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F&amp;O)'!$R$1:$R$340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1" i="6"/>
  <c r="K81"/>
  <c r="L57"/>
  <c r="K57"/>
  <c r="P25"/>
  <c r="P27"/>
  <c r="P28"/>
  <c r="P29"/>
  <c r="K127"/>
  <c r="M127" s="1"/>
  <c r="L80"/>
  <c r="K80"/>
  <c r="P24"/>
  <c r="P23"/>
  <c r="P22"/>
  <c r="P20"/>
  <c r="K124"/>
  <c r="M124" s="1"/>
  <c r="M123"/>
  <c r="K123"/>
  <c r="K122"/>
  <c r="M122" s="1"/>
  <c r="K121"/>
  <c r="M121" s="1"/>
  <c r="L12"/>
  <c r="K12"/>
  <c r="L10"/>
  <c r="K10"/>
  <c r="L52"/>
  <c r="K52"/>
  <c r="L56"/>
  <c r="K56"/>
  <c r="L49"/>
  <c r="K49"/>
  <c r="L135"/>
  <c r="K135"/>
  <c r="L79"/>
  <c r="K79"/>
  <c r="M135" l="1"/>
  <c r="M56"/>
  <c r="M10"/>
  <c r="M49"/>
  <c r="M52"/>
  <c r="M12"/>
  <c r="M81"/>
  <c r="M57"/>
  <c r="M80"/>
  <c r="M79"/>
  <c r="K120" l="1"/>
  <c r="M120" s="1"/>
  <c r="K119"/>
  <c r="M119" s="1"/>
  <c r="K117"/>
  <c r="M117" s="1"/>
  <c r="K116"/>
  <c r="M116" s="1"/>
  <c r="K118"/>
  <c r="M118" s="1"/>
  <c r="K115"/>
  <c r="M115" s="1"/>
  <c r="K114"/>
  <c r="M114" s="1"/>
  <c r="K113"/>
  <c r="M113" s="1"/>
  <c r="K112"/>
  <c r="M112" s="1"/>
  <c r="K111"/>
  <c r="M111" s="1"/>
  <c r="K110"/>
  <c r="M110" s="1"/>
  <c r="K109"/>
  <c r="M109" s="1"/>
  <c r="L78"/>
  <c r="K78"/>
  <c r="L55"/>
  <c r="K55"/>
  <c r="L21"/>
  <c r="M21" s="1"/>
  <c r="K21"/>
  <c r="K108"/>
  <c r="M108" s="1"/>
  <c r="L77"/>
  <c r="K77"/>
  <c r="K107"/>
  <c r="M107" s="1"/>
  <c r="K105"/>
  <c r="M105" s="1"/>
  <c r="K106"/>
  <c r="M106" s="1"/>
  <c r="L71"/>
  <c r="K71"/>
  <c r="L76"/>
  <c r="K76"/>
  <c r="L51"/>
  <c r="K51"/>
  <c r="L50"/>
  <c r="K50"/>
  <c r="L54"/>
  <c r="K54"/>
  <c r="L53"/>
  <c r="K53"/>
  <c r="P16"/>
  <c r="L16"/>
  <c r="K16"/>
  <c r="L75"/>
  <c r="K75"/>
  <c r="K101"/>
  <c r="M101" s="1"/>
  <c r="L11"/>
  <c r="K11"/>
  <c r="K102"/>
  <c r="M102" s="1"/>
  <c r="K104"/>
  <c r="M104" s="1"/>
  <c r="L74"/>
  <c r="K74"/>
  <c r="K103"/>
  <c r="M103" s="1"/>
  <c r="K99"/>
  <c r="M99" s="1"/>
  <c r="L44"/>
  <c r="K44"/>
  <c r="K100"/>
  <c r="M100" s="1"/>
  <c r="L73"/>
  <c r="K73"/>
  <c r="L72"/>
  <c r="K72"/>
  <c r="L47"/>
  <c r="K47"/>
  <c r="L40"/>
  <c r="K40"/>
  <c r="L19"/>
  <c r="K19"/>
  <c r="L48"/>
  <c r="K48"/>
  <c r="K46"/>
  <c r="L46"/>
  <c r="M78" l="1"/>
  <c r="M77"/>
  <c r="M55"/>
  <c r="M50"/>
  <c r="M51"/>
  <c r="M40"/>
  <c r="M47"/>
  <c r="M73"/>
  <c r="M11"/>
  <c r="M16"/>
  <c r="M76"/>
  <c r="M71"/>
  <c r="M54"/>
  <c r="M53"/>
  <c r="M75"/>
  <c r="M44"/>
  <c r="M74"/>
  <c r="M46"/>
  <c r="M48"/>
  <c r="M19"/>
  <c r="M72"/>
  <c r="K325"/>
  <c r="L325" s="1"/>
  <c r="L45"/>
  <c r="K45"/>
  <c r="K98"/>
  <c r="M98" s="1"/>
  <c r="M45" l="1"/>
  <c r="K97"/>
  <c r="M97" s="1"/>
  <c r="K96"/>
  <c r="M96" s="1"/>
  <c r="K95"/>
  <c r="M95" s="1"/>
  <c r="K94" l="1"/>
  <c r="M94" s="1"/>
  <c r="K93"/>
  <c r="M93" s="1"/>
  <c r="K91"/>
  <c r="M91" s="1"/>
  <c r="K70"/>
  <c r="L70"/>
  <c r="K92"/>
  <c r="M92" s="1"/>
  <c r="M70" l="1"/>
  <c r="L136" l="1"/>
  <c r="K136"/>
  <c r="K90"/>
  <c r="M90" s="1"/>
  <c r="L69"/>
  <c r="K69"/>
  <c r="M136" l="1"/>
  <c r="M69"/>
  <c r="L42"/>
  <c r="K42"/>
  <c r="L41"/>
  <c r="K41"/>
  <c r="M42" l="1"/>
  <c r="M41"/>
  <c r="K326"/>
  <c r="L326" s="1"/>
  <c r="K89"/>
  <c r="M89" s="1"/>
  <c r="L43" l="1"/>
  <c r="K43"/>
  <c r="L39"/>
  <c r="K39"/>
  <c r="L14"/>
  <c r="K14"/>
  <c r="L18"/>
  <c r="K18"/>
  <c r="M18" l="1"/>
  <c r="M14"/>
  <c r="M39"/>
  <c r="M43"/>
  <c r="L17"/>
  <c r="K17"/>
  <c r="L15"/>
  <c r="K15"/>
  <c r="M17" l="1"/>
  <c r="M15"/>
  <c r="L13" l="1"/>
  <c r="K13"/>
  <c r="M13" l="1"/>
  <c r="K323" l="1"/>
  <c r="L323" s="1"/>
  <c r="K302"/>
  <c r="L302" s="1"/>
  <c r="K322"/>
  <c r="L322" s="1"/>
  <c r="K321"/>
  <c r="L321" s="1"/>
  <c r="K320"/>
  <c r="L320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F298"/>
  <c r="K298" s="1"/>
  <c r="L298" s="1"/>
  <c r="K297"/>
  <c r="L297" s="1"/>
  <c r="K296"/>
  <c r="L296" s="1"/>
  <c r="K295"/>
  <c r="L295" s="1"/>
  <c r="K294"/>
  <c r="L294" s="1"/>
  <c r="K293"/>
  <c r="L293" s="1"/>
  <c r="F292"/>
  <c r="K292" s="1"/>
  <c r="L292" s="1"/>
  <c r="F291"/>
  <c r="K291" s="1"/>
  <c r="L291" s="1"/>
  <c r="K290"/>
  <c r="L290" s="1"/>
  <c r="F289"/>
  <c r="K289" s="1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1"/>
  <c r="L271" s="1"/>
  <c r="K270"/>
  <c r="L270" s="1"/>
  <c r="F269"/>
  <c r="K269" s="1"/>
  <c r="L269" s="1"/>
  <c r="K268"/>
  <c r="L268" s="1"/>
  <c r="K265"/>
  <c r="L265" s="1"/>
  <c r="K264"/>
  <c r="L264" s="1"/>
  <c r="K263"/>
  <c r="L263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39"/>
  <c r="L239" s="1"/>
  <c r="K237"/>
  <c r="L237" s="1"/>
  <c r="K236"/>
  <c r="L236" s="1"/>
  <c r="K235"/>
  <c r="L235" s="1"/>
  <c r="K233"/>
  <c r="L233" s="1"/>
  <c r="K232"/>
  <c r="L232" s="1"/>
  <c r="K231"/>
  <c r="L231" s="1"/>
  <c r="K230"/>
  <c r="K229"/>
  <c r="L229" s="1"/>
  <c r="K228"/>
  <c r="L228" s="1"/>
  <c r="K226"/>
  <c r="L226" s="1"/>
  <c r="K225"/>
  <c r="L225" s="1"/>
  <c r="K224"/>
  <c r="L224" s="1"/>
  <c r="K223"/>
  <c r="L223" s="1"/>
  <c r="K222"/>
  <c r="L222" s="1"/>
  <c r="F221"/>
  <c r="K221" s="1"/>
  <c r="L221" s="1"/>
  <c r="H220"/>
  <c r="K220" s="1"/>
  <c r="L220" s="1"/>
  <c r="K217"/>
  <c r="L217" s="1"/>
  <c r="K216"/>
  <c r="L216" s="1"/>
  <c r="K215"/>
  <c r="L215" s="1"/>
  <c r="K214"/>
  <c r="L214" s="1"/>
  <c r="K213"/>
  <c r="L213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H186"/>
  <c r="K186" s="1"/>
  <c r="L186" s="1"/>
  <c r="F185"/>
  <c r="K185" s="1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M7"/>
  <c r="D7" i="5"/>
  <c r="K6" i="4"/>
  <c r="K6" i="3"/>
  <c r="L6" i="2"/>
</calcChain>
</file>

<file path=xl/sharedStrings.xml><?xml version="1.0" encoding="utf-8"?>
<sst xmlns="http://schemas.openxmlformats.org/spreadsheetml/2006/main" count="3275" uniqueCount="1234">
  <si>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</si>
  <si>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</si>
  <si>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</si>
  <si>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</si>
  <si>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</si>
  <si>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</si>
  <si>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</si>
  <si>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</si>
  <si>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</si>
  <si>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</si>
  <si>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</si>
  <si>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</si>
  <si>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</si>
  <si>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</si>
  <si>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</si>
  <si>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</si>
  <si>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</si>
  <si>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</si>
  <si>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</si>
  <si>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</si>
  <si>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</si>
  <si>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</si>
  <si>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</si>
  <si>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</si>
  <si>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</si>
  <si>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</si>
  <si>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</si>
  <si>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</si>
  <si>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</si>
  <si>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</si>
  <si>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</si>
  <si>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</si>
  <si>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</si>
  <si>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</si>
  <si>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</si>
  <si>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</si>
  <si>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</si>
  <si>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</si>
  <si>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</si>
  <si>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</si>
  <si>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</si>
  <si>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</si>
  <si>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</si>
  <si>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</si>
  <si>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</si>
  <si>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</si>
  <si>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</si>
  <si>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</si>
  <si>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</si>
  <si>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</si>
  <si>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</si>
  <si>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</si>
  <si>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</si>
  <si>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</si>
  <si>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</si>
  <si>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</si>
  <si>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</si>
  <si>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</si>
  <si>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</si>
  <si>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</si>
  <si>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</si>
  <si>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</si>
  <si>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</si>
  <si>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</si>
  <si>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</si>
  <si>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</si>
  <si>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</si>
  <si>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</si>
  <si>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</si>
  <si>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</si>
  <si>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</si>
  <si>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</si>
  <si>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</si>
  <si>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</si>
  <si>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</si>
  <si>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</si>
  <si>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</si>
  <si>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</si>
  <si>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</si>
  <si>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</si>
  <si>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</si>
  <si>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</si>
  <si>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</si>
  <si>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</si>
  <si>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</si>
  <si>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</si>
  <si>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</si>
  <si>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</si>
  <si>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</si>
  <si>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</si>
  <si>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</si>
  <si>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</si>
  <si>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</si>
  <si>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</si>
  <si>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</si>
  <si>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</si>
  <si>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</si>
  <si>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</si>
  <si>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</si>
  <si>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</si>
  <si>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</si>
  <si>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</si>
  <si>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</si>
  <si>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</si>
  <si>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</si>
  <si>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</si>
  <si>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</si>
  <si>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</si>
  <si>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</si>
  <si>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</si>
  <si>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</si>
  <si>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</si>
  <si>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</si>
  <si>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</si>
  <si>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</si>
  <si>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</si>
  <si>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</si>
  <si>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</si>
  <si>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</si>
  <si>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</si>
  <si>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</si>
  <si>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</si>
  <si>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</si>
  <si>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</si>
  <si>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</si>
  <si>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</si>
  <si>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</si>
  <si>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</si>
  <si>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</si>
  <si>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</si>
  <si>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</si>
  <si>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</si>
  <si>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</si>
  <si>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</si>
  <si>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</si>
  <si>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</si>
  <si>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</si>
  <si>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</si>
  <si>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</si>
  <si>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</si>
  <si>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</si>
  <si>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</si>
  <si>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</si>
  <si>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</si>
  <si>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</si>
  <si>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</si>
  <si>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</si>
  <si>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</si>
  <si>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</si>
  <si>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</si>
  <si>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</si>
  <si>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</si>
  <si>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</si>
  <si>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</si>
  <si>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</si>
  <si>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</si>
  <si>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</si>
  <si>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</si>
  <si>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</si>
  <si>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</si>
  <si>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</si>
  <si>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</si>
  <si>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</si>
  <si>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</si>
  <si>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</si>
  <si>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</si>
  <si>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</si>
  <si>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</si>
  <si>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</si>
  <si>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</si>
  <si>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</si>
  <si>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</si>
  <si>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</si>
  <si>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</si>
  <si>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</si>
  <si>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</si>
  <si>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</si>
  <si>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</si>
  <si>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</si>
  <si>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</si>
  <si>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</si>
  <si>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</si>
  <si>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</si>
  <si>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</si>
  <si>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</si>
  <si>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</si>
  <si>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</si>
  <si>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</si>
  <si>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</si>
  <si>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</si>
  <si>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</si>
  <si>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</si>
  <si>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</si>
  <si>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</si>
  <si>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</si>
  <si>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</si>
  <si>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</si>
  <si>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</si>
  <si>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</si>
  <si>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</si>
  <si>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</si>
  <si>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</si>
  <si>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</si>
  <si>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</si>
  <si>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</si>
  <si>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</si>
  <si>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</si>
  <si>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</si>
  <si>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</si>
  <si>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</si>
  <si>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</si>
  <si>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</si>
  <si>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</si>
  <si>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</si>
  <si>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</si>
  <si>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</si>
  <si>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</si>
  <si>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</si>
  <si>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</si>
  <si>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</si>
  <si>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</si>
  <si>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</si>
  <si>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</si>
  <si>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</si>
  <si>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</si>
  <si>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</si>
  <si>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</si>
  <si>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</si>
  <si>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</si>
  <si>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</si>
  <si>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</si>
  <si>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</si>
  <si>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</si>
  <si>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</si>
  <si>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</si>
  <si>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</si>
  <si>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</si>
  <si>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</si>
  <si>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</si>
  <si>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</si>
  <si>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</si>
  <si>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</si>
  <si>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</si>
  <si>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</si>
  <si>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</si>
  <si>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</si>
  <si>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</si>
  <si>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</si>
  <si>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</si>
  <si>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</si>
  <si>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</si>
  <si>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</si>
  <si>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</si>
  <si>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</si>
  <si>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</si>
  <si>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</si>
  <si>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</si>
  <si>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</si>
  <si>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</si>
  <si>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</si>
  <si>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</si>
  <si>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</si>
  <si>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</si>
  <si>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</si>
  <si>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</si>
  <si>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</si>
  <si>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</si>
  <si>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</si>
  <si>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</si>
  <si>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</si>
  <si>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</si>
  <si>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</si>
  <si>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</si>
  <si>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</si>
  <si>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</si>
  <si>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</si>
  <si>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</si>
  <si>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</si>
  <si>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</si>
  <si>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</si>
  <si>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</si>
  <si>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</si>
  <si>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</si>
  <si>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</si>
  <si>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</si>
  <si>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</si>
  <si>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</si>
  <si>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</si>
  <si>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</si>
  <si>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</si>
  <si>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</si>
  <si>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</si>
  <si>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</si>
  <si>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</si>
  <si>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</si>
  <si>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</si>
  <si>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</si>
  <si>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</si>
  <si>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</si>
  <si>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</si>
  <si>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</si>
  <si>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</si>
  <si>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</si>
  <si>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</si>
  <si>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</si>
  <si>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</si>
  <si>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</si>
  <si>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</si>
  <si>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</si>
  <si>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</si>
  <si>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</si>
  <si>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</si>
  <si>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</si>
  <si>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</si>
  <si>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</si>
  <si>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</si>
  <si>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</si>
  <si>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</si>
  <si>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</si>
  <si>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</si>
  <si>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</si>
  <si>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</si>
  <si>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</si>
  <si>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</si>
  <si>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</si>
  <si>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</si>
  <si>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</si>
  <si>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</si>
  <si>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</si>
  <si>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</si>
  <si>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</si>
  <si>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</si>
  <si>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</si>
  <si>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</si>
  <si>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</si>
  <si>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</si>
  <si>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</si>
  <si>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</si>
  <si>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</si>
  <si>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</si>
  <si>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</si>
  <si>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</si>
  <si>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</si>
  <si>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</si>
  <si>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</si>
  <si>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</si>
  <si>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</si>
  <si>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</si>
  <si>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</si>
  <si>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</si>
  <si>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</si>
  <si>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</si>
  <si>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</si>
  <si>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</si>
  <si>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</si>
  <si>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</si>
  <si>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</si>
  <si>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</si>
  <si>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</si>
  <si>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</si>
  <si>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</si>
  <si>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</si>
  <si>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</si>
  <si>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</si>
  <si>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</si>
  <si>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</si>
  <si>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</si>
  <si>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</si>
  <si>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</si>
  <si>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</si>
  <si>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</si>
  <si>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</si>
  <si>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</si>
  <si>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</si>
  <si>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</si>
  <si>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</si>
  <si>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</si>
  <si>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</si>
  <si>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</si>
  <si>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</si>
  <si>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</si>
  <si>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</si>
  <si>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</si>
  <si>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</si>
  <si>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</si>
  <si>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</si>
  <si>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</si>
  <si>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</si>
  <si>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</si>
  <si>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</si>
  <si>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</si>
  <si>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</si>
  <si>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</si>
  <si>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</si>
  <si>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</si>
  <si>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</si>
  <si>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</si>
  <si>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</si>
  <si>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</si>
  <si>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</si>
  <si>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</si>
  <si>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</si>
  <si>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</si>
  <si>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</si>
  <si>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</si>
  <si>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</si>
  <si>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</si>
  <si>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</si>
  <si>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</si>
  <si>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</si>
  <si>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</si>
  <si>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</si>
  <si>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</si>
  <si>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</si>
  <si>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</si>
  <si>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</si>
  <si>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</si>
  <si>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</si>
  <si>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</si>
  <si>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</si>
  <si>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</si>
  <si>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</si>
  <si>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</si>
  <si>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</si>
  <si>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</si>
  <si>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</si>
  <si>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</si>
  <si>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</si>
  <si>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</si>
  <si>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</si>
  <si>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</si>
  <si>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</si>
  <si>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</si>
  <si>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</si>
  <si>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</si>
  <si>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</si>
  <si>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</si>
  <si>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</si>
  <si>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</si>
  <si>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</si>
  <si>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</si>
  <si>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</si>
  <si>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</si>
  <si>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</si>
  <si>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</si>
  <si>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</si>
  <si>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</si>
  <si>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</si>
  <si>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</si>
  <si>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</si>
  <si>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</si>
  <si>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</si>
  <si>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</si>
  <si>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</si>
  <si>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</si>
  <si>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</si>
  <si>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</si>
  <si>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</si>
  <si>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</si>
  <si>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</si>
  <si>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</si>
  <si>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</si>
  <si>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</si>
  <si>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</si>
  <si>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</si>
  <si>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</si>
  <si>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</si>
  <si>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</si>
  <si>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</si>
  <si>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</si>
  <si>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</si>
  <si>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</si>
  <si>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</si>
  <si>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</si>
  <si>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</si>
  <si>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</si>
  <si>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</si>
  <si>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</si>
  <si>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</si>
  <si>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</si>
  <si>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</si>
  <si>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</si>
  <si>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</si>
  <si>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</si>
  <si>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</si>
  <si>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</si>
  <si>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</si>
  <si>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</si>
  <si>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</si>
  <si>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</si>
  <si>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</si>
  <si>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</si>
  <si>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</si>
  <si>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</si>
  <si>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</si>
  <si>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</si>
  <si>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</si>
  <si>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</si>
  <si>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</si>
  <si>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</si>
  <si>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</si>
  <si>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</si>
  <si>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</si>
  <si>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</si>
  <si>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</si>
  <si>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</si>
  <si>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</si>
  <si>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</si>
  <si>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</si>
  <si>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</si>
  <si>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</si>
  <si>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</si>
  <si>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</si>
  <si>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</si>
  <si>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</si>
  <si>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</si>
  <si>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</si>
  <si>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</si>
  <si>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</si>
  <si>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</si>
  <si>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</si>
  <si>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</si>
  <si>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</si>
  <si>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</si>
  <si>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</si>
  <si>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</si>
  <si>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</si>
  <si>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</si>
  <si>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</si>
  <si>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</si>
  <si>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</si>
  <si>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</si>
  <si>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</si>
  <si>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</si>
  <si>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</si>
  <si>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</si>
  <si>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</si>
  <si>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</si>
  <si>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</si>
  <si>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</si>
  <si>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</si>
  <si>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</si>
  <si>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</si>
  <si>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</si>
  <si>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</si>
  <si>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</si>
  <si>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</si>
  <si>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</si>
  <si>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</si>
  <si>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</si>
  <si>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</si>
  <si>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</si>
  <si>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</si>
  <si>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</si>
  <si>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</si>
  <si>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</si>
  <si>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</si>
  <si>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</si>
  <si>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</si>
  <si>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</si>
  <si>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</si>
  <si>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</si>
  <si>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</si>
  <si>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</si>
  <si>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</si>
  <si>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</si>
  <si>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</si>
  <si>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</si>
  <si>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</si>
  <si>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</si>
  <si>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</si>
  <si>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</si>
  <si>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</si>
  <si>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</si>
  <si>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</si>
  <si>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</si>
  <si>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</si>
  <si>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</si>
  <si>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</si>
  <si>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</si>
  <si>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</si>
  <si>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</si>
  <si>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</si>
  <si>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</si>
  <si>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</si>
  <si>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</si>
  <si>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</si>
  <si>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</si>
  <si>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</si>
  <si>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</si>
  <si>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</si>
  <si>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</si>
  <si>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</si>
  <si>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</si>
  <si>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</si>
  <si>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</si>
  <si>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</si>
  <si>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</si>
  <si>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</si>
  <si>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</si>
  <si>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</si>
  <si>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</si>
  <si>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</si>
  <si>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</si>
  <si>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</si>
  <si>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</si>
  <si>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</si>
  <si>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</si>
  <si>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</si>
  <si>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</si>
  <si>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</si>
  <si>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</si>
  <si>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</si>
  <si>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</si>
  <si>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</si>
  <si>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</si>
  <si>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</si>
  <si>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</si>
  <si>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</si>
  <si>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</si>
  <si>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</si>
  <si>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</si>
  <si>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</si>
  <si>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</si>
  <si>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</si>
  <si>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</si>
  <si>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</si>
  <si>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</si>
  <si>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</si>
  <si>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</si>
  <si>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</si>
  <si>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</si>
  <si>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</si>
  <si>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</si>
  <si>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</si>
  <si>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</si>
  <si>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</si>
  <si>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</si>
  <si>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</si>
  <si>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</si>
  <si>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</si>
  <si>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</si>
  <si>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</si>
  <si>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</si>
  <si>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</si>
  <si>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</si>
  <si>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</si>
  <si>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</si>
  <si>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</si>
  <si>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</si>
  <si>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</si>
  <si>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</si>
  <si>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</si>
  <si>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</si>
  <si>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</si>
  <si>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</si>
  <si>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</si>
  <si>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</si>
  <si>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</si>
  <si>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</si>
  <si>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</si>
  <si>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</si>
  <si>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</si>
  <si>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</si>
  <si>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</si>
  <si>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</si>
  <si>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</si>
  <si>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</si>
  <si>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</si>
  <si>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</si>
  <si>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</si>
  <si>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</si>
  <si>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</si>
  <si>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</si>
  <si>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</si>
  <si>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</si>
  <si>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</si>
  <si>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</si>
  <si>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</si>
  <si>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</si>
  <si>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</si>
  <si>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</si>
  <si>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</si>
  <si>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</si>
  <si>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</si>
  <si>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</si>
  <si>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</si>
  <si>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</si>
  <si>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</si>
  <si>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</si>
  <si>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</si>
  <si>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</si>
  <si>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</si>
  <si>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</si>
  <si>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</si>
  <si>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</si>
  <si>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</si>
  <si>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</si>
  <si>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</si>
  <si>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</si>
  <si>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</si>
  <si>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</si>
  <si>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</si>
  <si>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</si>
  <si>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</si>
  <si>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</si>
  <si>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</si>
  <si>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</si>
  <si>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</si>
  <si>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</si>
  <si>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</si>
  <si>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</si>
  <si>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</si>
  <si>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</si>
  <si>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</si>
  <si>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</si>
  <si>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</si>
  <si>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</si>
  <si>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</si>
  <si>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</si>
  <si>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</si>
  <si>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</si>
  <si>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</si>
  <si>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</si>
  <si>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</si>
  <si>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</si>
  <si>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</si>
  <si>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</si>
  <si>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</si>
  <si>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</si>
  <si>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</si>
  <si>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</si>
  <si>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</si>
  <si>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</si>
  <si>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</si>
  <si>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</si>
  <si>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</si>
  <si>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</si>
  <si>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</si>
  <si>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</si>
  <si>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</si>
  <si>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</si>
  <si>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</si>
  <si>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</si>
  <si>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</si>
  <si>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</si>
  <si>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</si>
  <si>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</si>
  <si>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</si>
  <si>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</si>
  <si>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</si>
  <si>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</si>
  <si>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</si>
  <si>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</si>
  <si>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</si>
  <si>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</si>
  <si>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</si>
  <si>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</si>
  <si>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</si>
  <si>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</si>
  <si>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</si>
  <si>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</si>
  <si>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</si>
  <si>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</si>
  <si>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</si>
  <si>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</si>
  <si>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</si>
  <si>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</si>
  <si>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</si>
  <si>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</si>
  <si>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</si>
  <si>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</si>
  <si>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</si>
  <si>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</si>
  <si>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</si>
  <si>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</si>
  <si>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</si>
  <si>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</si>
  <si>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</si>
  <si>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</si>
  <si>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</si>
  <si>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</si>
  <si>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</si>
  <si>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</si>
  <si>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</si>
  <si>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</si>
  <si>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</si>
  <si>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</si>
  <si>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</si>
  <si>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</si>
  <si>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</si>
  <si>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</si>
  <si>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</si>
  <si>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</si>
  <si>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</si>
  <si>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</si>
  <si>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</si>
  <si>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</si>
  <si>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</si>
  <si>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</si>
  <si>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</si>
  <si>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</si>
  <si>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</si>
  <si>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</si>
  <si>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</si>
  <si>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</si>
  <si>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</si>
  <si>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</si>
  <si>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</si>
  <si>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</si>
  <si>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</si>
  <si>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</si>
  <si>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</si>
  <si>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</si>
  <si>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</si>
  <si>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</si>
  <si>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</si>
  <si>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</si>
  <si>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</si>
  <si>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</si>
  <si>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</si>
  <si>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</si>
  <si>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</si>
  <si>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</si>
  <si>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</si>
  <si>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</si>
  <si>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</si>
  <si>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</si>
  <si>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</si>
  <si>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</si>
  <si>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</si>
  <si>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</si>
  <si>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</si>
  <si>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</si>
  <si>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</si>
  <si>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</si>
  <si>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</si>
  <si>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</si>
  <si>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</si>
  <si>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</si>
  <si>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</si>
  <si>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</si>
  <si>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</si>
  <si>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</si>
  <si>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</si>
  <si>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</si>
  <si>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</si>
  <si>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</si>
  <si>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</si>
  <si>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</si>
  <si>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</si>
  <si>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</si>
  <si>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</si>
  <si>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</si>
  <si>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</si>
  <si>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</si>
  <si>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</si>
  <si>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</si>
  <si>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</si>
  <si>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</si>
  <si>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</si>
  <si>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</si>
  <si>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465-475</t>
  </si>
  <si>
    <t>130-135</t>
  </si>
  <si>
    <t>700-730</t>
  </si>
  <si>
    <t>220-230</t>
  </si>
  <si>
    <t>780-820</t>
  </si>
  <si>
    <t>240-250</t>
  </si>
  <si>
    <t>2340-2380</t>
  </si>
  <si>
    <t>2350-2450</t>
  </si>
  <si>
    <t>3140-3200</t>
  </si>
  <si>
    <t>130-134</t>
  </si>
  <si>
    <t>1900-2000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</si>
  <si>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</si>
  <si>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</si>
  <si>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</si>
  <si>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</si>
  <si>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</si>
  <si>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</si>
  <si>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</si>
  <si>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</si>
  <si>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</si>
  <si>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</si>
  <si>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</si>
  <si>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</si>
  <si>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</si>
  <si>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</si>
  <si>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</si>
  <si>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</si>
  <si>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</si>
  <si>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</si>
  <si>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</si>
  <si>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</si>
  <si>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</si>
  <si>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</si>
  <si>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</si>
  <si>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</si>
  <si>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</si>
  <si>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</si>
  <si>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</si>
  <si>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</si>
  <si>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</si>
  <si>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</si>
  <si>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</si>
  <si>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</si>
  <si>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</si>
  <si>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</si>
  <si>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</si>
  <si>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</si>
  <si>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</si>
  <si>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</si>
  <si>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</si>
  <si>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</si>
  <si>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</si>
  <si>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</si>
  <si>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1510-1530</t>
  </si>
  <si>
    <t>s</t>
  </si>
  <si>
    <t>NIFTY 17800 PE 13-JAN</t>
  </si>
  <si>
    <t>100-120</t>
  </si>
  <si>
    <t>Profit of Rs.10/-</t>
  </si>
  <si>
    <t>POWERGRID 210 CE JAN</t>
  </si>
  <si>
    <t>Profit of Rs.47/-</t>
  </si>
  <si>
    <t>185-190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</si>
  <si>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</si>
  <si>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</si>
  <si>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</si>
  <si>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</si>
  <si>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</si>
  <si>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</si>
  <si>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INVENTURE</t>
  </si>
  <si>
    <t>ADROIT FINANCIAL SERVICES PVT LTD</t>
  </si>
  <si>
    <t>GRAVITON RESEARCH CAPITAL LLP</t>
  </si>
  <si>
    <t>Inventure Gro &amp; Sec Ltd</t>
  </si>
  <si>
    <t>NSE</t>
  </si>
  <si>
    <t>1160-1180</t>
  </si>
  <si>
    <t>Profit of Rs.26.5/-</t>
  </si>
  <si>
    <t>HINDCOPPER JAN FUT</t>
  </si>
  <si>
    <t>135-138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</si>
  <si>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</si>
  <si>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</si>
  <si>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</si>
  <si>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</si>
  <si>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</si>
  <si>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</si>
  <si>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</si>
  <si>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</si>
  <si>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</si>
  <si>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</si>
  <si>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</si>
  <si>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Profit of Rs.11/-</t>
  </si>
  <si>
    <t xml:space="preserve">ABCAPITAL 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</si>
  <si>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</si>
  <si>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</si>
  <si>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</si>
  <si>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</si>
  <si>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</si>
  <si>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</si>
  <si>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</si>
  <si>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</si>
  <si>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</si>
  <si>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1600-1620</t>
  </si>
  <si>
    <t>Profit of Rs.8/-</t>
  </si>
  <si>
    <t>MCDOWELL-N JAN FUT</t>
  </si>
  <si>
    <t>955-965</t>
  </si>
  <si>
    <t>Profit of Rs.14.5/-</t>
  </si>
  <si>
    <t>Loss of Rs.26.5/-</t>
  </si>
  <si>
    <t>1260-1280</t>
  </si>
  <si>
    <t>570-580</t>
  </si>
  <si>
    <t>Loss of Rs.4/-</t>
  </si>
  <si>
    <t>MPHASIS JAN FUT</t>
  </si>
  <si>
    <t>3350-3390</t>
  </si>
  <si>
    <t>YACOOBALI AIYUB MOHAMMED</t>
  </si>
  <si>
    <t>Part Profit of Rs.95/-</t>
  </si>
  <si>
    <t>380-400</t>
  </si>
  <si>
    <t>Profit of Rs.15/-</t>
  </si>
  <si>
    <t>AMBUJACEM  400 CE JAN</t>
  </si>
  <si>
    <t>225-330</t>
  </si>
  <si>
    <t>XTX MARKETS LLP</t>
  </si>
  <si>
    <t>RIIL</t>
  </si>
  <si>
    <t>Reliance Indl Infra Ltd</t>
  </si>
  <si>
    <t>Loss of Rs.5.5/-</t>
  </si>
  <si>
    <t>AMBUJACEM  405 CE JAN</t>
  </si>
  <si>
    <t>13-15</t>
  </si>
  <si>
    <t>Loss of Rs.3.5/-</t>
  </si>
  <si>
    <t>BANKNIFTY 38400 CE 20-JAN</t>
  </si>
  <si>
    <t>360-350</t>
  </si>
  <si>
    <t>1580-1600</t>
  </si>
  <si>
    <t>Loss of Rs.30.5/-</t>
  </si>
  <si>
    <t>Profit of Rs.50/-</t>
  </si>
  <si>
    <t>Loss of Rs.50/-</t>
  </si>
  <si>
    <t>IFL</t>
  </si>
  <si>
    <t>Loss of Rs.12/-</t>
  </si>
  <si>
    <t>AXISBANK 730 CE JAN</t>
  </si>
  <si>
    <t>20-24</t>
  </si>
  <si>
    <t>BANKNIFTY 38200 CE 20-JAN</t>
  </si>
  <si>
    <t>300-400</t>
  </si>
  <si>
    <t>BANKNIFTY 38100 CE 20-JAN</t>
  </si>
  <si>
    <t>BANKNIFTY 38000 CE 20-JAN</t>
  </si>
  <si>
    <t>ICICIBANK JAN FUT</t>
  </si>
  <si>
    <t>827-835</t>
  </si>
  <si>
    <t>Profit of Rs.6/-</t>
  </si>
  <si>
    <t>Profit of Rs.2.5/-</t>
  </si>
  <si>
    <t>Profit of Rs.75/-</t>
  </si>
  <si>
    <t>HDFCBANK JAN FUT</t>
  </si>
  <si>
    <t>1550-1560</t>
  </si>
  <si>
    <t>BCLENTERPR</t>
  </si>
  <si>
    <t>MOKSH</t>
  </si>
  <si>
    <t>Moksh Ornaments Limited</t>
  </si>
  <si>
    <t>Profit of Rs.6.50/-</t>
  </si>
  <si>
    <t>180-250</t>
  </si>
  <si>
    <t>Loss of Rs.90/-</t>
  </si>
  <si>
    <t>BGJL</t>
  </si>
  <si>
    <t>VISESHINFO</t>
  </si>
  <si>
    <t>Visesh Infotecnics Limite</t>
  </si>
  <si>
    <t>1150-1170</t>
  </si>
  <si>
    <t>1250-1300</t>
  </si>
  <si>
    <t>3770-3780</t>
  </si>
  <si>
    <t>4000-4100</t>
  </si>
  <si>
    <t>AXISBANK 720 CE JAN</t>
  </si>
  <si>
    <t>BANKNIFTY 38000 CE JAN</t>
  </si>
  <si>
    <t>NIFTY 17700 CE JAN</t>
  </si>
  <si>
    <t>150-200</t>
  </si>
  <si>
    <t>TATASTEEL 1200 CE JAN</t>
  </si>
  <si>
    <t>30-40</t>
  </si>
  <si>
    <t>BANKNIFTY 37800 CE JAN</t>
  </si>
  <si>
    <t>400-500</t>
  </si>
  <si>
    <t>Loss of Rs.10.5/-</t>
  </si>
  <si>
    <t>Profit of Rs.36.5/-</t>
  </si>
  <si>
    <t>Loss of Rs.22/-</t>
  </si>
  <si>
    <t>385-395</t>
  </si>
  <si>
    <t>BEEYU</t>
  </si>
  <si>
    <t>MANCREDIT</t>
  </si>
  <si>
    <t>JAIN JAGDISH REKHA</t>
  </si>
  <si>
    <t>RENNAISANCE VENTURECAPITAL</t>
  </si>
  <si>
    <t>MFLINDIA</t>
  </si>
  <si>
    <t>POOJA</t>
  </si>
  <si>
    <t>ANTGRAPHIC</t>
  </si>
  <si>
    <t>Antarctica Graphics Ltd</t>
  </si>
  <si>
    <t>ROHIT KUTHARI</t>
  </si>
  <si>
    <t>Loss of Rs.32.5/-</t>
  </si>
  <si>
    <t>Loss of Rs.1.25/-</t>
  </si>
  <si>
    <t>Loss of Rs.25/-</t>
  </si>
  <si>
    <t>Loss of Rs.650/-</t>
  </si>
  <si>
    <t>Loss of Rs.23.5/-</t>
  </si>
  <si>
    <t>202-203</t>
  </si>
  <si>
    <t>BANKNIFTY 37700 CE JAN</t>
  </si>
  <si>
    <t>350-450</t>
  </si>
  <si>
    <t>NIFTY 17500 CE JAN</t>
  </si>
  <si>
    <t>175-200</t>
  </si>
  <si>
    <t>NIFTY 17400 CE JAN</t>
  </si>
  <si>
    <t>130-160</t>
  </si>
  <si>
    <t>Loss of Rs.44/-</t>
  </si>
  <si>
    <t>Loss of Rs.38/-</t>
  </si>
  <si>
    <t>Loss of Rs.110/-</t>
  </si>
  <si>
    <t>Loss of Rs.35/-</t>
  </si>
  <si>
    <t>Loss of Rs.13/-</t>
  </si>
  <si>
    <t>SUSHIL GOYAL</t>
  </si>
  <si>
    <t>ARCENMUKHERJEE</t>
  </si>
  <si>
    <t>RAVI OMPRAKASH AGRAWAL</t>
  </si>
  <si>
    <t>LALJIBHAI BHOGILAL TRIVEDI</t>
  </si>
  <si>
    <t>MULTIPLIER SHARE &amp; STOCK ADVISORS PRIVATE LIMITED</t>
  </si>
  <si>
    <t>MANSI SHARE &amp; STOCK ADVISORS PRIVATE LIMITED</t>
  </si>
  <si>
    <t>TOYAMIND</t>
  </si>
  <si>
    <t>L7 HITECH PRIVATE LIMITED</t>
  </si>
  <si>
    <t>UNISHIRE</t>
  </si>
  <si>
    <t>OPG SECURITIES P LTD</t>
  </si>
  <si>
    <t>VAL</t>
  </si>
  <si>
    <t>RAMESH SHIRALKAR</t>
  </si>
  <si>
    <t>GLOBAL</t>
  </si>
  <si>
    <t>Global Education Limited</t>
  </si>
  <si>
    <t>SETU SECURITIES PVT LTD</t>
  </si>
  <si>
    <t>JALAN</t>
  </si>
  <si>
    <t>Jalan Transolu. India Ltd</t>
  </si>
  <si>
    <t>MAHABIR TRADEVENTURES LLP</t>
  </si>
  <si>
    <t>NIFTY FEB FUT</t>
  </si>
  <si>
    <t>Profit of Rs.105/-</t>
  </si>
  <si>
    <t>460-470</t>
  </si>
  <si>
    <t>1250-1260</t>
  </si>
  <si>
    <t>1350-1400</t>
  </si>
  <si>
    <t>2130-2150</t>
  </si>
  <si>
    <t>2350-2400</t>
  </si>
  <si>
    <t>725-728</t>
  </si>
  <si>
    <t>755-770</t>
  </si>
  <si>
    <t>2490-2510</t>
  </si>
  <si>
    <t>2700-2800</t>
  </si>
  <si>
    <t>850-860</t>
  </si>
  <si>
    <t>900-930</t>
  </si>
  <si>
    <t>TCS 3860 CE FEB</t>
  </si>
  <si>
    <t>TCS 4000 CE FEB</t>
  </si>
  <si>
    <t>80-84</t>
  </si>
  <si>
    <t>44-48</t>
  </si>
  <si>
    <t>613-617</t>
  </si>
  <si>
    <t>1060-1080</t>
  </si>
  <si>
    <t>1150-1200</t>
  </si>
  <si>
    <t>NIFTY 17100 PE JAN</t>
  </si>
  <si>
    <t>BANKNIFTY 37500 CE JAN</t>
  </si>
  <si>
    <t>42-46</t>
  </si>
  <si>
    <t>GSPL FEB FUT</t>
  </si>
  <si>
    <t>305-310</t>
  </si>
  <si>
    <t>1555-1565</t>
  </si>
  <si>
    <t>1630-1650</t>
  </si>
  <si>
    <t>ADJIA</t>
  </si>
  <si>
    <t>JAIPUR STOCK SECURITIES LIMITED</t>
  </si>
  <si>
    <t>ANUROOP</t>
  </si>
  <si>
    <t>SHERWOOD SECURITIES PVT LTD</t>
  </si>
  <si>
    <t>ASITCFIN</t>
  </si>
  <si>
    <t>TRUPTI KETAN KARANI</t>
  </si>
  <si>
    <t>KETAN JAYANTILAL KARANI</t>
  </si>
  <si>
    <t>ASRL</t>
  </si>
  <si>
    <t>JITENDRAKUMAR GHEVERCHAND JAIN</t>
  </si>
  <si>
    <t>GAGAN GOYAL</t>
  </si>
  <si>
    <t>SHRI RAM GOYAL</t>
  </si>
  <si>
    <t>UMA GOYAL</t>
  </si>
  <si>
    <t>VANRAJ DADBHAI KAHOR</t>
  </si>
  <si>
    <t>GHANSHYAMBHAI MANSUKHBHAI KHAMBHAYATA</t>
  </si>
  <si>
    <t>RAKESH GUPTA HUF</t>
  </si>
  <si>
    <t>MEHTA AKSHAY</t>
  </si>
  <si>
    <t>SHARE INDIA SECURITIES LIMITED</t>
  </si>
  <si>
    <t>DEEP</t>
  </si>
  <si>
    <t>NNM SECURITIES PVT LTD</t>
  </si>
  <si>
    <t>EARUM</t>
  </si>
  <si>
    <t>PAYAL BHUMISHTH PATEL</t>
  </si>
  <si>
    <t>ELEFLOR</t>
  </si>
  <si>
    <t>AMIT LOHIA HUF</t>
  </si>
  <si>
    <t>SHREENARAYAN LOHIA SONS HUF</t>
  </si>
  <si>
    <t>VIKASH LOHIA HUF</t>
  </si>
  <si>
    <t>SREE NIWAS LOHIA &amp; SONS HUF</t>
  </si>
  <si>
    <t>SHAIBAL GHOSH</t>
  </si>
  <si>
    <t>SWAPAN KARMAKAR</t>
  </si>
  <si>
    <t>LAXMI DEVI PUSHKAR DAYAL SINGHAL</t>
  </si>
  <si>
    <t>AMIT VIJAYKUMAR MAHAJAN</t>
  </si>
  <si>
    <t>ETIL</t>
  </si>
  <si>
    <t>NILRATAN SUPPLIERS PRIVATE LIMITED .</t>
  </si>
  <si>
    <t>GANGAPHARM</t>
  </si>
  <si>
    <t>BABALBHAI MANILAL PATEL</t>
  </si>
  <si>
    <t>MUNEESH KAPOOR</t>
  </si>
  <si>
    <t>GUJCRED</t>
  </si>
  <si>
    <t>DARSHILKETANCHALISHAZAR</t>
  </si>
  <si>
    <t>KETAN M CHALISHALZAR</t>
  </si>
  <si>
    <t>KMEW</t>
  </si>
  <si>
    <t>MAHALAXMI BROKERAGE (INDIA) PRIVATE LIMITED</t>
  </si>
  <si>
    <t>KHANDELWAL ANITA</t>
  </si>
  <si>
    <t>LUHARUKA</t>
  </si>
  <si>
    <t>MACINTR</t>
  </si>
  <si>
    <t>SHRUTI YASHWANTBIHARI KAGZI</t>
  </si>
  <si>
    <t>MADHAVIPL</t>
  </si>
  <si>
    <t>SIMPLEX TRADING AND AGENCIES LIMITED</t>
  </si>
  <si>
    <t>MADHUSE</t>
  </si>
  <si>
    <t>ASHOK RAMGOPAL KEDIA HUF</t>
  </si>
  <si>
    <t>NEERAJAGGARWAL</t>
  </si>
  <si>
    <t>XCESS SECURITIES PRIVATE LIMITED</t>
  </si>
  <si>
    <t>ALPESHBHAI RASIKLAL SHAH</t>
  </si>
  <si>
    <t>SONAL VIMALKUMAR SHAH</t>
  </si>
  <si>
    <t>AMARJIT KAUR</t>
  </si>
  <si>
    <t>SIYAMANI LALLAN CHOWBEY</t>
  </si>
  <si>
    <t>MONA KETAN SHAH</t>
  </si>
  <si>
    <t>MAHACORP</t>
  </si>
  <si>
    <t>MIL</t>
  </si>
  <si>
    <t>SHRI SANJAY J SHAH HUF</t>
  </si>
  <si>
    <t>DILIP RAMANLAL DOSHI</t>
  </si>
  <si>
    <t>VSL SECURITIES PVT LTD</t>
  </si>
  <si>
    <t>NOVAPUB</t>
  </si>
  <si>
    <t>PRATIMA KHANNA</t>
  </si>
  <si>
    <t>MADHU MALIK</t>
  </si>
  <si>
    <t>NSL</t>
  </si>
  <si>
    <t>ALPESH NARPATCHAND JAIN</t>
  </si>
  <si>
    <t>KOLLURI PADMAJA</t>
  </si>
  <si>
    <t>PACL</t>
  </si>
  <si>
    <t>SMEATON DEVELOPERS PRIVATE LIMITED</t>
  </si>
  <si>
    <t>MANDAWEWALASITADEVIRAMESHKUMAR</t>
  </si>
  <si>
    <t>AYUSH ARUN MANDAWEWALA</t>
  </si>
  <si>
    <t>RAJ BHARATBHAI JIVRAJANI</t>
  </si>
  <si>
    <t>SHARIKA</t>
  </si>
  <si>
    <t>SUPERIOR</t>
  </si>
  <si>
    <t>AJAY KUMAR SINGH</t>
  </si>
  <si>
    <t>SYTIXSE</t>
  </si>
  <si>
    <t>SNIGDHA DANI</t>
  </si>
  <si>
    <t>SNEHLATA GADIYA</t>
  </si>
  <si>
    <t>TARINI</t>
  </si>
  <si>
    <t>KUBEIR KHERA</t>
  </si>
  <si>
    <t>TEJNAKSH</t>
  </si>
  <si>
    <t>SMITA ANIL SHAH</t>
  </si>
  <si>
    <t>ANILKUMAR .</t>
  </si>
  <si>
    <t>KAUSHAL A GANDHI</t>
  </si>
  <si>
    <t>ARC FINANCE LIMITED</t>
  </si>
  <si>
    <t>SAURABH PRAFULBHAI GANDHI .</t>
  </si>
  <si>
    <t>ADITYA SOLANKI</t>
  </si>
  <si>
    <t>HULAS HEERALAL JAIN</t>
  </si>
  <si>
    <t>RAMAN TALWAR</t>
  </si>
  <si>
    <t>VAMA</t>
  </si>
  <si>
    <t>OLGA TRADING PRIVATE LIMITED</t>
  </si>
  <si>
    <t>ASLIND</t>
  </si>
  <si>
    <t>ASL Industries Limited</t>
  </si>
  <si>
    <t>DIGJAMLMTD</t>
  </si>
  <si>
    <t>Digjam Ltd</t>
  </si>
  <si>
    <t>DRSDILIP</t>
  </si>
  <si>
    <t>DRS Dilip Roadlines Ltd.</t>
  </si>
  <si>
    <t>NIRANT TECHNOLOGIES PRIVATE LIMITED</t>
  </si>
  <si>
    <t>GANGAFORGE</t>
  </si>
  <si>
    <t>Ganga Forging Limited</t>
  </si>
  <si>
    <t>PADMAVATI INVESTMENT</t>
  </si>
  <si>
    <t>GLOBE</t>
  </si>
  <si>
    <t>Globe Textiles (I) Ltd.</t>
  </si>
  <si>
    <t>HI GROWTH CORPORATE SERVICES PVT LTD</t>
  </si>
  <si>
    <t>KELLTONTEC</t>
  </si>
  <si>
    <t>Kellton Tech Sol Ltd</t>
  </si>
  <si>
    <t>MPTODAY</t>
  </si>
  <si>
    <t>M P Today Media Limited</t>
  </si>
  <si>
    <t>LINCOLN P COELHO</t>
  </si>
  <si>
    <t>PRESSMN</t>
  </si>
  <si>
    <t>Nucent Finance Limited</t>
  </si>
  <si>
    <t>STEELXIND</t>
  </si>
  <si>
    <t>Steel Exchange India Ltd</t>
  </si>
  <si>
    <t>M/S. PRARTHANA ENTERPRISES</t>
  </si>
  <si>
    <t>VECOPP</t>
  </si>
  <si>
    <t>Vikas Eco Re. 0.50 ppd up</t>
  </si>
  <si>
    <t>ANKITA VISHAL SHAH</t>
  </si>
  <si>
    <t>ARVIND</t>
  </si>
  <si>
    <t>Arvind Limited</t>
  </si>
  <si>
    <t>POLUNIN EMERGING MARKETS SMALL CAP FUND LLC</t>
  </si>
  <si>
    <t>ASL ENTERPRISES LIMITED</t>
  </si>
  <si>
    <t>KHERA KUBEIR</t>
  </si>
  <si>
    <t>Greaves Limited</t>
  </si>
  <si>
    <t>PINEBRIDGE GLOBAL FUNDS - PINEBRIDGE ASIA EX JAPAN SMALL CAP EQUITY FUND</t>
  </si>
  <si>
    <t>HARILAL BHACHUBHAI RITA</t>
  </si>
  <si>
    <t>LIBAS</t>
  </si>
  <si>
    <t>Libas Consu Products Ltd</t>
  </si>
  <si>
    <t>ANUPAM GUPTA</t>
  </si>
  <si>
    <t>NIDHI  SHAH</t>
  </si>
  <si>
    <t>VIVIDHA</t>
  </si>
  <si>
    <t>Visagar Polytex Ltd</t>
  </si>
  <si>
    <t>VIVIMEDLAB</t>
  </si>
  <si>
    <t>Vivimed Labs Limited</t>
  </si>
  <si>
    <t>SBICAP TRUSTEE COMPANY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</si>
</sst>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9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/>
    <xf numFmtId="43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6" borderId="1" xfId="0" applyFont="1" applyFill="1" applyBorder="1" applyAlignment="1">
      <alignment horizontal="center" vertical="center"/>
    </xf>
    <xf numFmtId="2" fontId="32" fillId="16" borderId="1" xfId="0" applyNumberFormat="1" applyFont="1" applyFill="1" applyBorder="1" applyAlignment="1">
      <alignment horizontal="center" vertical="center"/>
    </xf>
    <xf numFmtId="10" fontId="32" fillId="16" borderId="1" xfId="0" applyNumberFormat="1" applyFont="1" applyFill="1" applyBorder="1" applyAlignment="1">
      <alignment horizontal="center" vertical="center" wrapText="1"/>
    </xf>
    <xf numFmtId="16" fontId="32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6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2" fontId="43" fillId="16" borderId="21" xfId="0" applyNumberFormat="1" applyFont="1" applyFill="1" applyBorder="1" applyAlignment="1">
      <alignment horizontal="center" vertical="center"/>
    </xf>
    <xf numFmtId="43" fontId="43" fillId="17" borderId="21" xfId="0" applyNumberFormat="1" applyFont="1" applyFill="1" applyBorder="1" applyAlignment="1">
      <alignment horizontal="center" vertical="center"/>
    </xf>
    <xf numFmtId="16" fontId="43" fillId="16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1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top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6" borderId="21" xfId="0" applyFont="1" applyFill="1" applyBorder="1" applyAlignment="1">
      <alignment horizontal="center" vertical="center"/>
    </xf>
    <xf numFmtId="2" fontId="32" fillId="16" borderId="21" xfId="0" applyNumberFormat="1" applyFont="1" applyFill="1" applyBorder="1" applyAlignment="1">
      <alignment horizontal="center" vertical="center"/>
    </xf>
    <xf numFmtId="10" fontId="32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20" borderId="21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9" fillId="18" borderId="21" xfId="0" applyFont="1" applyFill="1" applyBorder="1" applyAlignment="1"/>
    <xf numFmtId="0" fontId="32" fillId="20" borderId="21" xfId="0" applyFont="1" applyFill="1" applyBorder="1" applyAlignment="1">
      <alignment horizontal="center" vertical="center"/>
    </xf>
    <xf numFmtId="0" fontId="32" fillId="19" borderId="22" xfId="0" applyFont="1" applyFill="1" applyBorder="1" applyAlignment="1">
      <alignment horizontal="center" vertical="center"/>
    </xf>
    <xf numFmtId="2" fontId="32" fillId="19" borderId="22" xfId="0" applyNumberFormat="1" applyFont="1" applyFill="1" applyBorder="1" applyAlignment="1">
      <alignment horizontal="center" vertical="center"/>
    </xf>
    <xf numFmtId="43" fontId="32" fillId="24" borderId="22" xfId="0" applyNumberFormat="1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2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1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2" fillId="25" borderId="1" xfId="0" applyFont="1" applyFill="1" applyBorder="1"/>
    <xf numFmtId="43" fontId="31" fillId="25" borderId="1" xfId="0" applyNumberFormat="1" applyFont="1" applyFill="1" applyBorder="1" applyAlignment="1">
      <alignment horizontal="center" vertical="top"/>
    </xf>
    <xf numFmtId="0" fontId="31" fillId="25" borderId="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43" fontId="32" fillId="19" borderId="21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9" fillId="25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43" fontId="32" fillId="26" borderId="22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11" borderId="2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1" fillId="11" borderId="20" xfId="0" applyFont="1" applyFill="1" applyBorder="1" applyAlignment="1">
      <alignment horizontal="center" vertical="center"/>
    </xf>
    <xf numFmtId="165" fontId="31" fillId="11" borderId="1" xfId="0" applyNumberFormat="1" applyFont="1" applyFill="1" applyBorder="1" applyAlignment="1">
      <alignment horizontal="center" vertical="center"/>
    </xf>
    <xf numFmtId="15" fontId="31" fillId="11" borderId="0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43" fontId="31" fillId="11" borderId="1" xfId="0" applyNumberFormat="1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38" fillId="0" borderId="21" xfId="0" applyFont="1" applyBorder="1"/>
    <xf numFmtId="0" fontId="0" fillId="0" borderId="21" xfId="0" applyBorder="1"/>
    <xf numFmtId="16" fontId="33" fillId="6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16" fontId="33" fillId="11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/>
    </xf>
    <xf numFmtId="0" fontId="0" fillId="25" borderId="0" xfId="0" applyFont="1" applyFill="1" applyAlignment="1">
      <alignment horizontal="center"/>
    </xf>
    <xf numFmtId="165" fontId="26" fillId="20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0" fontId="32" fillId="19" borderId="1" xfId="0" applyFont="1" applyFill="1" applyBorder="1" applyAlignment="1">
      <alignment horizontal="center" vertical="center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0" fillId="25" borderId="21" xfId="0" applyFont="1" applyFill="1" applyBorder="1" applyAlignment="1">
      <alignment horizontal="center"/>
    </xf>
    <xf numFmtId="0" fontId="0" fillId="18" borderId="21" xfId="0" applyFont="1" applyFill="1" applyBorder="1" applyAlignment="1">
      <alignment horizontal="center"/>
    </xf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1" fillId="18" borderId="1" xfId="0" applyFont="1" applyFill="1" applyBorder="1" applyAlignment="1">
      <alignment horizontal="center" vertical="center"/>
    </xf>
    <xf numFmtId="165" fontId="31" fillId="18" borderId="1" xfId="0" applyNumberFormat="1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/>
    <xf numFmtId="43" fontId="31" fillId="18" borderId="1" xfId="0" applyNumberFormat="1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center"/>
    </xf>
    <xf numFmtId="0" fontId="31" fillId="18" borderId="1" xfId="0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2" fillId="16" borderId="22" xfId="0" applyFont="1" applyFill="1" applyBorder="1" applyAlignment="1">
      <alignment horizontal="center" vertical="center"/>
    </xf>
    <xf numFmtId="2" fontId="32" fillId="16" borderId="22" xfId="0" applyNumberFormat="1" applyFont="1" applyFill="1" applyBorder="1" applyAlignment="1">
      <alignment horizontal="center" vertical="center"/>
    </xf>
    <xf numFmtId="43" fontId="32" fillId="17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5" fontId="31" fillId="20" borderId="1" xfId="0" applyNumberFormat="1" applyFont="1" applyFill="1" applyBorder="1" applyAlignment="1">
      <alignment horizontal="center" vertical="center"/>
    </xf>
    <xf numFmtId="15" fontId="31" fillId="20" borderId="0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43" fontId="31" fillId="20" borderId="1" xfId="0" applyNumberFormat="1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top"/>
    </xf>
    <xf numFmtId="0" fontId="47" fillId="20" borderId="21" xfId="0" applyFont="1" applyFill="1" applyBorder="1" applyAlignment="1">
      <alignment horizontal="center" vertical="center"/>
    </xf>
    <xf numFmtId="165" fontId="47" fillId="20" borderId="21" xfId="0" applyNumberFormat="1" applyFont="1" applyFill="1" applyBorder="1" applyAlignment="1">
      <alignment horizontal="center" vertical="center"/>
    </xf>
    <xf numFmtId="16" fontId="47" fillId="20" borderId="21" xfId="0" applyNumberFormat="1" applyFont="1" applyFill="1" applyBorder="1" applyAlignment="1">
      <alignment horizontal="center" vertical="center"/>
    </xf>
    <xf numFmtId="0" fontId="48" fillId="18" borderId="21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6" borderId="22" xfId="0" applyFont="1" applyFill="1" applyBorder="1" applyAlignment="1">
      <alignment horizontal="center" vertical="center"/>
    </xf>
    <xf numFmtId="0" fontId="32" fillId="16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44588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45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45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45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45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45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2" sqref="D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5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44588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0" t="s">
        <v>16</v>
      </c>
      <c r="B9" s="482" t="s">
        <v>17</v>
      </c>
      <c r="C9" s="482" t="s">
        <v>18</v>
      </c>
      <c r="D9" s="482" t="s">
        <v>19</v>
      </c>
      <c r="E9" s="23" t="s">
        <v>20</v>
      </c>
      <c r="F9" s="23" t="s">
        <v>21</v>
      </c>
      <c r="G9" s="477" t="s">
        <v>22</v>
      </c>
      <c r="H9" s="478"/>
      <c r="I9" s="479"/>
      <c r="J9" s="477" t="s">
        <v>23</v>
      </c>
      <c r="K9" s="478"/>
      <c r="L9" s="479"/>
      <c r="M9" s="23"/>
      <c r="N9" s="24"/>
      <c r="O9" s="24"/>
      <c r="P9" s="24"/>
    </row>
    <row r="10" spans="1:16" ht="59.25" customHeight="1">
      <c r="A10" s="481"/>
      <c r="B10" s="483"/>
      <c r="C10" s="483"/>
      <c r="D10" s="48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36</v>
      </c>
      <c r="D11" s="31">
        <v>44588</v>
      </c>
      <c r="E11" s="32">
        <v>37720.5</v>
      </c>
      <c r="F11" s="32">
        <v>37333.4</v>
      </c>
      <c r="G11" s="33">
        <v>36857.9</v>
      </c>
      <c r="H11" s="33">
        <v>35995.300000000003</v>
      </c>
      <c r="I11" s="33">
        <v>35519.800000000003</v>
      </c>
      <c r="J11" s="33">
        <v>38196</v>
      </c>
      <c r="K11" s="33">
        <v>38671.5</v>
      </c>
      <c r="L11" s="33">
        <v>39534.1</v>
      </c>
      <c r="M11" s="34">
        <v>37808.9</v>
      </c>
      <c r="N11" s="34">
        <v>36470.800000000003</v>
      </c>
      <c r="O11" s="35">
        <v>2316300</v>
      </c>
      <c r="P11" s="36">
        <v>2.3360614997183473E-2</v>
      </c>
    </row>
    <row r="12" spans="1:16" ht="12.75" customHeight="1">
      <c r="A12" s="28">
        <v>2</v>
      </c>
      <c r="B12" s="29" t="s">
        <v>35</v>
      </c>
      <c r="C12" s="30" t="s">
        <v>37</v>
      </c>
      <c r="D12" s="31">
        <v>44588</v>
      </c>
      <c r="E12" s="37">
        <v>17283.45</v>
      </c>
      <c r="F12" s="37">
        <v>17147.866666666665</v>
      </c>
      <c r="G12" s="38">
        <v>16986.73333333333</v>
      </c>
      <c r="H12" s="38">
        <v>16690.016666666666</v>
      </c>
      <c r="I12" s="38">
        <v>16528.883333333331</v>
      </c>
      <c r="J12" s="38">
        <v>17444.583333333328</v>
      </c>
      <c r="K12" s="38">
        <v>17605.716666666667</v>
      </c>
      <c r="L12" s="38">
        <v>17902.433333333327</v>
      </c>
      <c r="M12" s="28">
        <v>17309</v>
      </c>
      <c r="N12" s="28">
        <v>16851.150000000001</v>
      </c>
      <c r="O12" s="39">
        <v>12618300</v>
      </c>
      <c r="P12" s="40">
        <v>-6.6559866486654573E-3</v>
      </c>
    </row>
    <row r="13" spans="1:16" ht="12.75" customHeight="1">
      <c r="A13" s="28">
        <v>3</v>
      </c>
      <c r="B13" s="29" t="s">
        <v>35</v>
      </c>
      <c r="C13" s="30" t="s">
        <v>834</v>
      </c>
      <c r="D13" s="31">
        <v>44614</v>
      </c>
      <c r="E13" s="37">
        <v>17874</v>
      </c>
      <c r="F13" s="37">
        <v>17704.716666666667</v>
      </c>
      <c r="G13" s="38">
        <v>17519.633333333335</v>
      </c>
      <c r="H13" s="38">
        <v>17165.266666666666</v>
      </c>
      <c r="I13" s="38">
        <v>16980.183333333334</v>
      </c>
      <c r="J13" s="38">
        <v>18059.083333333336</v>
      </c>
      <c r="K13" s="38">
        <v>18244.166666666664</v>
      </c>
      <c r="L13" s="38">
        <v>18598.533333333336</v>
      </c>
      <c r="M13" s="28">
        <v>17889.8</v>
      </c>
      <c r="N13" s="28">
        <v>17350.349999999999</v>
      </c>
      <c r="O13" s="39">
        <v>1280</v>
      </c>
      <c r="P13" s="40">
        <v>-0.55555555555555558</v>
      </c>
    </row>
    <row r="14" spans="1:16" ht="12.75" customHeight="1">
      <c r="A14" s="28">
        <v>4</v>
      </c>
      <c r="B14" s="29" t="s">
        <v>38</v>
      </c>
      <c r="C14" s="30" t="s">
        <v>39</v>
      </c>
      <c r="D14" s="31">
        <v>44588</v>
      </c>
      <c r="E14" s="37">
        <v>981.7</v>
      </c>
      <c r="F14" s="37">
        <v>975.01666666666677</v>
      </c>
      <c r="G14" s="38">
        <v>963.33333333333348</v>
      </c>
      <c r="H14" s="38">
        <v>944.9666666666667</v>
      </c>
      <c r="I14" s="38">
        <v>933.28333333333342</v>
      </c>
      <c r="J14" s="38">
        <v>993.38333333333355</v>
      </c>
      <c r="K14" s="38">
        <v>1005.0666666666667</v>
      </c>
      <c r="L14" s="38">
        <v>1023.4333333333336</v>
      </c>
      <c r="M14" s="28">
        <v>986.7</v>
      </c>
      <c r="N14" s="28">
        <v>956.65</v>
      </c>
      <c r="O14" s="39">
        <v>2526200</v>
      </c>
      <c r="P14" s="40">
        <v>1.4334470989761093E-2</v>
      </c>
    </row>
    <row r="15" spans="1:16" ht="12.75" customHeight="1">
      <c r="A15" s="28">
        <v>5</v>
      </c>
      <c r="B15" s="29" t="s">
        <v>47</v>
      </c>
      <c r="C15" s="30" t="s">
        <v>239</v>
      </c>
      <c r="D15" s="31">
        <v>44588</v>
      </c>
      <c r="E15" s="37">
        <v>16766.75</v>
      </c>
      <c r="F15" s="37">
        <v>16553.566666666666</v>
      </c>
      <c r="G15" s="38">
        <v>16175.133333333331</v>
      </c>
      <c r="H15" s="38">
        <v>15583.516666666666</v>
      </c>
      <c r="I15" s="38">
        <v>15205.083333333332</v>
      </c>
      <c r="J15" s="38">
        <v>17145.183333333331</v>
      </c>
      <c r="K15" s="38">
        <v>17523.616666666665</v>
      </c>
      <c r="L15" s="38">
        <v>18115.23333333333</v>
      </c>
      <c r="M15" s="28">
        <v>16932</v>
      </c>
      <c r="N15" s="28">
        <v>15961.95</v>
      </c>
      <c r="O15" s="39">
        <v>62775</v>
      </c>
      <c r="P15" s="40">
        <v>-7.9882740930743865E-2</v>
      </c>
    </row>
    <row r="16" spans="1:16" ht="12.75" customHeight="1">
      <c r="A16" s="28">
        <v>6</v>
      </c>
      <c r="B16" s="29" t="s">
        <v>44</v>
      </c>
      <c r="C16" s="30" t="s">
        <v>243</v>
      </c>
      <c r="D16" s="31">
        <v>44588</v>
      </c>
      <c r="E16" s="37">
        <v>117.6</v>
      </c>
      <c r="F16" s="37">
        <v>115.94999999999999</v>
      </c>
      <c r="G16" s="38">
        <v>113.59999999999998</v>
      </c>
      <c r="H16" s="38">
        <v>109.6</v>
      </c>
      <c r="I16" s="38">
        <v>107.24999999999999</v>
      </c>
      <c r="J16" s="38">
        <v>119.94999999999997</v>
      </c>
      <c r="K16" s="38">
        <v>122.3</v>
      </c>
      <c r="L16" s="38">
        <v>126.29999999999997</v>
      </c>
      <c r="M16" s="28">
        <v>118.3</v>
      </c>
      <c r="N16" s="28">
        <v>111.95</v>
      </c>
      <c r="O16" s="39">
        <v>15958800</v>
      </c>
      <c r="P16" s="40">
        <v>-2.1844660194174758E-2</v>
      </c>
    </row>
    <row r="17" spans="1:16" ht="12.75" customHeight="1">
      <c r="A17" s="28">
        <v>7</v>
      </c>
      <c r="B17" s="29" t="s">
        <v>40</v>
      </c>
      <c r="C17" s="30" t="s">
        <v>41</v>
      </c>
      <c r="D17" s="31">
        <v>44588</v>
      </c>
      <c r="E17" s="37">
        <v>289.55</v>
      </c>
      <c r="F17" s="37">
        <v>285.26666666666671</v>
      </c>
      <c r="G17" s="38">
        <v>277.88333333333344</v>
      </c>
      <c r="H17" s="38">
        <v>266.21666666666675</v>
      </c>
      <c r="I17" s="38">
        <v>258.83333333333348</v>
      </c>
      <c r="J17" s="38">
        <v>296.93333333333339</v>
      </c>
      <c r="K17" s="38">
        <v>304.31666666666672</v>
      </c>
      <c r="L17" s="38">
        <v>315.98333333333335</v>
      </c>
      <c r="M17" s="28">
        <v>292.64999999999998</v>
      </c>
      <c r="N17" s="28">
        <v>273.60000000000002</v>
      </c>
      <c r="O17" s="39">
        <v>12298000</v>
      </c>
      <c r="P17" s="40">
        <v>2.7590701716271995E-2</v>
      </c>
    </row>
    <row r="18" spans="1:16" ht="12.75" customHeight="1">
      <c r="A18" s="28">
        <v>8</v>
      </c>
      <c r="B18" s="29" t="s">
        <v>42</v>
      </c>
      <c r="C18" s="30" t="s">
        <v>43</v>
      </c>
      <c r="D18" s="31">
        <v>44588</v>
      </c>
      <c r="E18" s="37">
        <v>2182</v>
      </c>
      <c r="F18" s="37">
        <v>2166.6333333333332</v>
      </c>
      <c r="G18" s="38">
        <v>2137.8166666666666</v>
      </c>
      <c r="H18" s="38">
        <v>2093.6333333333332</v>
      </c>
      <c r="I18" s="38">
        <v>2064.8166666666666</v>
      </c>
      <c r="J18" s="38">
        <v>2210.8166666666666</v>
      </c>
      <c r="K18" s="38">
        <v>2239.6333333333332</v>
      </c>
      <c r="L18" s="38">
        <v>2283.8166666666666</v>
      </c>
      <c r="M18" s="28">
        <v>2195.4499999999998</v>
      </c>
      <c r="N18" s="28">
        <v>2122.4499999999998</v>
      </c>
      <c r="O18" s="39">
        <v>2936250</v>
      </c>
      <c r="P18" s="40">
        <v>-2.8696658948064835E-2</v>
      </c>
    </row>
    <row r="19" spans="1:16" ht="12.75" customHeight="1">
      <c r="A19" s="28">
        <v>9</v>
      </c>
      <c r="B19" s="29" t="s">
        <v>44</v>
      </c>
      <c r="C19" s="30" t="s">
        <v>45</v>
      </c>
      <c r="D19" s="31">
        <v>44588</v>
      </c>
      <c r="E19" s="37">
        <v>1739.75</v>
      </c>
      <c r="F19" s="37">
        <v>1722.4666666666665</v>
      </c>
      <c r="G19" s="38">
        <v>1695.9333333333329</v>
      </c>
      <c r="H19" s="38">
        <v>1652.1166666666666</v>
      </c>
      <c r="I19" s="38">
        <v>1625.583333333333</v>
      </c>
      <c r="J19" s="38">
        <v>1766.2833333333328</v>
      </c>
      <c r="K19" s="38">
        <v>1792.8166666666662</v>
      </c>
      <c r="L19" s="38">
        <v>1836.6333333333328</v>
      </c>
      <c r="M19" s="28">
        <v>1749</v>
      </c>
      <c r="N19" s="28">
        <v>1678.65</v>
      </c>
      <c r="O19" s="39">
        <v>20688500</v>
      </c>
      <c r="P19" s="40">
        <v>-3.2760821911208536E-3</v>
      </c>
    </row>
    <row r="20" spans="1:16" ht="12.75" customHeight="1">
      <c r="A20" s="28">
        <v>10</v>
      </c>
      <c r="B20" s="29" t="s">
        <v>44</v>
      </c>
      <c r="C20" s="30" t="s">
        <v>46</v>
      </c>
      <c r="D20" s="31">
        <v>44588</v>
      </c>
      <c r="E20" s="37">
        <v>709.7</v>
      </c>
      <c r="F20" s="37">
        <v>703.65</v>
      </c>
      <c r="G20" s="38">
        <v>695.3</v>
      </c>
      <c r="H20" s="38">
        <v>680.9</v>
      </c>
      <c r="I20" s="38">
        <v>672.55</v>
      </c>
      <c r="J20" s="38">
        <v>718.05</v>
      </c>
      <c r="K20" s="38">
        <v>726.40000000000009</v>
      </c>
      <c r="L20" s="38">
        <v>740.8</v>
      </c>
      <c r="M20" s="28">
        <v>712</v>
      </c>
      <c r="N20" s="28">
        <v>689.25</v>
      </c>
      <c r="O20" s="39">
        <v>91741250</v>
      </c>
      <c r="P20" s="40">
        <v>1.3627134349917557E-4</v>
      </c>
    </row>
    <row r="21" spans="1:16" ht="12.75" customHeight="1">
      <c r="A21" s="28">
        <v>11</v>
      </c>
      <c r="B21" s="29" t="s">
        <v>47</v>
      </c>
      <c r="C21" s="30" t="s">
        <v>48</v>
      </c>
      <c r="D21" s="31">
        <v>44588</v>
      </c>
      <c r="E21" s="37">
        <v>3464.75</v>
      </c>
      <c r="F21" s="37">
        <v>3452.75</v>
      </c>
      <c r="G21" s="38">
        <v>3396.75</v>
      </c>
      <c r="H21" s="38">
        <v>3328.75</v>
      </c>
      <c r="I21" s="38">
        <v>3272.75</v>
      </c>
      <c r="J21" s="38">
        <v>3520.75</v>
      </c>
      <c r="K21" s="38">
        <v>3576.75</v>
      </c>
      <c r="L21" s="38">
        <v>3644.75</v>
      </c>
      <c r="M21" s="28">
        <v>3508.75</v>
      </c>
      <c r="N21" s="28">
        <v>3384.75</v>
      </c>
      <c r="O21" s="39">
        <v>211200</v>
      </c>
      <c r="P21" s="40">
        <v>-3.2967032967032968E-2</v>
      </c>
    </row>
    <row r="22" spans="1:16" ht="12.75" customHeight="1">
      <c r="A22" s="28">
        <v>12</v>
      </c>
      <c r="B22" s="29" t="s">
        <v>49</v>
      </c>
      <c r="C22" s="30" t="s">
        <v>50</v>
      </c>
      <c r="D22" s="31">
        <v>44588</v>
      </c>
      <c r="E22" s="37">
        <v>608.25</v>
      </c>
      <c r="F22" s="37">
        <v>601.56666666666672</v>
      </c>
      <c r="G22" s="38">
        <v>592.18333333333339</v>
      </c>
      <c r="H22" s="38">
        <v>576.11666666666667</v>
      </c>
      <c r="I22" s="38">
        <v>566.73333333333335</v>
      </c>
      <c r="J22" s="38">
        <v>617.63333333333344</v>
      </c>
      <c r="K22" s="38">
        <v>627.01666666666688</v>
      </c>
      <c r="L22" s="38">
        <v>643.08333333333348</v>
      </c>
      <c r="M22" s="28">
        <v>610.95000000000005</v>
      </c>
      <c r="N22" s="28">
        <v>585.5</v>
      </c>
      <c r="O22" s="39">
        <v>9467000</v>
      </c>
      <c r="P22" s="40">
        <v>-2.6629652477894304E-2</v>
      </c>
    </row>
    <row r="23" spans="1:16" ht="12.75" customHeight="1">
      <c r="A23" s="28">
        <v>13</v>
      </c>
      <c r="B23" s="29" t="s">
        <v>42</v>
      </c>
      <c r="C23" s="30" t="s">
        <v>51</v>
      </c>
      <c r="D23" s="31">
        <v>44588</v>
      </c>
      <c r="E23" s="37">
        <v>352.2</v>
      </c>
      <c r="F23" s="37">
        <v>351.0333333333333</v>
      </c>
      <c r="G23" s="38">
        <v>345.31666666666661</v>
      </c>
      <c r="H23" s="38">
        <v>338.43333333333328</v>
      </c>
      <c r="I23" s="38">
        <v>332.71666666666658</v>
      </c>
      <c r="J23" s="38">
        <v>357.91666666666663</v>
      </c>
      <c r="K23" s="38">
        <v>363.63333333333333</v>
      </c>
      <c r="L23" s="38">
        <v>370.51666666666665</v>
      </c>
      <c r="M23" s="28">
        <v>356.75</v>
      </c>
      <c r="N23" s="28">
        <v>344.15</v>
      </c>
      <c r="O23" s="39">
        <v>16344000</v>
      </c>
      <c r="P23" s="40">
        <v>-1.8351991191044228E-4</v>
      </c>
    </row>
    <row r="24" spans="1:16" ht="12.75" customHeight="1">
      <c r="A24" s="28">
        <v>14</v>
      </c>
      <c r="B24" s="29" t="s">
        <v>47</v>
      </c>
      <c r="C24" s="30" t="s">
        <v>52</v>
      </c>
      <c r="D24" s="31">
        <v>44588</v>
      </c>
      <c r="E24" s="37">
        <v>759.6</v>
      </c>
      <c r="F24" s="37">
        <v>758.05000000000007</v>
      </c>
      <c r="G24" s="38">
        <v>744.15000000000009</v>
      </c>
      <c r="H24" s="38">
        <v>728.7</v>
      </c>
      <c r="I24" s="38">
        <v>714.80000000000007</v>
      </c>
      <c r="J24" s="38">
        <v>773.50000000000011</v>
      </c>
      <c r="K24" s="38">
        <v>787.4</v>
      </c>
      <c r="L24" s="38">
        <v>802.85000000000014</v>
      </c>
      <c r="M24" s="28">
        <v>771.95</v>
      </c>
      <c r="N24" s="28">
        <v>742.6</v>
      </c>
      <c r="O24" s="39">
        <v>1799700</v>
      </c>
      <c r="P24" s="40">
        <v>-2.7152831652443757E-3</v>
      </c>
    </row>
    <row r="25" spans="1:16" ht="12.75" customHeight="1">
      <c r="A25" s="28">
        <v>15</v>
      </c>
      <c r="B25" s="29" t="s">
        <v>44</v>
      </c>
      <c r="C25" s="30" t="s">
        <v>53</v>
      </c>
      <c r="D25" s="31">
        <v>44588</v>
      </c>
      <c r="E25" s="37">
        <v>4485.7</v>
      </c>
      <c r="F25" s="37">
        <v>4429.8666666666659</v>
      </c>
      <c r="G25" s="38">
        <v>4318.5333333333319</v>
      </c>
      <c r="H25" s="38">
        <v>4151.3666666666659</v>
      </c>
      <c r="I25" s="38">
        <v>4040.0333333333319</v>
      </c>
      <c r="J25" s="38">
        <v>4597.0333333333319</v>
      </c>
      <c r="K25" s="38">
        <v>4708.3666666666659</v>
      </c>
      <c r="L25" s="38">
        <v>4875.5333333333319</v>
      </c>
      <c r="M25" s="28">
        <v>4541.2</v>
      </c>
      <c r="N25" s="28">
        <v>4262.7</v>
      </c>
      <c r="O25" s="39">
        <v>2892125</v>
      </c>
      <c r="P25" s="40">
        <v>-3.1803155207766665E-2</v>
      </c>
    </row>
    <row r="26" spans="1:16" ht="12.75" customHeight="1">
      <c r="A26" s="28">
        <v>16</v>
      </c>
      <c r="B26" s="271" t="s">
        <v>49</v>
      </c>
      <c r="C26" s="30" t="s">
        <v>54</v>
      </c>
      <c r="D26" s="31">
        <v>44588</v>
      </c>
      <c r="E26" s="37">
        <v>212.7</v>
      </c>
      <c r="F26" s="37">
        <v>211.54999999999998</v>
      </c>
      <c r="G26" s="38">
        <v>209.34999999999997</v>
      </c>
      <c r="H26" s="38">
        <v>205.99999999999997</v>
      </c>
      <c r="I26" s="38">
        <v>203.79999999999995</v>
      </c>
      <c r="J26" s="38">
        <v>214.89999999999998</v>
      </c>
      <c r="K26" s="38">
        <v>217.09999999999997</v>
      </c>
      <c r="L26" s="38">
        <v>220.45</v>
      </c>
      <c r="M26" s="28">
        <v>213.75</v>
      </c>
      <c r="N26" s="28">
        <v>208.2</v>
      </c>
      <c r="O26" s="39">
        <v>10872500</v>
      </c>
      <c r="P26" s="40">
        <v>-3.1834372217275156E-2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44588</v>
      </c>
      <c r="E27" s="37">
        <v>131</v>
      </c>
      <c r="F27" s="37">
        <v>130.43333333333331</v>
      </c>
      <c r="G27" s="38">
        <v>128.41666666666663</v>
      </c>
      <c r="H27" s="38">
        <v>125.83333333333331</v>
      </c>
      <c r="I27" s="38">
        <v>123.81666666666663</v>
      </c>
      <c r="J27" s="38">
        <v>133.01666666666662</v>
      </c>
      <c r="K27" s="38">
        <v>135.03333333333333</v>
      </c>
      <c r="L27" s="38">
        <v>137.61666666666662</v>
      </c>
      <c r="M27" s="28">
        <v>132.44999999999999</v>
      </c>
      <c r="N27" s="28">
        <v>127.85</v>
      </c>
      <c r="O27" s="39">
        <v>30325500</v>
      </c>
      <c r="P27" s="40">
        <v>7.9448982860804096E-2</v>
      </c>
    </row>
    <row r="28" spans="1:16" ht="12.75" customHeight="1">
      <c r="A28" s="28">
        <v>18</v>
      </c>
      <c r="B28" s="272" t="s">
        <v>56</v>
      </c>
      <c r="C28" s="30" t="s">
        <v>57</v>
      </c>
      <c r="D28" s="31">
        <v>44588</v>
      </c>
      <c r="E28" s="37">
        <v>3149.55</v>
      </c>
      <c r="F28" s="37">
        <v>3108</v>
      </c>
      <c r="G28" s="38">
        <v>3058.4</v>
      </c>
      <c r="H28" s="38">
        <v>2967.25</v>
      </c>
      <c r="I28" s="38">
        <v>2917.65</v>
      </c>
      <c r="J28" s="38">
        <v>3199.15</v>
      </c>
      <c r="K28" s="38">
        <v>3248.7500000000005</v>
      </c>
      <c r="L28" s="38">
        <v>3339.9</v>
      </c>
      <c r="M28" s="28">
        <v>3157.6</v>
      </c>
      <c r="N28" s="28">
        <v>3016.85</v>
      </c>
      <c r="O28" s="39">
        <v>4318500</v>
      </c>
      <c r="P28" s="40">
        <v>3.7664444043971887E-2</v>
      </c>
    </row>
    <row r="29" spans="1:16" ht="12.75" customHeight="1">
      <c r="A29" s="28">
        <v>19</v>
      </c>
      <c r="B29" s="29" t="s">
        <v>44</v>
      </c>
      <c r="C29" s="30" t="s">
        <v>307</v>
      </c>
      <c r="D29" s="31">
        <v>44588</v>
      </c>
      <c r="E29" s="37">
        <v>2108.4</v>
      </c>
      <c r="F29" s="37">
        <v>2112.6000000000004</v>
      </c>
      <c r="G29" s="38">
        <v>2044.6500000000005</v>
      </c>
      <c r="H29" s="38">
        <v>1980.9</v>
      </c>
      <c r="I29" s="38">
        <v>1912.9500000000003</v>
      </c>
      <c r="J29" s="38">
        <v>2176.3500000000008</v>
      </c>
      <c r="K29" s="38">
        <v>2244.3000000000006</v>
      </c>
      <c r="L29" s="38">
        <v>2308.0500000000011</v>
      </c>
      <c r="M29" s="28">
        <v>2180.5500000000002</v>
      </c>
      <c r="N29" s="28">
        <v>2048.85</v>
      </c>
      <c r="O29" s="39">
        <v>1070025</v>
      </c>
      <c r="P29" s="40">
        <v>8.8151413015296869E-3</v>
      </c>
    </row>
    <row r="30" spans="1:16" ht="12.75" customHeight="1">
      <c r="A30" s="28">
        <v>20</v>
      </c>
      <c r="B30" s="29" t="s">
        <v>44</v>
      </c>
      <c r="C30" s="30" t="s">
        <v>308</v>
      </c>
      <c r="D30" s="31">
        <v>44588</v>
      </c>
      <c r="E30" s="37">
        <v>9577.4</v>
      </c>
      <c r="F30" s="37">
        <v>9420.1999999999989</v>
      </c>
      <c r="G30" s="38">
        <v>9229.7499999999982</v>
      </c>
      <c r="H30" s="38">
        <v>8882.0999999999985</v>
      </c>
      <c r="I30" s="38">
        <v>8691.6499999999978</v>
      </c>
      <c r="J30" s="38">
        <v>9767.8499999999985</v>
      </c>
      <c r="K30" s="38">
        <v>9958.2999999999993</v>
      </c>
      <c r="L30" s="38">
        <v>10305.949999999999</v>
      </c>
      <c r="M30" s="28">
        <v>9610.65</v>
      </c>
      <c r="N30" s="28">
        <v>9072.5499999999993</v>
      </c>
      <c r="O30" s="39">
        <v>130275</v>
      </c>
      <c r="P30" s="40">
        <v>0.19217570350034316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44588</v>
      </c>
      <c r="E31" s="37">
        <v>1250.8</v>
      </c>
      <c r="F31" s="37">
        <v>1240.5</v>
      </c>
      <c r="G31" s="38">
        <v>1215.2</v>
      </c>
      <c r="H31" s="38">
        <v>1179.6000000000001</v>
      </c>
      <c r="I31" s="38">
        <v>1154.3000000000002</v>
      </c>
      <c r="J31" s="38">
        <v>1276.0999999999999</v>
      </c>
      <c r="K31" s="38">
        <v>1301.4000000000001</v>
      </c>
      <c r="L31" s="38">
        <v>1336.9999999999998</v>
      </c>
      <c r="M31" s="28">
        <v>1265.8</v>
      </c>
      <c r="N31" s="28">
        <v>1204.9000000000001</v>
      </c>
      <c r="O31" s="39">
        <v>3000000</v>
      </c>
      <c r="P31" s="40">
        <v>4.5478306325143755E-2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44588</v>
      </c>
      <c r="E32" s="37">
        <v>617.45000000000005</v>
      </c>
      <c r="F32" s="37">
        <v>607.28333333333342</v>
      </c>
      <c r="G32" s="38">
        <v>591.11666666666679</v>
      </c>
      <c r="H32" s="38">
        <v>564.78333333333342</v>
      </c>
      <c r="I32" s="38">
        <v>548.61666666666679</v>
      </c>
      <c r="J32" s="38">
        <v>633.61666666666679</v>
      </c>
      <c r="K32" s="38">
        <v>649.78333333333353</v>
      </c>
      <c r="L32" s="38">
        <v>676.11666666666679</v>
      </c>
      <c r="M32" s="28">
        <v>623.45000000000005</v>
      </c>
      <c r="N32" s="28">
        <v>580.95000000000005</v>
      </c>
      <c r="O32" s="39">
        <v>16833000</v>
      </c>
      <c r="P32" s="40">
        <v>-2.3367129367738566E-2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44588</v>
      </c>
      <c r="E33" s="37">
        <v>749.95</v>
      </c>
      <c r="F33" s="37">
        <v>737.08333333333337</v>
      </c>
      <c r="G33" s="38">
        <v>721.2166666666667</v>
      </c>
      <c r="H33" s="38">
        <v>692.48333333333335</v>
      </c>
      <c r="I33" s="38">
        <v>676.61666666666667</v>
      </c>
      <c r="J33" s="38">
        <v>765.81666666666672</v>
      </c>
      <c r="K33" s="38">
        <v>781.68333333333328</v>
      </c>
      <c r="L33" s="38">
        <v>810.41666666666674</v>
      </c>
      <c r="M33" s="28">
        <v>752.95</v>
      </c>
      <c r="N33" s="28">
        <v>708.35</v>
      </c>
      <c r="O33" s="39">
        <v>53239200</v>
      </c>
      <c r="P33" s="40">
        <v>6.4801036816589067E-2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44588</v>
      </c>
      <c r="E34" s="37">
        <v>3466.45</v>
      </c>
      <c r="F34" s="37">
        <v>3426.5333333333333</v>
      </c>
      <c r="G34" s="38">
        <v>3365.7666666666664</v>
      </c>
      <c r="H34" s="38">
        <v>3265.083333333333</v>
      </c>
      <c r="I34" s="38">
        <v>3204.3166666666662</v>
      </c>
      <c r="J34" s="38">
        <v>3527.2166666666667</v>
      </c>
      <c r="K34" s="38">
        <v>3587.983333333334</v>
      </c>
      <c r="L34" s="38">
        <v>3688.666666666667</v>
      </c>
      <c r="M34" s="28">
        <v>3487.3</v>
      </c>
      <c r="N34" s="28">
        <v>3325.85</v>
      </c>
      <c r="O34" s="39">
        <v>2635500</v>
      </c>
      <c r="P34" s="40">
        <v>-3.1155224703611799E-2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44588</v>
      </c>
      <c r="E35" s="37">
        <v>15564.95</v>
      </c>
      <c r="F35" s="37">
        <v>15525.333333333334</v>
      </c>
      <c r="G35" s="38">
        <v>15331.966666666667</v>
      </c>
      <c r="H35" s="38">
        <v>15098.983333333334</v>
      </c>
      <c r="I35" s="38">
        <v>14905.616666666667</v>
      </c>
      <c r="J35" s="38">
        <v>15758.316666666668</v>
      </c>
      <c r="K35" s="38">
        <v>15951.683333333332</v>
      </c>
      <c r="L35" s="38">
        <v>16184.666666666668</v>
      </c>
      <c r="M35" s="28">
        <v>15718.7</v>
      </c>
      <c r="N35" s="28">
        <v>15292.35</v>
      </c>
      <c r="O35" s="39">
        <v>755150</v>
      </c>
      <c r="P35" s="40">
        <v>5.8893640889013534E-2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44588</v>
      </c>
      <c r="E36" s="37">
        <v>6980.9</v>
      </c>
      <c r="F36" s="37">
        <v>6918.9833333333336</v>
      </c>
      <c r="G36" s="38">
        <v>6827.9666666666672</v>
      </c>
      <c r="H36" s="38">
        <v>6675.0333333333338</v>
      </c>
      <c r="I36" s="38">
        <v>6584.0166666666673</v>
      </c>
      <c r="J36" s="38">
        <v>7071.916666666667</v>
      </c>
      <c r="K36" s="38">
        <v>7162.9333333333334</v>
      </c>
      <c r="L36" s="38">
        <v>7315.8666666666668</v>
      </c>
      <c r="M36" s="28">
        <v>7010</v>
      </c>
      <c r="N36" s="28">
        <v>6766.05</v>
      </c>
      <c r="O36" s="39">
        <v>5176625</v>
      </c>
      <c r="P36" s="40">
        <v>2.1786331112755984E-2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44588</v>
      </c>
      <c r="E37" s="37">
        <v>2342.8000000000002</v>
      </c>
      <c r="F37" s="37">
        <v>2329.7833333333333</v>
      </c>
      <c r="G37" s="38">
        <v>2299.1666666666665</v>
      </c>
      <c r="H37" s="38">
        <v>2255.5333333333333</v>
      </c>
      <c r="I37" s="38">
        <v>2224.9166666666665</v>
      </c>
      <c r="J37" s="38">
        <v>2373.4166666666665</v>
      </c>
      <c r="K37" s="38">
        <v>2404.0333333333333</v>
      </c>
      <c r="L37" s="38">
        <v>2447.6666666666665</v>
      </c>
      <c r="M37" s="28">
        <v>2360.4</v>
      </c>
      <c r="N37" s="28">
        <v>2286.15</v>
      </c>
      <c r="O37" s="39">
        <v>1081600</v>
      </c>
      <c r="P37" s="40">
        <v>-1.5474239941744038E-2</v>
      </c>
    </row>
    <row r="38" spans="1:16" ht="12.75" customHeight="1">
      <c r="A38" s="28">
        <v>28</v>
      </c>
      <c r="B38" s="29" t="s">
        <v>44</v>
      </c>
      <c r="C38" s="30" t="s">
        <v>316</v>
      </c>
      <c r="D38" s="31">
        <v>44588</v>
      </c>
      <c r="E38" s="37">
        <v>413.15</v>
      </c>
      <c r="F38" s="37">
        <v>403.45</v>
      </c>
      <c r="G38" s="38">
        <v>391.9</v>
      </c>
      <c r="H38" s="38">
        <v>370.65</v>
      </c>
      <c r="I38" s="38">
        <v>359.09999999999997</v>
      </c>
      <c r="J38" s="38">
        <v>424.7</v>
      </c>
      <c r="K38" s="38">
        <v>436.25000000000006</v>
      </c>
      <c r="L38" s="38">
        <v>457.5</v>
      </c>
      <c r="M38" s="28">
        <v>415</v>
      </c>
      <c r="N38" s="28">
        <v>382.2</v>
      </c>
      <c r="O38" s="39">
        <v>6508800</v>
      </c>
      <c r="P38" s="40">
        <v>-2.6328386787936812E-2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44588</v>
      </c>
      <c r="E39" s="37">
        <v>324.5</v>
      </c>
      <c r="F39" s="37">
        <v>316.88333333333333</v>
      </c>
      <c r="G39" s="38">
        <v>307.76666666666665</v>
      </c>
      <c r="H39" s="38">
        <v>291.0333333333333</v>
      </c>
      <c r="I39" s="38">
        <v>281.91666666666663</v>
      </c>
      <c r="J39" s="38">
        <v>333.61666666666667</v>
      </c>
      <c r="K39" s="38">
        <v>342.73333333333335</v>
      </c>
      <c r="L39" s="38">
        <v>359.4666666666667</v>
      </c>
      <c r="M39" s="28">
        <v>326</v>
      </c>
      <c r="N39" s="28">
        <v>300.14999999999998</v>
      </c>
      <c r="O39" s="39">
        <v>21771000</v>
      </c>
      <c r="P39" s="40">
        <v>-6.3564571074636117E-2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44588</v>
      </c>
      <c r="E40" s="37">
        <v>98.7</v>
      </c>
      <c r="F40" s="37">
        <v>96.733333333333348</v>
      </c>
      <c r="G40" s="38">
        <v>93.566666666666691</v>
      </c>
      <c r="H40" s="38">
        <v>88.433333333333337</v>
      </c>
      <c r="I40" s="38">
        <v>85.26666666666668</v>
      </c>
      <c r="J40" s="38">
        <v>101.8666666666667</v>
      </c>
      <c r="K40" s="38">
        <v>105.03333333333336</v>
      </c>
      <c r="L40" s="38">
        <v>110.16666666666671</v>
      </c>
      <c r="M40" s="28">
        <v>99.9</v>
      </c>
      <c r="N40" s="28">
        <v>91.6</v>
      </c>
      <c r="O40" s="39">
        <v>139276800</v>
      </c>
      <c r="P40" s="40">
        <v>0.12397318477952979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44588</v>
      </c>
      <c r="E41" s="37">
        <v>2025.95</v>
      </c>
      <c r="F41" s="37">
        <v>1978.8833333333332</v>
      </c>
      <c r="G41" s="38">
        <v>1916.4166666666665</v>
      </c>
      <c r="H41" s="38">
        <v>1806.8833333333332</v>
      </c>
      <c r="I41" s="38">
        <v>1744.4166666666665</v>
      </c>
      <c r="J41" s="38">
        <v>2088.4166666666665</v>
      </c>
      <c r="K41" s="38">
        <v>2150.8833333333332</v>
      </c>
      <c r="L41" s="38">
        <v>2260.4166666666665</v>
      </c>
      <c r="M41" s="28">
        <v>2041.35</v>
      </c>
      <c r="N41" s="28">
        <v>1869.35</v>
      </c>
      <c r="O41" s="39">
        <v>1058750</v>
      </c>
      <c r="P41" s="40">
        <v>1.1560693641618497E-2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44588</v>
      </c>
      <c r="E42" s="37">
        <v>204.3</v>
      </c>
      <c r="F42" s="37">
        <v>200.98333333333335</v>
      </c>
      <c r="G42" s="38">
        <v>196.6166666666667</v>
      </c>
      <c r="H42" s="38">
        <v>188.93333333333337</v>
      </c>
      <c r="I42" s="38">
        <v>184.56666666666672</v>
      </c>
      <c r="J42" s="38">
        <v>208.66666666666669</v>
      </c>
      <c r="K42" s="38">
        <v>213.03333333333336</v>
      </c>
      <c r="L42" s="38">
        <v>220.71666666666667</v>
      </c>
      <c r="M42" s="28">
        <v>205.35</v>
      </c>
      <c r="N42" s="28">
        <v>193.3</v>
      </c>
      <c r="O42" s="39">
        <v>31217000</v>
      </c>
      <c r="P42" s="40">
        <v>-4.5544324387126758E-2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44588</v>
      </c>
      <c r="E43" s="37">
        <v>726.5</v>
      </c>
      <c r="F43" s="37">
        <v>715.38333333333333</v>
      </c>
      <c r="G43" s="38">
        <v>702.76666666666665</v>
      </c>
      <c r="H43" s="38">
        <v>679.0333333333333</v>
      </c>
      <c r="I43" s="38">
        <v>666.41666666666663</v>
      </c>
      <c r="J43" s="38">
        <v>739.11666666666667</v>
      </c>
      <c r="K43" s="38">
        <v>751.73333333333323</v>
      </c>
      <c r="L43" s="38">
        <v>775.4666666666667</v>
      </c>
      <c r="M43" s="28">
        <v>728</v>
      </c>
      <c r="N43" s="28">
        <v>691.65</v>
      </c>
      <c r="O43" s="39">
        <v>4631000</v>
      </c>
      <c r="P43" s="40">
        <v>-5.8165548098434001E-2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44588</v>
      </c>
      <c r="E44" s="37">
        <v>728.7</v>
      </c>
      <c r="F44" s="37">
        <v>722.58333333333337</v>
      </c>
      <c r="G44" s="38">
        <v>712.2166666666667</v>
      </c>
      <c r="H44" s="38">
        <v>695.73333333333335</v>
      </c>
      <c r="I44" s="38">
        <v>685.36666666666667</v>
      </c>
      <c r="J44" s="38">
        <v>739.06666666666672</v>
      </c>
      <c r="K44" s="38">
        <v>749.43333333333328</v>
      </c>
      <c r="L44" s="38">
        <v>765.91666666666674</v>
      </c>
      <c r="M44" s="28">
        <v>732.95</v>
      </c>
      <c r="N44" s="28">
        <v>706.1</v>
      </c>
      <c r="O44" s="39">
        <v>6136500</v>
      </c>
      <c r="P44" s="40">
        <v>-2.0237097353610345E-2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44588</v>
      </c>
      <c r="E45" s="37">
        <v>710.7</v>
      </c>
      <c r="F45" s="37">
        <v>704</v>
      </c>
      <c r="G45" s="38">
        <v>688.7</v>
      </c>
      <c r="H45" s="38">
        <v>666.7</v>
      </c>
      <c r="I45" s="38">
        <v>651.40000000000009</v>
      </c>
      <c r="J45" s="38">
        <v>726</v>
      </c>
      <c r="K45" s="38">
        <v>741.3</v>
      </c>
      <c r="L45" s="38">
        <v>763.3</v>
      </c>
      <c r="M45" s="28">
        <v>719.3</v>
      </c>
      <c r="N45" s="28">
        <v>682</v>
      </c>
      <c r="O45" s="39">
        <v>59818650</v>
      </c>
      <c r="P45" s="40">
        <v>-8.0344061628621396E-3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44588</v>
      </c>
      <c r="E46" s="37">
        <v>57.7</v>
      </c>
      <c r="F46" s="37">
        <v>57.516666666666673</v>
      </c>
      <c r="G46" s="38">
        <v>56.583333333333343</v>
      </c>
      <c r="H46" s="38">
        <v>55.466666666666669</v>
      </c>
      <c r="I46" s="38">
        <v>54.533333333333339</v>
      </c>
      <c r="J46" s="38">
        <v>58.633333333333347</v>
      </c>
      <c r="K46" s="38">
        <v>59.56666666666667</v>
      </c>
      <c r="L46" s="38">
        <v>60.683333333333351</v>
      </c>
      <c r="M46" s="28">
        <v>58.45</v>
      </c>
      <c r="N46" s="28">
        <v>56.4</v>
      </c>
      <c r="O46" s="39">
        <v>110859000</v>
      </c>
      <c r="P46" s="40">
        <v>-6.025230653360949E-3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44588</v>
      </c>
      <c r="E47" s="37">
        <v>373.9</v>
      </c>
      <c r="F47" s="37">
        <v>372.18333333333334</v>
      </c>
      <c r="G47" s="38">
        <v>367.2166666666667</v>
      </c>
      <c r="H47" s="38">
        <v>360.53333333333336</v>
      </c>
      <c r="I47" s="38">
        <v>355.56666666666672</v>
      </c>
      <c r="J47" s="38">
        <v>378.86666666666667</v>
      </c>
      <c r="K47" s="38">
        <v>383.83333333333326</v>
      </c>
      <c r="L47" s="38">
        <v>390.51666666666665</v>
      </c>
      <c r="M47" s="28">
        <v>377.15</v>
      </c>
      <c r="N47" s="28">
        <v>365.5</v>
      </c>
      <c r="O47" s="39">
        <v>16155200</v>
      </c>
      <c r="P47" s="40">
        <v>-4.7205642973412912E-2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44588</v>
      </c>
      <c r="E48" s="37">
        <v>16303.9</v>
      </c>
      <c r="F48" s="37">
        <v>16116.433333333334</v>
      </c>
      <c r="G48" s="38">
        <v>15865.616666666669</v>
      </c>
      <c r="H48" s="38">
        <v>15427.333333333334</v>
      </c>
      <c r="I48" s="38">
        <v>15176.516666666668</v>
      </c>
      <c r="J48" s="38">
        <v>16554.716666666667</v>
      </c>
      <c r="K48" s="38">
        <v>16805.533333333333</v>
      </c>
      <c r="L48" s="38">
        <v>17243.816666666669</v>
      </c>
      <c r="M48" s="28">
        <v>16367.25</v>
      </c>
      <c r="N48" s="28">
        <v>15678.15</v>
      </c>
      <c r="O48" s="39">
        <v>159800</v>
      </c>
      <c r="P48" s="40">
        <v>-1.9030079803560467E-2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44588</v>
      </c>
      <c r="E49" s="37">
        <v>383.25</v>
      </c>
      <c r="F49" s="37">
        <v>378.68333333333334</v>
      </c>
      <c r="G49" s="38">
        <v>372.7166666666667</v>
      </c>
      <c r="H49" s="38">
        <v>362.18333333333334</v>
      </c>
      <c r="I49" s="38">
        <v>356.2166666666667</v>
      </c>
      <c r="J49" s="38">
        <v>389.2166666666667</v>
      </c>
      <c r="K49" s="38">
        <v>395.18333333333328</v>
      </c>
      <c r="L49" s="38">
        <v>405.7166666666667</v>
      </c>
      <c r="M49" s="28">
        <v>384.65</v>
      </c>
      <c r="N49" s="28">
        <v>368.15</v>
      </c>
      <c r="O49" s="39">
        <v>30022200</v>
      </c>
      <c r="P49" s="40">
        <v>7.0035621566141397E-3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44588</v>
      </c>
      <c r="E50" s="37">
        <v>3547.85</v>
      </c>
      <c r="F50" s="37">
        <v>3516.6666666666665</v>
      </c>
      <c r="G50" s="38">
        <v>3467.5333333333328</v>
      </c>
      <c r="H50" s="38">
        <v>3387.2166666666662</v>
      </c>
      <c r="I50" s="38">
        <v>3338.0833333333326</v>
      </c>
      <c r="J50" s="38">
        <v>3596.9833333333331</v>
      </c>
      <c r="K50" s="38">
        <v>3646.1166666666672</v>
      </c>
      <c r="L50" s="38">
        <v>3726.4333333333334</v>
      </c>
      <c r="M50" s="28">
        <v>3565.8</v>
      </c>
      <c r="N50" s="28">
        <v>3436.35</v>
      </c>
      <c r="O50" s="39">
        <v>1190200</v>
      </c>
      <c r="P50" s="40">
        <v>-1.8796372629843364E-2</v>
      </c>
    </row>
    <row r="51" spans="1:16" ht="12.75" customHeight="1">
      <c r="A51" s="28">
        <v>41</v>
      </c>
      <c r="B51" s="29" t="s">
        <v>87</v>
      </c>
      <c r="C51" s="30" t="s">
        <v>322</v>
      </c>
      <c r="D51" s="31">
        <v>44588</v>
      </c>
      <c r="E51" s="37">
        <v>460.7</v>
      </c>
      <c r="F51" s="37">
        <v>449.15000000000003</v>
      </c>
      <c r="G51" s="38">
        <v>431.55000000000007</v>
      </c>
      <c r="H51" s="38">
        <v>402.40000000000003</v>
      </c>
      <c r="I51" s="38">
        <v>384.80000000000007</v>
      </c>
      <c r="J51" s="38">
        <v>478.30000000000007</v>
      </c>
      <c r="K51" s="38">
        <v>495.90000000000009</v>
      </c>
      <c r="L51" s="38">
        <v>525.05000000000007</v>
      </c>
      <c r="M51" s="28">
        <v>466.75</v>
      </c>
      <c r="N51" s="28">
        <v>420</v>
      </c>
      <c r="O51" s="39">
        <v>4872400</v>
      </c>
      <c r="P51" s="40">
        <v>-8.5630641619907299E-2</v>
      </c>
    </row>
    <row r="52" spans="1:16" ht="12.75" customHeight="1">
      <c r="A52" s="28">
        <v>42</v>
      </c>
      <c r="B52" s="29" t="s">
        <v>47</v>
      </c>
      <c r="C52" s="30" t="s">
        <v>82</v>
      </c>
      <c r="D52" s="31">
        <v>44588</v>
      </c>
      <c r="E52" s="37">
        <v>396.65</v>
      </c>
      <c r="F52" s="37">
        <v>398.45</v>
      </c>
      <c r="G52" s="38">
        <v>392.09999999999997</v>
      </c>
      <c r="H52" s="38">
        <v>387.54999999999995</v>
      </c>
      <c r="I52" s="38">
        <v>381.19999999999993</v>
      </c>
      <c r="J52" s="38">
        <v>403</v>
      </c>
      <c r="K52" s="38">
        <v>409.35</v>
      </c>
      <c r="L52" s="38">
        <v>413.90000000000003</v>
      </c>
      <c r="M52" s="28">
        <v>404.8</v>
      </c>
      <c r="N52" s="28">
        <v>393.9</v>
      </c>
      <c r="O52" s="39">
        <v>21820700</v>
      </c>
      <c r="P52" s="40">
        <v>-4.3665930536036937E-3</v>
      </c>
    </row>
    <row r="53" spans="1:16" ht="12.75" customHeight="1">
      <c r="A53" s="28">
        <v>43</v>
      </c>
      <c r="B53" s="29" t="s">
        <v>58</v>
      </c>
      <c r="C53" s="30" t="s">
        <v>83</v>
      </c>
      <c r="D53" s="31">
        <v>44588</v>
      </c>
      <c r="E53" s="37">
        <v>221.65</v>
      </c>
      <c r="F53" s="37">
        <v>216.58333333333334</v>
      </c>
      <c r="G53" s="38">
        <v>209.41666666666669</v>
      </c>
      <c r="H53" s="38">
        <v>197.18333333333334</v>
      </c>
      <c r="I53" s="38">
        <v>190.01666666666668</v>
      </c>
      <c r="J53" s="38">
        <v>228.81666666666669</v>
      </c>
      <c r="K53" s="38">
        <v>235.98333333333338</v>
      </c>
      <c r="L53" s="38">
        <v>248.2166666666667</v>
      </c>
      <c r="M53" s="28">
        <v>223.75</v>
      </c>
      <c r="N53" s="28">
        <v>204.35</v>
      </c>
      <c r="O53" s="39">
        <v>48870000</v>
      </c>
      <c r="P53" s="40">
        <v>-5.3248247724657388E-2</v>
      </c>
    </row>
    <row r="54" spans="1:16" ht="12.75" customHeight="1">
      <c r="A54" s="28">
        <v>44</v>
      </c>
      <c r="B54" s="29" t="s">
        <v>63</v>
      </c>
      <c r="C54" s="30" t="s">
        <v>330</v>
      </c>
      <c r="D54" s="31">
        <v>44588</v>
      </c>
      <c r="E54" s="37">
        <v>599.70000000000005</v>
      </c>
      <c r="F54" s="37">
        <v>586.55000000000007</v>
      </c>
      <c r="G54" s="38">
        <v>571.15000000000009</v>
      </c>
      <c r="H54" s="38">
        <v>542.6</v>
      </c>
      <c r="I54" s="38">
        <v>527.20000000000005</v>
      </c>
      <c r="J54" s="38">
        <v>615.10000000000014</v>
      </c>
      <c r="K54" s="38">
        <v>630.5</v>
      </c>
      <c r="L54" s="38">
        <v>659.05000000000018</v>
      </c>
      <c r="M54" s="28">
        <v>601.95000000000005</v>
      </c>
      <c r="N54" s="28">
        <v>558</v>
      </c>
      <c r="O54" s="39">
        <v>3787875</v>
      </c>
      <c r="P54" s="40">
        <v>-4.7093451066961001E-2</v>
      </c>
    </row>
    <row r="55" spans="1:16" ht="12.75" customHeight="1">
      <c r="A55" s="28">
        <v>45</v>
      </c>
      <c r="B55" s="29" t="s">
        <v>44</v>
      </c>
      <c r="C55" s="30" t="s">
        <v>341</v>
      </c>
      <c r="D55" s="31">
        <v>44588</v>
      </c>
      <c r="E55" s="37">
        <v>451.7</v>
      </c>
      <c r="F55" s="37">
        <v>443.9666666666667</v>
      </c>
      <c r="G55" s="38">
        <v>431.33333333333337</v>
      </c>
      <c r="H55" s="38">
        <v>410.9666666666667</v>
      </c>
      <c r="I55" s="38">
        <v>398.33333333333337</v>
      </c>
      <c r="J55" s="38">
        <v>464.33333333333337</v>
      </c>
      <c r="K55" s="38">
        <v>476.9666666666667</v>
      </c>
      <c r="L55" s="38">
        <v>497.33333333333337</v>
      </c>
      <c r="M55" s="28">
        <v>456.6</v>
      </c>
      <c r="N55" s="28">
        <v>423.6</v>
      </c>
      <c r="O55" s="39">
        <v>4299000</v>
      </c>
      <c r="P55" s="40">
        <v>-2.4364775495997215E-3</v>
      </c>
    </row>
    <row r="56" spans="1:16" ht="12.75" customHeight="1">
      <c r="A56" s="28">
        <v>46</v>
      </c>
      <c r="B56" s="29" t="s">
        <v>63</v>
      </c>
      <c r="C56" s="30" t="s">
        <v>84</v>
      </c>
      <c r="D56" s="31">
        <v>44588</v>
      </c>
      <c r="E56" s="37">
        <v>644.65</v>
      </c>
      <c r="F56" s="37">
        <v>645.45000000000005</v>
      </c>
      <c r="G56" s="38">
        <v>627.40000000000009</v>
      </c>
      <c r="H56" s="38">
        <v>610.15000000000009</v>
      </c>
      <c r="I56" s="38">
        <v>592.10000000000014</v>
      </c>
      <c r="J56" s="38">
        <v>662.7</v>
      </c>
      <c r="K56" s="38">
        <v>680.75</v>
      </c>
      <c r="L56" s="38">
        <v>698</v>
      </c>
      <c r="M56" s="28">
        <v>663.5</v>
      </c>
      <c r="N56" s="28">
        <v>628.20000000000005</v>
      </c>
      <c r="O56" s="39">
        <v>7603750</v>
      </c>
      <c r="P56" s="40">
        <v>-4.5803921568627448E-2</v>
      </c>
    </row>
    <row r="57" spans="1:16" ht="12.75" customHeight="1">
      <c r="A57" s="28">
        <v>47</v>
      </c>
      <c r="B57" s="29" t="s">
        <v>47</v>
      </c>
      <c r="C57" s="30" t="s">
        <v>85</v>
      </c>
      <c r="D57" s="31">
        <v>44588</v>
      </c>
      <c r="E57" s="37">
        <v>905.85</v>
      </c>
      <c r="F57" s="37">
        <v>898.86666666666679</v>
      </c>
      <c r="G57" s="38">
        <v>889.53333333333353</v>
      </c>
      <c r="H57" s="38">
        <v>873.2166666666667</v>
      </c>
      <c r="I57" s="38">
        <v>863.88333333333344</v>
      </c>
      <c r="J57" s="38">
        <v>915.18333333333362</v>
      </c>
      <c r="K57" s="38">
        <v>924.51666666666688</v>
      </c>
      <c r="L57" s="38">
        <v>940.83333333333371</v>
      </c>
      <c r="M57" s="28">
        <v>908.2</v>
      </c>
      <c r="N57" s="28">
        <v>882.55</v>
      </c>
      <c r="O57" s="39">
        <v>11009700</v>
      </c>
      <c r="P57" s="40">
        <v>-7.4421330208028127E-3</v>
      </c>
    </row>
    <row r="58" spans="1:16" ht="12.75" customHeight="1">
      <c r="A58" s="28">
        <v>48</v>
      </c>
      <c r="B58" s="29" t="s">
        <v>44</v>
      </c>
      <c r="C58" s="30" t="s">
        <v>86</v>
      </c>
      <c r="D58" s="31">
        <v>44588</v>
      </c>
      <c r="E58" s="37">
        <v>161.25</v>
      </c>
      <c r="F58" s="37">
        <v>159.18333333333334</v>
      </c>
      <c r="G58" s="38">
        <v>156.81666666666666</v>
      </c>
      <c r="H58" s="38">
        <v>152.38333333333333</v>
      </c>
      <c r="I58" s="38">
        <v>150.01666666666665</v>
      </c>
      <c r="J58" s="38">
        <v>163.61666666666667</v>
      </c>
      <c r="K58" s="38">
        <v>165.98333333333335</v>
      </c>
      <c r="L58" s="38">
        <v>170.41666666666669</v>
      </c>
      <c r="M58" s="28">
        <v>161.55000000000001</v>
      </c>
      <c r="N58" s="28">
        <v>154.75</v>
      </c>
      <c r="O58" s="39">
        <v>45943800</v>
      </c>
      <c r="P58" s="40">
        <v>2.243200299093373E-2</v>
      </c>
    </row>
    <row r="59" spans="1:16" ht="12.75" customHeight="1">
      <c r="A59" s="28">
        <v>49</v>
      </c>
      <c r="B59" s="29" t="s">
        <v>87</v>
      </c>
      <c r="C59" s="30" t="s">
        <v>88</v>
      </c>
      <c r="D59" s="31">
        <v>44588</v>
      </c>
      <c r="E59" s="37">
        <v>4785.1499999999996</v>
      </c>
      <c r="F59" s="37">
        <v>4773.1333333333332</v>
      </c>
      <c r="G59" s="38">
        <v>4665.6666666666661</v>
      </c>
      <c r="H59" s="38">
        <v>4546.1833333333325</v>
      </c>
      <c r="I59" s="38">
        <v>4438.7166666666653</v>
      </c>
      <c r="J59" s="38">
        <v>4892.6166666666668</v>
      </c>
      <c r="K59" s="38">
        <v>5000.0833333333339</v>
      </c>
      <c r="L59" s="38">
        <v>5119.5666666666675</v>
      </c>
      <c r="M59" s="28">
        <v>4880.6000000000004</v>
      </c>
      <c r="N59" s="28">
        <v>4653.6499999999996</v>
      </c>
      <c r="O59" s="39">
        <v>609400</v>
      </c>
      <c r="P59" s="40">
        <v>-4.2125117887456771E-2</v>
      </c>
    </row>
    <row r="60" spans="1:16" ht="12.75" customHeight="1">
      <c r="A60" s="28">
        <v>50</v>
      </c>
      <c r="B60" s="29" t="s">
        <v>56</v>
      </c>
      <c r="C60" s="30" t="s">
        <v>89</v>
      </c>
      <c r="D60" s="31">
        <v>44588</v>
      </c>
      <c r="E60" s="37">
        <v>1419.65</v>
      </c>
      <c r="F60" s="37">
        <v>1407.8833333333332</v>
      </c>
      <c r="G60" s="38">
        <v>1390.7666666666664</v>
      </c>
      <c r="H60" s="38">
        <v>1361.8833333333332</v>
      </c>
      <c r="I60" s="38">
        <v>1344.7666666666664</v>
      </c>
      <c r="J60" s="38">
        <v>1436.7666666666664</v>
      </c>
      <c r="K60" s="38">
        <v>1453.8833333333332</v>
      </c>
      <c r="L60" s="38">
        <v>1482.7666666666664</v>
      </c>
      <c r="M60" s="28">
        <v>1425</v>
      </c>
      <c r="N60" s="28">
        <v>1379</v>
      </c>
      <c r="O60" s="39">
        <v>2944900</v>
      </c>
      <c r="P60" s="40">
        <v>-1.5330602691632533E-2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44588</v>
      </c>
      <c r="E61" s="37">
        <v>622.15</v>
      </c>
      <c r="F61" s="37">
        <v>619.83333333333337</v>
      </c>
      <c r="G61" s="38">
        <v>609.81666666666672</v>
      </c>
      <c r="H61" s="38">
        <v>597.48333333333335</v>
      </c>
      <c r="I61" s="38">
        <v>587.4666666666667</v>
      </c>
      <c r="J61" s="38">
        <v>632.16666666666674</v>
      </c>
      <c r="K61" s="38">
        <v>642.18333333333339</v>
      </c>
      <c r="L61" s="38">
        <v>654.51666666666677</v>
      </c>
      <c r="M61" s="28">
        <v>629.85</v>
      </c>
      <c r="N61" s="28">
        <v>607.5</v>
      </c>
      <c r="O61" s="39">
        <v>5289600</v>
      </c>
      <c r="P61" s="40">
        <v>-4.7673916174564311E-2</v>
      </c>
    </row>
    <row r="62" spans="1:16" ht="12.75" customHeight="1">
      <c r="A62" s="28">
        <v>52</v>
      </c>
      <c r="B62" s="29" t="s">
        <v>44</v>
      </c>
      <c r="C62" s="30" t="s">
        <v>91</v>
      </c>
      <c r="D62" s="31">
        <v>44588</v>
      </c>
      <c r="E62" s="37">
        <v>746.25</v>
      </c>
      <c r="F62" s="37">
        <v>746.31666666666661</v>
      </c>
      <c r="G62" s="38">
        <v>727.93333333333317</v>
      </c>
      <c r="H62" s="38">
        <v>709.61666666666656</v>
      </c>
      <c r="I62" s="38">
        <v>691.23333333333312</v>
      </c>
      <c r="J62" s="38">
        <v>764.63333333333321</v>
      </c>
      <c r="K62" s="38">
        <v>783.01666666666665</v>
      </c>
      <c r="L62" s="38">
        <v>801.33333333333326</v>
      </c>
      <c r="M62" s="28">
        <v>764.7</v>
      </c>
      <c r="N62" s="28">
        <v>728</v>
      </c>
      <c r="O62" s="39">
        <v>1443750</v>
      </c>
      <c r="P62" s="40">
        <v>-1.7286084701815039E-3</v>
      </c>
    </row>
    <row r="63" spans="1:16" ht="12.75" customHeight="1">
      <c r="A63" s="28">
        <v>53</v>
      </c>
      <c r="B63" s="29" t="s">
        <v>70</v>
      </c>
      <c r="C63" s="30" t="s">
        <v>251</v>
      </c>
      <c r="D63" s="31">
        <v>44588</v>
      </c>
      <c r="E63" s="37">
        <v>419.95</v>
      </c>
      <c r="F63" s="37">
        <v>412.2</v>
      </c>
      <c r="G63" s="38">
        <v>398.9</v>
      </c>
      <c r="H63" s="38">
        <v>377.84999999999997</v>
      </c>
      <c r="I63" s="38">
        <v>364.54999999999995</v>
      </c>
      <c r="J63" s="38">
        <v>433.25</v>
      </c>
      <c r="K63" s="38">
        <v>446.55000000000007</v>
      </c>
      <c r="L63" s="38">
        <v>467.6</v>
      </c>
      <c r="M63" s="28">
        <v>425.5</v>
      </c>
      <c r="N63" s="28">
        <v>391.15</v>
      </c>
      <c r="O63" s="39">
        <v>1884300</v>
      </c>
      <c r="P63" s="40">
        <v>-0.10220125786163523</v>
      </c>
    </row>
    <row r="64" spans="1:16" ht="12.75" customHeight="1">
      <c r="A64" s="28">
        <v>54</v>
      </c>
      <c r="B64" s="29" t="s">
        <v>58</v>
      </c>
      <c r="C64" s="30" t="s">
        <v>92</v>
      </c>
      <c r="D64" s="31">
        <v>44588</v>
      </c>
      <c r="E64" s="37">
        <v>143.15</v>
      </c>
      <c r="F64" s="37">
        <v>140.9</v>
      </c>
      <c r="G64" s="38">
        <v>137.65</v>
      </c>
      <c r="H64" s="38">
        <v>132.15</v>
      </c>
      <c r="I64" s="38">
        <v>128.9</v>
      </c>
      <c r="J64" s="38">
        <v>146.4</v>
      </c>
      <c r="K64" s="38">
        <v>149.65</v>
      </c>
      <c r="L64" s="38">
        <v>155.15</v>
      </c>
      <c r="M64" s="28">
        <v>144.15</v>
      </c>
      <c r="N64" s="28">
        <v>135.4</v>
      </c>
      <c r="O64" s="39">
        <v>12702400</v>
      </c>
      <c r="P64" s="40">
        <v>-3.6616812790097986E-2</v>
      </c>
    </row>
    <row r="65" spans="1:16" ht="12.75" customHeight="1">
      <c r="A65" s="28">
        <v>55</v>
      </c>
      <c r="B65" s="29" t="s">
        <v>70</v>
      </c>
      <c r="C65" s="30" t="s">
        <v>93</v>
      </c>
      <c r="D65" s="31">
        <v>44588</v>
      </c>
      <c r="E65" s="37">
        <v>928.75</v>
      </c>
      <c r="F65" s="37">
        <v>913.83333333333337</v>
      </c>
      <c r="G65" s="38">
        <v>895.11666666666679</v>
      </c>
      <c r="H65" s="38">
        <v>861.48333333333346</v>
      </c>
      <c r="I65" s="38">
        <v>842.76666666666688</v>
      </c>
      <c r="J65" s="38">
        <v>947.4666666666667</v>
      </c>
      <c r="K65" s="38">
        <v>966.18333333333317</v>
      </c>
      <c r="L65" s="38">
        <v>999.81666666666661</v>
      </c>
      <c r="M65" s="28">
        <v>932.55</v>
      </c>
      <c r="N65" s="28">
        <v>880.2</v>
      </c>
      <c r="O65" s="39">
        <v>1669200</v>
      </c>
      <c r="P65" s="40">
        <v>-4.068965517241379E-2</v>
      </c>
    </row>
    <row r="66" spans="1:16" ht="12.75" customHeight="1">
      <c r="A66" s="28">
        <v>56</v>
      </c>
      <c r="B66" s="29" t="s">
        <v>56</v>
      </c>
      <c r="C66" s="30" t="s">
        <v>94</v>
      </c>
      <c r="D66" s="31">
        <v>44588</v>
      </c>
      <c r="E66" s="37">
        <v>543.85</v>
      </c>
      <c r="F66" s="37">
        <v>542.86666666666667</v>
      </c>
      <c r="G66" s="38">
        <v>538.23333333333335</v>
      </c>
      <c r="H66" s="38">
        <v>532.61666666666667</v>
      </c>
      <c r="I66" s="38">
        <v>527.98333333333335</v>
      </c>
      <c r="J66" s="38">
        <v>548.48333333333335</v>
      </c>
      <c r="K66" s="38">
        <v>553.11666666666679</v>
      </c>
      <c r="L66" s="38">
        <v>558.73333333333335</v>
      </c>
      <c r="M66" s="28">
        <v>547.5</v>
      </c>
      <c r="N66" s="28">
        <v>537.25</v>
      </c>
      <c r="O66" s="39">
        <v>11060000</v>
      </c>
      <c r="P66" s="40">
        <v>1.3865016615102555E-2</v>
      </c>
    </row>
    <row r="67" spans="1:16" ht="12.75" customHeight="1">
      <c r="A67" s="28">
        <v>57</v>
      </c>
      <c r="B67" s="29" t="s">
        <v>42</v>
      </c>
      <c r="C67" s="30" t="s">
        <v>252</v>
      </c>
      <c r="D67" s="31">
        <v>44588</v>
      </c>
      <c r="E67" s="37">
        <v>1842.75</v>
      </c>
      <c r="F67" s="37">
        <v>1837.2166666666665</v>
      </c>
      <c r="G67" s="38">
        <v>1816.333333333333</v>
      </c>
      <c r="H67" s="38">
        <v>1789.9166666666665</v>
      </c>
      <c r="I67" s="38">
        <v>1769.0333333333331</v>
      </c>
      <c r="J67" s="38">
        <v>1863.633333333333</v>
      </c>
      <c r="K67" s="38">
        <v>1884.5166666666667</v>
      </c>
      <c r="L67" s="38">
        <v>1910.9333333333329</v>
      </c>
      <c r="M67" s="28">
        <v>1858.1</v>
      </c>
      <c r="N67" s="28">
        <v>1810.8</v>
      </c>
      <c r="O67" s="39">
        <v>444500</v>
      </c>
      <c r="P67" s="40">
        <v>4.2203985932004688E-2</v>
      </c>
    </row>
    <row r="68" spans="1:16" ht="12.75" customHeight="1">
      <c r="A68" s="28">
        <v>58</v>
      </c>
      <c r="B68" s="29" t="s">
        <v>38</v>
      </c>
      <c r="C68" s="30" t="s">
        <v>95</v>
      </c>
      <c r="D68" s="31">
        <v>44588</v>
      </c>
      <c r="E68" s="37">
        <v>2211.6</v>
      </c>
      <c r="F68" s="37">
        <v>2217.2499999999995</v>
      </c>
      <c r="G68" s="38">
        <v>2138.0499999999993</v>
      </c>
      <c r="H68" s="38">
        <v>2064.4999999999995</v>
      </c>
      <c r="I68" s="38">
        <v>1985.2999999999993</v>
      </c>
      <c r="J68" s="38">
        <v>2290.7999999999993</v>
      </c>
      <c r="K68" s="38">
        <v>2369.9999999999991</v>
      </c>
      <c r="L68" s="38">
        <v>2443.5499999999993</v>
      </c>
      <c r="M68" s="28">
        <v>2296.4499999999998</v>
      </c>
      <c r="N68" s="28">
        <v>2143.6999999999998</v>
      </c>
      <c r="O68" s="39">
        <v>2027000</v>
      </c>
      <c r="P68" s="40">
        <v>2.9456576942610464E-2</v>
      </c>
    </row>
    <row r="69" spans="1:16" ht="12.75" customHeight="1">
      <c r="A69" s="28">
        <v>59</v>
      </c>
      <c r="B69" s="29" t="s">
        <v>44</v>
      </c>
      <c r="C69" s="30" t="s">
        <v>349</v>
      </c>
      <c r="D69" s="31">
        <v>44588</v>
      </c>
      <c r="E69" s="37">
        <v>277.39999999999998</v>
      </c>
      <c r="F69" s="37">
        <v>272.86666666666662</v>
      </c>
      <c r="G69" s="38">
        <v>266.53333333333325</v>
      </c>
      <c r="H69" s="38">
        <v>255.66666666666663</v>
      </c>
      <c r="I69" s="38">
        <v>249.33333333333326</v>
      </c>
      <c r="J69" s="38">
        <v>283.73333333333323</v>
      </c>
      <c r="K69" s="38">
        <v>290.06666666666661</v>
      </c>
      <c r="L69" s="38">
        <v>300.93333333333322</v>
      </c>
      <c r="M69" s="28">
        <v>279.2</v>
      </c>
      <c r="N69" s="28">
        <v>262</v>
      </c>
      <c r="O69" s="39">
        <v>14319800</v>
      </c>
      <c r="P69" s="40">
        <v>-2.4749373433583959E-2</v>
      </c>
    </row>
    <row r="70" spans="1:16" ht="12.75" customHeight="1">
      <c r="A70" s="28">
        <v>60</v>
      </c>
      <c r="B70" s="29" t="s">
        <v>47</v>
      </c>
      <c r="C70" s="30" t="s">
        <v>96</v>
      </c>
      <c r="D70" s="31">
        <v>44588</v>
      </c>
      <c r="E70" s="37">
        <v>4044.9</v>
      </c>
      <c r="F70" s="37">
        <v>4023.0833333333335</v>
      </c>
      <c r="G70" s="38">
        <v>3948.166666666667</v>
      </c>
      <c r="H70" s="38">
        <v>3851.4333333333334</v>
      </c>
      <c r="I70" s="38">
        <v>3776.5166666666669</v>
      </c>
      <c r="J70" s="38">
        <v>4119.8166666666675</v>
      </c>
      <c r="K70" s="38">
        <v>4194.7333333333336</v>
      </c>
      <c r="L70" s="38">
        <v>4291.4666666666672</v>
      </c>
      <c r="M70" s="28">
        <v>4098</v>
      </c>
      <c r="N70" s="28">
        <v>3926.35</v>
      </c>
      <c r="O70" s="39">
        <v>3005600</v>
      </c>
      <c r="P70" s="40">
        <v>-9.0012858979854268E-3</v>
      </c>
    </row>
    <row r="71" spans="1:16" ht="12.75" customHeight="1">
      <c r="A71" s="28">
        <v>61</v>
      </c>
      <c r="B71" s="29" t="s">
        <v>44</v>
      </c>
      <c r="C71" s="30" t="s">
        <v>254</v>
      </c>
      <c r="D71" s="31">
        <v>44588</v>
      </c>
      <c r="E71" s="37">
        <v>4564.3</v>
      </c>
      <c r="F71" s="37">
        <v>4565.4833333333327</v>
      </c>
      <c r="G71" s="38">
        <v>4402.9666666666653</v>
      </c>
      <c r="H71" s="38">
        <v>4241.6333333333323</v>
      </c>
      <c r="I71" s="38">
        <v>4079.116666666665</v>
      </c>
      <c r="J71" s="38">
        <v>4726.8166666666657</v>
      </c>
      <c r="K71" s="38">
        <v>4889.3333333333339</v>
      </c>
      <c r="L71" s="38">
        <v>5050.6666666666661</v>
      </c>
      <c r="M71" s="28">
        <v>4728</v>
      </c>
      <c r="N71" s="28">
        <v>4404.1499999999996</v>
      </c>
      <c r="O71" s="39">
        <v>626875</v>
      </c>
      <c r="P71" s="40">
        <v>-0.10414433726330832</v>
      </c>
    </row>
    <row r="72" spans="1:16" ht="12.75" customHeight="1">
      <c r="A72" s="28">
        <v>62</v>
      </c>
      <c r="B72" s="29" t="s">
        <v>97</v>
      </c>
      <c r="C72" s="30" t="s">
        <v>98</v>
      </c>
      <c r="D72" s="31">
        <v>44588</v>
      </c>
      <c r="E72" s="37">
        <v>380</v>
      </c>
      <c r="F72" s="37">
        <v>375.25</v>
      </c>
      <c r="G72" s="38">
        <v>368.3</v>
      </c>
      <c r="H72" s="38">
        <v>356.6</v>
      </c>
      <c r="I72" s="38">
        <v>349.65000000000003</v>
      </c>
      <c r="J72" s="38">
        <v>386.95</v>
      </c>
      <c r="K72" s="38">
        <v>393.90000000000003</v>
      </c>
      <c r="L72" s="38">
        <v>405.59999999999997</v>
      </c>
      <c r="M72" s="28">
        <v>382.2</v>
      </c>
      <c r="N72" s="28">
        <v>363.55</v>
      </c>
      <c r="O72" s="39">
        <v>31767450</v>
      </c>
      <c r="P72" s="40">
        <v>1.2143833455998317E-2</v>
      </c>
    </row>
    <row r="73" spans="1:16" ht="12.75" customHeight="1">
      <c r="A73" s="28">
        <v>63</v>
      </c>
      <c r="B73" s="29" t="s">
        <v>47</v>
      </c>
      <c r="C73" s="30" t="s">
        <v>99</v>
      </c>
      <c r="D73" s="31">
        <v>44588</v>
      </c>
      <c r="E73" s="37">
        <v>4404.5</v>
      </c>
      <c r="F73" s="37">
        <v>4369.916666666667</v>
      </c>
      <c r="G73" s="38">
        <v>4315.2333333333336</v>
      </c>
      <c r="H73" s="38">
        <v>4225.9666666666662</v>
      </c>
      <c r="I73" s="38">
        <v>4171.2833333333328</v>
      </c>
      <c r="J73" s="38">
        <v>4459.1833333333343</v>
      </c>
      <c r="K73" s="38">
        <v>4513.8666666666668</v>
      </c>
      <c r="L73" s="38">
        <v>4603.133333333335</v>
      </c>
      <c r="M73" s="28">
        <v>4424.6000000000004</v>
      </c>
      <c r="N73" s="28">
        <v>4280.6499999999996</v>
      </c>
      <c r="O73" s="39">
        <v>2799250</v>
      </c>
      <c r="P73" s="40">
        <v>-2.0856105985746141E-2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44588</v>
      </c>
      <c r="E74" s="37">
        <v>2699.25</v>
      </c>
      <c r="F74" s="37">
        <v>2673.0499999999997</v>
      </c>
      <c r="G74" s="38">
        <v>2634.0999999999995</v>
      </c>
      <c r="H74" s="38">
        <v>2568.9499999999998</v>
      </c>
      <c r="I74" s="38">
        <v>2529.9999999999995</v>
      </c>
      <c r="J74" s="38">
        <v>2738.1999999999994</v>
      </c>
      <c r="K74" s="38">
        <v>2777.1499999999992</v>
      </c>
      <c r="L74" s="38">
        <v>2842.2999999999993</v>
      </c>
      <c r="M74" s="28">
        <v>2712</v>
      </c>
      <c r="N74" s="28">
        <v>2607.9</v>
      </c>
      <c r="O74" s="39">
        <v>2615900</v>
      </c>
      <c r="P74" s="40">
        <v>2.636638286185114E-2</v>
      </c>
    </row>
    <row r="75" spans="1:16" ht="12.75" customHeight="1">
      <c r="A75" s="28">
        <v>65</v>
      </c>
      <c r="B75" s="29" t="s">
        <v>49</v>
      </c>
      <c r="C75" s="314" t="s">
        <v>101</v>
      </c>
      <c r="D75" s="31">
        <v>44588</v>
      </c>
      <c r="E75" s="37">
        <v>1857.25</v>
      </c>
      <c r="F75" s="37">
        <v>1855.7333333333333</v>
      </c>
      <c r="G75" s="38">
        <v>1846.5166666666667</v>
      </c>
      <c r="H75" s="38">
        <v>1835.7833333333333</v>
      </c>
      <c r="I75" s="38">
        <v>1826.5666666666666</v>
      </c>
      <c r="J75" s="38">
        <v>1866.4666666666667</v>
      </c>
      <c r="K75" s="38">
        <v>1875.6833333333334</v>
      </c>
      <c r="L75" s="38">
        <v>1886.4166666666667</v>
      </c>
      <c r="M75" s="28">
        <v>1864.95</v>
      </c>
      <c r="N75" s="28">
        <v>1845</v>
      </c>
      <c r="O75" s="39">
        <v>6185850</v>
      </c>
      <c r="P75" s="40">
        <v>-2.8336933045356373E-2</v>
      </c>
    </row>
    <row r="76" spans="1:16" ht="12.75" customHeight="1">
      <c r="A76" s="28">
        <v>66</v>
      </c>
      <c r="B76" s="29" t="s">
        <v>49</v>
      </c>
      <c r="C76" s="30" t="s">
        <v>102</v>
      </c>
      <c r="D76" s="31">
        <v>44588</v>
      </c>
      <c r="E76" s="37">
        <v>175.6</v>
      </c>
      <c r="F76" s="37">
        <v>173.81666666666669</v>
      </c>
      <c r="G76" s="38">
        <v>171.63333333333338</v>
      </c>
      <c r="H76" s="38">
        <v>167.66666666666669</v>
      </c>
      <c r="I76" s="38">
        <v>165.48333333333338</v>
      </c>
      <c r="J76" s="38">
        <v>177.78333333333339</v>
      </c>
      <c r="K76" s="38">
        <v>179.96666666666673</v>
      </c>
      <c r="L76" s="38">
        <v>183.93333333333339</v>
      </c>
      <c r="M76" s="28">
        <v>176</v>
      </c>
      <c r="N76" s="28">
        <v>169.85</v>
      </c>
      <c r="O76" s="39">
        <v>22312800</v>
      </c>
      <c r="P76" s="40">
        <v>-1.6502697556331325E-2</v>
      </c>
    </row>
    <row r="77" spans="1:16" ht="12.75" customHeight="1">
      <c r="A77" s="28">
        <v>67</v>
      </c>
      <c r="B77" s="29" t="s">
        <v>58</v>
      </c>
      <c r="C77" s="30" t="s">
        <v>103</v>
      </c>
      <c r="D77" s="31">
        <v>44588</v>
      </c>
      <c r="E77" s="37">
        <v>95.8</v>
      </c>
      <c r="F77" s="37">
        <v>94.75</v>
      </c>
      <c r="G77" s="38">
        <v>91.8</v>
      </c>
      <c r="H77" s="38">
        <v>87.8</v>
      </c>
      <c r="I77" s="38">
        <v>84.85</v>
      </c>
      <c r="J77" s="38">
        <v>98.75</v>
      </c>
      <c r="K77" s="38">
        <v>101.69999999999999</v>
      </c>
      <c r="L77" s="38">
        <v>105.7</v>
      </c>
      <c r="M77" s="28">
        <v>97.7</v>
      </c>
      <c r="N77" s="28">
        <v>90.75</v>
      </c>
      <c r="O77" s="39">
        <v>103470000</v>
      </c>
      <c r="P77" s="40">
        <v>8.971233544612385E-3</v>
      </c>
    </row>
    <row r="78" spans="1:16" ht="12.75" customHeight="1">
      <c r="A78" s="28">
        <v>68</v>
      </c>
      <c r="B78" s="29" t="s">
        <v>87</v>
      </c>
      <c r="C78" s="30" t="s">
        <v>364</v>
      </c>
      <c r="D78" s="31">
        <v>44588</v>
      </c>
      <c r="E78" s="37">
        <v>155.4</v>
      </c>
      <c r="F78" s="37">
        <v>155.16666666666666</v>
      </c>
      <c r="G78" s="38">
        <v>151.23333333333332</v>
      </c>
      <c r="H78" s="38">
        <v>147.06666666666666</v>
      </c>
      <c r="I78" s="38">
        <v>143.13333333333333</v>
      </c>
      <c r="J78" s="38">
        <v>159.33333333333331</v>
      </c>
      <c r="K78" s="38">
        <v>163.26666666666665</v>
      </c>
      <c r="L78" s="38">
        <v>167.43333333333331</v>
      </c>
      <c r="M78" s="28">
        <v>159.1</v>
      </c>
      <c r="N78" s="28">
        <v>151</v>
      </c>
      <c r="O78" s="39">
        <v>12032800</v>
      </c>
      <c r="P78" s="40">
        <v>-6.0304568527918781E-2</v>
      </c>
    </row>
    <row r="79" spans="1:16" ht="12.75" customHeight="1">
      <c r="A79" s="28">
        <v>69</v>
      </c>
      <c r="B79" s="29" t="s">
        <v>79</v>
      </c>
      <c r="C79" s="30" t="s">
        <v>104</v>
      </c>
      <c r="D79" s="31">
        <v>44588</v>
      </c>
      <c r="E79" s="37">
        <v>143.85</v>
      </c>
      <c r="F79" s="37">
        <v>142.19999999999999</v>
      </c>
      <c r="G79" s="38">
        <v>140.09999999999997</v>
      </c>
      <c r="H79" s="38">
        <v>136.34999999999997</v>
      </c>
      <c r="I79" s="38">
        <v>134.24999999999994</v>
      </c>
      <c r="J79" s="38">
        <v>145.94999999999999</v>
      </c>
      <c r="K79" s="38">
        <v>148.05000000000001</v>
      </c>
      <c r="L79" s="38">
        <v>151.80000000000001</v>
      </c>
      <c r="M79" s="28">
        <v>144.30000000000001</v>
      </c>
      <c r="N79" s="28">
        <v>138.44999999999999</v>
      </c>
      <c r="O79" s="39">
        <v>34855400</v>
      </c>
      <c r="P79" s="40">
        <v>-6.1740558292282428E-2</v>
      </c>
    </row>
    <row r="80" spans="1:16" ht="12.75" customHeight="1">
      <c r="A80" s="28">
        <v>70</v>
      </c>
      <c r="B80" s="29" t="s">
        <v>47</v>
      </c>
      <c r="C80" s="30" t="s">
        <v>105</v>
      </c>
      <c r="D80" s="31">
        <v>44588</v>
      </c>
      <c r="E80" s="37">
        <v>485.75</v>
      </c>
      <c r="F80" s="37">
        <v>478.7166666666667</v>
      </c>
      <c r="G80" s="38">
        <v>470.23333333333341</v>
      </c>
      <c r="H80" s="38">
        <v>454.7166666666667</v>
      </c>
      <c r="I80" s="38">
        <v>446.23333333333341</v>
      </c>
      <c r="J80" s="38">
        <v>494.23333333333341</v>
      </c>
      <c r="K80" s="38">
        <v>502.71666666666675</v>
      </c>
      <c r="L80" s="38">
        <v>518.23333333333335</v>
      </c>
      <c r="M80" s="28">
        <v>487.2</v>
      </c>
      <c r="N80" s="28">
        <v>463.2</v>
      </c>
      <c r="O80" s="39">
        <v>8223650</v>
      </c>
      <c r="P80" s="40">
        <v>-1.4470782800441014E-2</v>
      </c>
    </row>
    <row r="81" spans="1:16" ht="12.75" customHeight="1">
      <c r="A81" s="28">
        <v>71</v>
      </c>
      <c r="B81" s="29" t="s">
        <v>106</v>
      </c>
      <c r="C81" s="30" t="s">
        <v>107</v>
      </c>
      <c r="D81" s="31">
        <v>44588</v>
      </c>
      <c r="E81" s="37">
        <v>40.450000000000003</v>
      </c>
      <c r="F81" s="37">
        <v>40.083333333333336</v>
      </c>
      <c r="G81" s="38">
        <v>39.416666666666671</v>
      </c>
      <c r="H81" s="38">
        <v>38.383333333333333</v>
      </c>
      <c r="I81" s="38">
        <v>37.716666666666669</v>
      </c>
      <c r="J81" s="38">
        <v>41.116666666666674</v>
      </c>
      <c r="K81" s="38">
        <v>41.783333333333346</v>
      </c>
      <c r="L81" s="38">
        <v>42.816666666666677</v>
      </c>
      <c r="M81" s="28">
        <v>40.75</v>
      </c>
      <c r="N81" s="28">
        <v>39.049999999999997</v>
      </c>
      <c r="O81" s="39">
        <v>91957500</v>
      </c>
      <c r="P81" s="40">
        <v>4.1769041769041766E-3</v>
      </c>
    </row>
    <row r="82" spans="1:16" ht="12.75" customHeight="1">
      <c r="A82" s="28">
        <v>72</v>
      </c>
      <c r="B82" s="29" t="s">
        <v>44</v>
      </c>
      <c r="C82" s="30" t="s">
        <v>381</v>
      </c>
      <c r="D82" s="31">
        <v>44588</v>
      </c>
      <c r="E82" s="37">
        <v>459.95</v>
      </c>
      <c r="F82" s="37">
        <v>453.23333333333329</v>
      </c>
      <c r="G82" s="38">
        <v>440.11666666666656</v>
      </c>
      <c r="H82" s="38">
        <v>420.28333333333325</v>
      </c>
      <c r="I82" s="38">
        <v>407.16666666666652</v>
      </c>
      <c r="J82" s="38">
        <v>473.06666666666661</v>
      </c>
      <c r="K82" s="38">
        <v>486.18333333333328</v>
      </c>
      <c r="L82" s="38">
        <v>506.01666666666665</v>
      </c>
      <c r="M82" s="28">
        <v>466.35</v>
      </c>
      <c r="N82" s="28">
        <v>433.4</v>
      </c>
      <c r="O82" s="39">
        <v>2957500</v>
      </c>
      <c r="P82" s="40">
        <v>-4.0893760539629002E-2</v>
      </c>
    </row>
    <row r="83" spans="1:16" ht="12.75" customHeight="1">
      <c r="A83" s="28">
        <v>73</v>
      </c>
      <c r="B83" s="29" t="s">
        <v>56</v>
      </c>
      <c r="C83" s="30" t="s">
        <v>108</v>
      </c>
      <c r="D83" s="31">
        <v>44588</v>
      </c>
      <c r="E83" s="37">
        <v>894.9</v>
      </c>
      <c r="F83" s="37">
        <v>881.61666666666667</v>
      </c>
      <c r="G83" s="38">
        <v>863.2833333333333</v>
      </c>
      <c r="H83" s="38">
        <v>831.66666666666663</v>
      </c>
      <c r="I83" s="38">
        <v>813.33333333333326</v>
      </c>
      <c r="J83" s="38">
        <v>913.23333333333335</v>
      </c>
      <c r="K83" s="38">
        <v>931.56666666666661</v>
      </c>
      <c r="L83" s="38">
        <v>963.18333333333339</v>
      </c>
      <c r="M83" s="28">
        <v>899.95</v>
      </c>
      <c r="N83" s="28">
        <v>850</v>
      </c>
      <c r="O83" s="39">
        <v>4276500</v>
      </c>
      <c r="P83" s="40">
        <v>-0.10943356934610579</v>
      </c>
    </row>
    <row r="84" spans="1:16" ht="12.75" customHeight="1">
      <c r="A84" s="28">
        <v>74</v>
      </c>
      <c r="B84" s="29" t="s">
        <v>97</v>
      </c>
      <c r="C84" s="30" t="s">
        <v>109</v>
      </c>
      <c r="D84" s="31">
        <v>44588</v>
      </c>
      <c r="E84" s="37">
        <v>1644</v>
      </c>
      <c r="F84" s="37">
        <v>1621.1499999999999</v>
      </c>
      <c r="G84" s="38">
        <v>1588.6999999999998</v>
      </c>
      <c r="H84" s="38">
        <v>1533.3999999999999</v>
      </c>
      <c r="I84" s="38">
        <v>1500.9499999999998</v>
      </c>
      <c r="J84" s="38">
        <v>1676.4499999999998</v>
      </c>
      <c r="K84" s="38">
        <v>1708.9</v>
      </c>
      <c r="L84" s="38">
        <v>1764.1999999999998</v>
      </c>
      <c r="M84" s="28">
        <v>1653.6</v>
      </c>
      <c r="N84" s="28">
        <v>1565.85</v>
      </c>
      <c r="O84" s="39">
        <v>3984175</v>
      </c>
      <c r="P84" s="40">
        <v>0.12416322787712059</v>
      </c>
    </row>
    <row r="85" spans="1:16" ht="12.75" customHeight="1">
      <c r="A85" s="28">
        <v>75</v>
      </c>
      <c r="B85" s="29" t="s">
        <v>47</v>
      </c>
      <c r="C85" s="30" t="s">
        <v>110</v>
      </c>
      <c r="D85" s="31">
        <v>44588</v>
      </c>
      <c r="E85" s="37">
        <v>301</v>
      </c>
      <c r="F85" s="37">
        <v>301.56666666666666</v>
      </c>
      <c r="G85" s="38">
        <v>295.38333333333333</v>
      </c>
      <c r="H85" s="38">
        <v>289.76666666666665</v>
      </c>
      <c r="I85" s="38">
        <v>283.58333333333331</v>
      </c>
      <c r="J85" s="38">
        <v>307.18333333333334</v>
      </c>
      <c r="K85" s="38">
        <v>313.36666666666662</v>
      </c>
      <c r="L85" s="38">
        <v>318.98333333333335</v>
      </c>
      <c r="M85" s="28">
        <v>307.75</v>
      </c>
      <c r="N85" s="28">
        <v>295.95</v>
      </c>
      <c r="O85" s="39">
        <v>13238550</v>
      </c>
      <c r="P85" s="40">
        <v>-3.556910569105691E-2</v>
      </c>
    </row>
    <row r="86" spans="1:16" ht="12.75" customHeight="1">
      <c r="A86" s="28">
        <v>76</v>
      </c>
      <c r="B86" s="29" t="s">
        <v>42</v>
      </c>
      <c r="C86" s="273" t="s">
        <v>111</v>
      </c>
      <c r="D86" s="31">
        <v>44588</v>
      </c>
      <c r="E86" s="37">
        <v>1719.55</v>
      </c>
      <c r="F86" s="37">
        <v>1702.8333333333333</v>
      </c>
      <c r="G86" s="38">
        <v>1678.8166666666666</v>
      </c>
      <c r="H86" s="38">
        <v>1638.0833333333333</v>
      </c>
      <c r="I86" s="38">
        <v>1614.0666666666666</v>
      </c>
      <c r="J86" s="38">
        <v>1743.5666666666666</v>
      </c>
      <c r="K86" s="38">
        <v>1767.5833333333335</v>
      </c>
      <c r="L86" s="38">
        <v>1808.3166666666666</v>
      </c>
      <c r="M86" s="28">
        <v>1726.85</v>
      </c>
      <c r="N86" s="28">
        <v>1662.1</v>
      </c>
      <c r="O86" s="39">
        <v>10156925</v>
      </c>
      <c r="P86" s="40">
        <v>-2.5742664479679243E-2</v>
      </c>
    </row>
    <row r="87" spans="1:16" ht="12.75" customHeight="1">
      <c r="A87" s="28">
        <v>77</v>
      </c>
      <c r="B87" s="29" t="s">
        <v>79</v>
      </c>
      <c r="C87" s="30" t="s">
        <v>261</v>
      </c>
      <c r="D87" s="31">
        <v>44588</v>
      </c>
      <c r="E87" s="37">
        <v>300.64999999999998</v>
      </c>
      <c r="F87" s="37">
        <v>296.86666666666667</v>
      </c>
      <c r="G87" s="38">
        <v>289.43333333333334</v>
      </c>
      <c r="H87" s="38">
        <v>278.21666666666664</v>
      </c>
      <c r="I87" s="38">
        <v>270.7833333333333</v>
      </c>
      <c r="J87" s="38">
        <v>308.08333333333337</v>
      </c>
      <c r="K87" s="38">
        <v>315.51666666666677</v>
      </c>
      <c r="L87" s="38">
        <v>326.73333333333341</v>
      </c>
      <c r="M87" s="28">
        <v>304.3</v>
      </c>
      <c r="N87" s="28">
        <v>285.64999999999998</v>
      </c>
      <c r="O87" s="39">
        <v>1802000</v>
      </c>
      <c r="P87" s="40">
        <v>-4.5045045045045043E-2</v>
      </c>
    </row>
    <row r="88" spans="1:16" ht="12.75" customHeight="1">
      <c r="A88" s="28">
        <v>78</v>
      </c>
      <c r="B88" s="29" t="s">
        <v>79</v>
      </c>
      <c r="C88" s="30" t="s">
        <v>112</v>
      </c>
      <c r="D88" s="31">
        <v>44588</v>
      </c>
      <c r="E88" s="37">
        <v>692.7</v>
      </c>
      <c r="F88" s="37">
        <v>687.76666666666677</v>
      </c>
      <c r="G88" s="38">
        <v>677.93333333333351</v>
      </c>
      <c r="H88" s="38">
        <v>663.16666666666674</v>
      </c>
      <c r="I88" s="38">
        <v>653.33333333333348</v>
      </c>
      <c r="J88" s="38">
        <v>702.53333333333353</v>
      </c>
      <c r="K88" s="38">
        <v>712.36666666666679</v>
      </c>
      <c r="L88" s="38">
        <v>727.13333333333355</v>
      </c>
      <c r="M88" s="28">
        <v>697.6</v>
      </c>
      <c r="N88" s="28">
        <v>673</v>
      </c>
      <c r="O88" s="39">
        <v>1850000</v>
      </c>
      <c r="P88" s="40">
        <v>-3.3670033670033669E-3</v>
      </c>
    </row>
    <row r="89" spans="1:16" ht="12.75" customHeight="1">
      <c r="A89" s="28">
        <v>79</v>
      </c>
      <c r="B89" s="29" t="s">
        <v>44</v>
      </c>
      <c r="C89" s="30" t="s">
        <v>262</v>
      </c>
      <c r="D89" s="31">
        <v>44588</v>
      </c>
      <c r="E89" s="37">
        <v>1422.25</v>
      </c>
      <c r="F89" s="37">
        <v>1398.3333333333333</v>
      </c>
      <c r="G89" s="38">
        <v>1356.9166666666665</v>
      </c>
      <c r="H89" s="38">
        <v>1291.5833333333333</v>
      </c>
      <c r="I89" s="38">
        <v>1250.1666666666665</v>
      </c>
      <c r="J89" s="38">
        <v>1463.6666666666665</v>
      </c>
      <c r="K89" s="38">
        <v>1505.083333333333</v>
      </c>
      <c r="L89" s="38">
        <v>1570.4166666666665</v>
      </c>
      <c r="M89" s="28">
        <v>1439.75</v>
      </c>
      <c r="N89" s="28">
        <v>1333</v>
      </c>
      <c r="O89" s="39">
        <v>3714025</v>
      </c>
      <c r="P89" s="40">
        <v>7.0655894837737918E-2</v>
      </c>
    </row>
    <row r="90" spans="1:16" ht="12.75" customHeight="1">
      <c r="A90" s="28">
        <v>80</v>
      </c>
      <c r="B90" s="29" t="s">
        <v>70</v>
      </c>
      <c r="C90" s="30" t="s">
        <v>113</v>
      </c>
      <c r="D90" s="31">
        <v>44588</v>
      </c>
      <c r="E90" s="37">
        <v>1185.45</v>
      </c>
      <c r="F90" s="37">
        <v>1175.4333333333334</v>
      </c>
      <c r="G90" s="38">
        <v>1148.2166666666667</v>
      </c>
      <c r="H90" s="38">
        <v>1110.9833333333333</v>
      </c>
      <c r="I90" s="38">
        <v>1083.7666666666667</v>
      </c>
      <c r="J90" s="38">
        <v>1212.6666666666667</v>
      </c>
      <c r="K90" s="38">
        <v>1239.8833333333334</v>
      </c>
      <c r="L90" s="38">
        <v>1277.1166666666668</v>
      </c>
      <c r="M90" s="28">
        <v>1202.6500000000001</v>
      </c>
      <c r="N90" s="28">
        <v>1138.2</v>
      </c>
      <c r="O90" s="39">
        <v>4427000</v>
      </c>
      <c r="P90" s="40">
        <v>-3.8026944806605824E-2</v>
      </c>
    </row>
    <row r="91" spans="1:16" ht="12.75" customHeight="1">
      <c r="A91" s="28">
        <v>81</v>
      </c>
      <c r="B91" s="29" t="s">
        <v>87</v>
      </c>
      <c r="C91" s="30" t="s">
        <v>114</v>
      </c>
      <c r="D91" s="31">
        <v>44588</v>
      </c>
      <c r="E91" s="37">
        <v>1124.05</v>
      </c>
      <c r="F91" s="37">
        <v>1118.3166666666666</v>
      </c>
      <c r="G91" s="38">
        <v>1096.7333333333331</v>
      </c>
      <c r="H91" s="38">
        <v>1069.4166666666665</v>
      </c>
      <c r="I91" s="38">
        <v>1047.833333333333</v>
      </c>
      <c r="J91" s="38">
        <v>1145.6333333333332</v>
      </c>
      <c r="K91" s="38">
        <v>1167.2166666666667</v>
      </c>
      <c r="L91" s="38">
        <v>1194.5333333333333</v>
      </c>
      <c r="M91" s="28">
        <v>1139.9000000000001</v>
      </c>
      <c r="N91" s="28">
        <v>1091</v>
      </c>
      <c r="O91" s="39">
        <v>29036000</v>
      </c>
      <c r="P91" s="40">
        <v>1.6044090630740967E-2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44588</v>
      </c>
      <c r="E92" s="37">
        <v>2533.9499999999998</v>
      </c>
      <c r="F92" s="37">
        <v>2519.0499999999997</v>
      </c>
      <c r="G92" s="38">
        <v>2493.4999999999995</v>
      </c>
      <c r="H92" s="38">
        <v>2453.0499999999997</v>
      </c>
      <c r="I92" s="38">
        <v>2427.4999999999995</v>
      </c>
      <c r="J92" s="38">
        <v>2559.4999999999995</v>
      </c>
      <c r="K92" s="38">
        <v>2585.0499999999997</v>
      </c>
      <c r="L92" s="38">
        <v>2625.4999999999995</v>
      </c>
      <c r="M92" s="28">
        <v>2544.6</v>
      </c>
      <c r="N92" s="28">
        <v>2478.6</v>
      </c>
      <c r="O92" s="39">
        <v>15633900</v>
      </c>
      <c r="P92" s="40">
        <v>3.779747087523648E-2</v>
      </c>
    </row>
    <row r="93" spans="1:16" ht="12.75" customHeight="1">
      <c r="A93" s="28">
        <v>83</v>
      </c>
      <c r="B93" s="29" t="s">
        <v>63</v>
      </c>
      <c r="C93" s="30" t="s">
        <v>116</v>
      </c>
      <c r="D93" s="31">
        <v>44588</v>
      </c>
      <c r="E93" s="37">
        <v>2226.9499999999998</v>
      </c>
      <c r="F93" s="37">
        <v>2218.4</v>
      </c>
      <c r="G93" s="38">
        <v>2183.3000000000002</v>
      </c>
      <c r="H93" s="38">
        <v>2139.65</v>
      </c>
      <c r="I93" s="38">
        <v>2104.5500000000002</v>
      </c>
      <c r="J93" s="38">
        <v>2262.0500000000002</v>
      </c>
      <c r="K93" s="38">
        <v>2297.1499999999996</v>
      </c>
      <c r="L93" s="38">
        <v>2340.8000000000002</v>
      </c>
      <c r="M93" s="28">
        <v>2253.5</v>
      </c>
      <c r="N93" s="28">
        <v>2174.75</v>
      </c>
      <c r="O93" s="39">
        <v>3248000</v>
      </c>
      <c r="P93" s="40">
        <v>2.4217961654894045E-2</v>
      </c>
    </row>
    <row r="94" spans="1:16" ht="12.75" customHeight="1">
      <c r="A94" s="28">
        <v>84</v>
      </c>
      <c r="B94" s="29" t="s">
        <v>58</v>
      </c>
      <c r="C94" s="30" t="s">
        <v>117</v>
      </c>
      <c r="D94" s="31">
        <v>44588</v>
      </c>
      <c r="E94" s="37">
        <v>1489.9</v>
      </c>
      <c r="F94" s="37">
        <v>1477.55</v>
      </c>
      <c r="G94" s="38">
        <v>1460.25</v>
      </c>
      <c r="H94" s="38">
        <v>1430.6000000000001</v>
      </c>
      <c r="I94" s="38">
        <v>1413.3000000000002</v>
      </c>
      <c r="J94" s="38">
        <v>1507.1999999999998</v>
      </c>
      <c r="K94" s="38">
        <v>1524.4999999999995</v>
      </c>
      <c r="L94" s="38">
        <v>1554.1499999999996</v>
      </c>
      <c r="M94" s="28">
        <v>1494.85</v>
      </c>
      <c r="N94" s="28">
        <v>1447.9</v>
      </c>
      <c r="O94" s="39">
        <v>36471600</v>
      </c>
      <c r="P94" s="40">
        <v>2.2954461310625694E-2</v>
      </c>
    </row>
    <row r="95" spans="1:16" ht="12.75" customHeight="1">
      <c r="A95" s="28">
        <v>85</v>
      </c>
      <c r="B95" s="29" t="s">
        <v>63</v>
      </c>
      <c r="C95" s="30" t="s">
        <v>118</v>
      </c>
      <c r="D95" s="31">
        <v>44588</v>
      </c>
      <c r="E95" s="37">
        <v>630.45000000000005</v>
      </c>
      <c r="F95" s="37">
        <v>626.9</v>
      </c>
      <c r="G95" s="38">
        <v>620.9</v>
      </c>
      <c r="H95" s="38">
        <v>611.35</v>
      </c>
      <c r="I95" s="38">
        <v>605.35</v>
      </c>
      <c r="J95" s="38">
        <v>636.44999999999993</v>
      </c>
      <c r="K95" s="38">
        <v>642.44999999999993</v>
      </c>
      <c r="L95" s="38">
        <v>651.99999999999989</v>
      </c>
      <c r="M95" s="28">
        <v>632.9</v>
      </c>
      <c r="N95" s="28">
        <v>617.35</v>
      </c>
      <c r="O95" s="39">
        <v>20606300</v>
      </c>
      <c r="P95" s="40">
        <v>1.5228701495772816E-2</v>
      </c>
    </row>
    <row r="96" spans="1:16" ht="12.75" customHeight="1">
      <c r="A96" s="28">
        <v>86</v>
      </c>
      <c r="B96" s="29" t="s">
        <v>49</v>
      </c>
      <c r="C96" s="30" t="s">
        <v>119</v>
      </c>
      <c r="D96" s="31">
        <v>44588</v>
      </c>
      <c r="E96" s="37">
        <v>2783.15</v>
      </c>
      <c r="F96" s="37">
        <v>2751.75</v>
      </c>
      <c r="G96" s="38">
        <v>2711.85</v>
      </c>
      <c r="H96" s="38">
        <v>2640.5499999999997</v>
      </c>
      <c r="I96" s="38">
        <v>2600.6499999999996</v>
      </c>
      <c r="J96" s="38">
        <v>2823.05</v>
      </c>
      <c r="K96" s="38">
        <v>2862.95</v>
      </c>
      <c r="L96" s="38">
        <v>2934.2500000000005</v>
      </c>
      <c r="M96" s="28">
        <v>2791.65</v>
      </c>
      <c r="N96" s="28">
        <v>2680.45</v>
      </c>
      <c r="O96" s="39">
        <v>3564900</v>
      </c>
      <c r="P96" s="40">
        <v>5.0517807527153326E-4</v>
      </c>
    </row>
    <row r="97" spans="1:16" ht="12.75" customHeight="1">
      <c r="A97" s="28">
        <v>87</v>
      </c>
      <c r="B97" s="29" t="s">
        <v>120</v>
      </c>
      <c r="C97" s="30" t="s">
        <v>121</v>
      </c>
      <c r="D97" s="31">
        <v>44588</v>
      </c>
      <c r="E97" s="37">
        <v>484.45</v>
      </c>
      <c r="F97" s="37">
        <v>481.75</v>
      </c>
      <c r="G97" s="38">
        <v>478.25</v>
      </c>
      <c r="H97" s="38">
        <v>472.05</v>
      </c>
      <c r="I97" s="38">
        <v>468.55</v>
      </c>
      <c r="J97" s="38">
        <v>487.95</v>
      </c>
      <c r="K97" s="38">
        <v>491.45</v>
      </c>
      <c r="L97" s="38">
        <v>497.65</v>
      </c>
      <c r="M97" s="28">
        <v>485.25</v>
      </c>
      <c r="N97" s="28">
        <v>475.55</v>
      </c>
      <c r="O97" s="39">
        <v>33113225</v>
      </c>
      <c r="P97" s="40">
        <v>3.3553669093715398E-2</v>
      </c>
    </row>
    <row r="98" spans="1:16" ht="12.75" customHeight="1">
      <c r="A98" s="28">
        <v>88</v>
      </c>
      <c r="B98" s="29" t="s">
        <v>120</v>
      </c>
      <c r="C98" s="30" t="s">
        <v>391</v>
      </c>
      <c r="D98" s="31">
        <v>44588</v>
      </c>
      <c r="E98" s="37">
        <v>124.85</v>
      </c>
      <c r="F98" s="37">
        <v>122.58333333333333</v>
      </c>
      <c r="G98" s="38">
        <v>118.76666666666665</v>
      </c>
      <c r="H98" s="38">
        <v>112.68333333333332</v>
      </c>
      <c r="I98" s="38">
        <v>108.86666666666665</v>
      </c>
      <c r="J98" s="38">
        <v>128.66666666666666</v>
      </c>
      <c r="K98" s="38">
        <v>132.48333333333335</v>
      </c>
      <c r="L98" s="38">
        <v>138.56666666666666</v>
      </c>
      <c r="M98" s="28">
        <v>126.4</v>
      </c>
      <c r="N98" s="28">
        <v>116.5</v>
      </c>
      <c r="O98" s="39">
        <v>14835000</v>
      </c>
      <c r="P98" s="40">
        <v>6.3174114021571651E-2</v>
      </c>
    </row>
    <row r="99" spans="1:16" ht="12.75" customHeight="1">
      <c r="A99" s="28">
        <v>89</v>
      </c>
      <c r="B99" s="29" t="s">
        <v>79</v>
      </c>
      <c r="C99" s="30" t="s">
        <v>122</v>
      </c>
      <c r="D99" s="31">
        <v>44588</v>
      </c>
      <c r="E99" s="37">
        <v>311.75</v>
      </c>
      <c r="F99" s="37">
        <v>308.95</v>
      </c>
      <c r="G99" s="38">
        <v>303.75</v>
      </c>
      <c r="H99" s="38">
        <v>295.75</v>
      </c>
      <c r="I99" s="38">
        <v>290.55</v>
      </c>
      <c r="J99" s="38">
        <v>316.95</v>
      </c>
      <c r="K99" s="38">
        <v>322.14999999999992</v>
      </c>
      <c r="L99" s="38">
        <v>330.15</v>
      </c>
      <c r="M99" s="28">
        <v>314.14999999999998</v>
      </c>
      <c r="N99" s="28">
        <v>300.95</v>
      </c>
      <c r="O99" s="39">
        <v>15103800</v>
      </c>
      <c r="P99" s="40">
        <v>8.8115152694028392E-2</v>
      </c>
    </row>
    <row r="100" spans="1:16" ht="12.75" customHeight="1">
      <c r="A100" s="28">
        <v>90</v>
      </c>
      <c r="B100" s="29" t="s">
        <v>56</v>
      </c>
      <c r="C100" s="30" t="s">
        <v>123</v>
      </c>
      <c r="D100" s="31">
        <v>44588</v>
      </c>
      <c r="E100" s="37">
        <v>2322.9499999999998</v>
      </c>
      <c r="F100" s="37">
        <v>2297.0166666666664</v>
      </c>
      <c r="G100" s="38">
        <v>2264.0333333333328</v>
      </c>
      <c r="H100" s="38">
        <v>2205.1166666666663</v>
      </c>
      <c r="I100" s="38">
        <v>2172.1333333333328</v>
      </c>
      <c r="J100" s="38">
        <v>2355.9333333333329</v>
      </c>
      <c r="K100" s="38">
        <v>2388.9166666666665</v>
      </c>
      <c r="L100" s="38">
        <v>2447.833333333333</v>
      </c>
      <c r="M100" s="28">
        <v>2330</v>
      </c>
      <c r="N100" s="28">
        <v>2238.1</v>
      </c>
      <c r="O100" s="39">
        <v>9759900</v>
      </c>
      <c r="P100" s="40">
        <v>-5.0020440343397768E-2</v>
      </c>
    </row>
    <row r="101" spans="1:16" ht="12.75" customHeight="1">
      <c r="A101" s="28">
        <v>91</v>
      </c>
      <c r="B101" s="29" t="s">
        <v>44</v>
      </c>
      <c r="C101" s="30" t="s">
        <v>392</v>
      </c>
      <c r="D101" s="31">
        <v>44588</v>
      </c>
      <c r="E101" s="37">
        <v>42971.9</v>
      </c>
      <c r="F101" s="37">
        <v>42444.500000000007</v>
      </c>
      <c r="G101" s="38">
        <v>41551.450000000012</v>
      </c>
      <c r="H101" s="38">
        <v>40131.000000000007</v>
      </c>
      <c r="I101" s="38">
        <v>39237.950000000012</v>
      </c>
      <c r="J101" s="38">
        <v>43864.950000000012</v>
      </c>
      <c r="K101" s="38">
        <v>44758.000000000015</v>
      </c>
      <c r="L101" s="38">
        <v>46178.450000000012</v>
      </c>
      <c r="M101" s="28">
        <v>43337.55</v>
      </c>
      <c r="N101" s="28">
        <v>41024.050000000003</v>
      </c>
      <c r="O101" s="39">
        <v>8640</v>
      </c>
      <c r="P101" s="40">
        <v>1.0526315789473684E-2</v>
      </c>
    </row>
    <row r="102" spans="1:16" ht="12.75" customHeight="1">
      <c r="A102" s="28">
        <v>92</v>
      </c>
      <c r="B102" s="29" t="s">
        <v>63</v>
      </c>
      <c r="C102" s="30" t="s">
        <v>124</v>
      </c>
      <c r="D102" s="31">
        <v>44588</v>
      </c>
      <c r="E102" s="37">
        <v>213.7</v>
      </c>
      <c r="F102" s="37">
        <v>211.36666666666665</v>
      </c>
      <c r="G102" s="38">
        <v>207.3833333333333</v>
      </c>
      <c r="H102" s="38">
        <v>201.06666666666666</v>
      </c>
      <c r="I102" s="38">
        <v>197.08333333333331</v>
      </c>
      <c r="J102" s="38">
        <v>217.68333333333328</v>
      </c>
      <c r="K102" s="38">
        <v>221.66666666666663</v>
      </c>
      <c r="L102" s="38">
        <v>227.98333333333326</v>
      </c>
      <c r="M102" s="28">
        <v>215.35</v>
      </c>
      <c r="N102" s="28">
        <v>205.05</v>
      </c>
      <c r="O102" s="39">
        <v>33737300</v>
      </c>
      <c r="P102" s="40">
        <v>1.7959030960621084E-2</v>
      </c>
    </row>
    <row r="103" spans="1:16" ht="12.75" customHeight="1">
      <c r="A103" s="28">
        <v>93</v>
      </c>
      <c r="B103" s="29" t="s">
        <v>58</v>
      </c>
      <c r="C103" s="30" t="s">
        <v>125</v>
      </c>
      <c r="D103" s="31">
        <v>44588</v>
      </c>
      <c r="E103" s="37">
        <v>801.9</v>
      </c>
      <c r="F103" s="37">
        <v>794.85</v>
      </c>
      <c r="G103" s="38">
        <v>785.35</v>
      </c>
      <c r="H103" s="38">
        <v>768.8</v>
      </c>
      <c r="I103" s="38">
        <v>759.3</v>
      </c>
      <c r="J103" s="38">
        <v>811.40000000000009</v>
      </c>
      <c r="K103" s="38">
        <v>820.90000000000009</v>
      </c>
      <c r="L103" s="38">
        <v>837.45000000000016</v>
      </c>
      <c r="M103" s="28">
        <v>804.35</v>
      </c>
      <c r="N103" s="28">
        <v>778.3</v>
      </c>
      <c r="O103" s="39">
        <v>86047500</v>
      </c>
      <c r="P103" s="40">
        <v>3.6590415928177439E-2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44588</v>
      </c>
      <c r="E104" s="37">
        <v>1348.15</v>
      </c>
      <c r="F104" s="37">
        <v>1335.2333333333333</v>
      </c>
      <c r="G104" s="38">
        <v>1314.2166666666667</v>
      </c>
      <c r="H104" s="38">
        <v>1280.2833333333333</v>
      </c>
      <c r="I104" s="38">
        <v>1259.2666666666667</v>
      </c>
      <c r="J104" s="38">
        <v>1369.1666666666667</v>
      </c>
      <c r="K104" s="38">
        <v>1390.1833333333336</v>
      </c>
      <c r="L104" s="38">
        <v>1424.1166666666668</v>
      </c>
      <c r="M104" s="28">
        <v>1356.25</v>
      </c>
      <c r="N104" s="28">
        <v>1301.3</v>
      </c>
      <c r="O104" s="39">
        <v>2923575</v>
      </c>
      <c r="P104" s="40">
        <v>-1.826744683887541E-2</v>
      </c>
    </row>
    <row r="105" spans="1:16" ht="12.75" customHeight="1">
      <c r="A105" s="28">
        <v>95</v>
      </c>
      <c r="B105" s="29" t="s">
        <v>63</v>
      </c>
      <c r="C105" s="30" t="s">
        <v>127</v>
      </c>
      <c r="D105" s="31">
        <v>44588</v>
      </c>
      <c r="E105" s="37">
        <v>557.65</v>
      </c>
      <c r="F105" s="37">
        <v>560.63333333333333</v>
      </c>
      <c r="G105" s="38">
        <v>551.26666666666665</v>
      </c>
      <c r="H105" s="38">
        <v>544.88333333333333</v>
      </c>
      <c r="I105" s="38">
        <v>535.51666666666665</v>
      </c>
      <c r="J105" s="38">
        <v>567.01666666666665</v>
      </c>
      <c r="K105" s="38">
        <v>576.38333333333321</v>
      </c>
      <c r="L105" s="38">
        <v>582.76666666666665</v>
      </c>
      <c r="M105" s="28">
        <v>570</v>
      </c>
      <c r="N105" s="28">
        <v>554.25</v>
      </c>
      <c r="O105" s="39">
        <v>5209500</v>
      </c>
      <c r="P105" s="40">
        <v>-4.3250688705234158E-2</v>
      </c>
    </row>
    <row r="106" spans="1:16" ht="12.75" customHeight="1">
      <c r="A106" s="28">
        <v>96</v>
      </c>
      <c r="B106" s="29" t="s">
        <v>74</v>
      </c>
      <c r="C106" s="30" t="s">
        <v>128</v>
      </c>
      <c r="D106" s="31">
        <v>44588</v>
      </c>
      <c r="E106" s="37">
        <v>11.35</v>
      </c>
      <c r="F106" s="37">
        <v>11.216666666666669</v>
      </c>
      <c r="G106" s="38">
        <v>10.933333333333337</v>
      </c>
      <c r="H106" s="38">
        <v>10.516666666666669</v>
      </c>
      <c r="I106" s="38">
        <v>10.233333333333338</v>
      </c>
      <c r="J106" s="38">
        <v>11.633333333333336</v>
      </c>
      <c r="K106" s="38">
        <v>11.916666666666668</v>
      </c>
      <c r="L106" s="38">
        <v>12.333333333333336</v>
      </c>
      <c r="M106" s="28">
        <v>11.5</v>
      </c>
      <c r="N106" s="28">
        <v>10.8</v>
      </c>
      <c r="O106" s="39">
        <v>746480000</v>
      </c>
      <c r="P106" s="40">
        <v>0.13700820983047232</v>
      </c>
    </row>
    <row r="107" spans="1:16" ht="12.75" customHeight="1">
      <c r="A107" s="28">
        <v>97</v>
      </c>
      <c r="B107" s="29" t="s">
        <v>63</v>
      </c>
      <c r="C107" s="30" t="s">
        <v>396</v>
      </c>
      <c r="D107" s="31">
        <v>44588</v>
      </c>
      <c r="E107" s="37">
        <v>61.4</v>
      </c>
      <c r="F107" s="37">
        <v>60.666666666666664</v>
      </c>
      <c r="G107" s="38">
        <v>59.533333333333331</v>
      </c>
      <c r="H107" s="38">
        <v>57.666666666666664</v>
      </c>
      <c r="I107" s="38">
        <v>56.533333333333331</v>
      </c>
      <c r="J107" s="38">
        <v>62.533333333333331</v>
      </c>
      <c r="K107" s="38">
        <v>63.666666666666671</v>
      </c>
      <c r="L107" s="38">
        <v>65.533333333333331</v>
      </c>
      <c r="M107" s="28">
        <v>61.8</v>
      </c>
      <c r="N107" s="28">
        <v>58.8</v>
      </c>
      <c r="O107" s="39">
        <v>84810000</v>
      </c>
      <c r="P107" s="40">
        <v>1.229410360467892E-2</v>
      </c>
    </row>
    <row r="108" spans="1:16" ht="12.75" customHeight="1">
      <c r="A108" s="28">
        <v>98</v>
      </c>
      <c r="B108" s="29" t="s">
        <v>58</v>
      </c>
      <c r="C108" s="30" t="s">
        <v>129</v>
      </c>
      <c r="D108" s="31">
        <v>44588</v>
      </c>
      <c r="E108" s="37">
        <v>45.35</v>
      </c>
      <c r="F108" s="37">
        <v>45.06666666666667</v>
      </c>
      <c r="G108" s="38">
        <v>44.433333333333337</v>
      </c>
      <c r="H108" s="38">
        <v>43.516666666666666</v>
      </c>
      <c r="I108" s="38">
        <v>42.883333333333333</v>
      </c>
      <c r="J108" s="38">
        <v>45.983333333333341</v>
      </c>
      <c r="K108" s="38">
        <v>46.616666666666681</v>
      </c>
      <c r="L108" s="38">
        <v>47.533333333333346</v>
      </c>
      <c r="M108" s="28">
        <v>45.7</v>
      </c>
      <c r="N108" s="28">
        <v>44.15</v>
      </c>
      <c r="O108" s="39">
        <v>176157000</v>
      </c>
      <c r="P108" s="40">
        <v>1.3604138723893466E-2</v>
      </c>
    </row>
    <row r="109" spans="1:16" ht="12.75" customHeight="1">
      <c r="A109" s="28">
        <v>99</v>
      </c>
      <c r="B109" s="29" t="s">
        <v>44</v>
      </c>
      <c r="C109" s="30" t="s">
        <v>407</v>
      </c>
      <c r="D109" s="31">
        <v>44588</v>
      </c>
      <c r="E109" s="37">
        <v>239.3</v>
      </c>
      <c r="F109" s="37">
        <v>239.01666666666668</v>
      </c>
      <c r="G109" s="38">
        <v>232.63333333333335</v>
      </c>
      <c r="H109" s="38">
        <v>225.96666666666667</v>
      </c>
      <c r="I109" s="38">
        <v>219.58333333333334</v>
      </c>
      <c r="J109" s="38">
        <v>245.68333333333337</v>
      </c>
      <c r="K109" s="38">
        <v>252.06666666666669</v>
      </c>
      <c r="L109" s="38">
        <v>258.73333333333335</v>
      </c>
      <c r="M109" s="28">
        <v>245.4</v>
      </c>
      <c r="N109" s="28">
        <v>232.35</v>
      </c>
      <c r="O109" s="39">
        <v>45686250</v>
      </c>
      <c r="P109" s="40">
        <v>1.8815855494229806E-2</v>
      </c>
    </row>
    <row r="110" spans="1:16" ht="12.75" customHeight="1">
      <c r="A110" s="28">
        <v>100</v>
      </c>
      <c r="B110" s="29" t="s">
        <v>79</v>
      </c>
      <c r="C110" s="30" t="s">
        <v>130</v>
      </c>
      <c r="D110" s="31">
        <v>44588</v>
      </c>
      <c r="E110" s="37">
        <v>399.45</v>
      </c>
      <c r="F110" s="37">
        <v>396.51666666666665</v>
      </c>
      <c r="G110" s="38">
        <v>389.93333333333328</v>
      </c>
      <c r="H110" s="38">
        <v>380.41666666666663</v>
      </c>
      <c r="I110" s="38">
        <v>373.83333333333326</v>
      </c>
      <c r="J110" s="38">
        <v>406.0333333333333</v>
      </c>
      <c r="K110" s="38">
        <v>412.61666666666667</v>
      </c>
      <c r="L110" s="38">
        <v>422.13333333333333</v>
      </c>
      <c r="M110" s="28">
        <v>403.1</v>
      </c>
      <c r="N110" s="28">
        <v>387</v>
      </c>
      <c r="O110" s="39">
        <v>19808250</v>
      </c>
      <c r="P110" s="40">
        <v>-2.569998647369133E-2</v>
      </c>
    </row>
    <row r="111" spans="1:16" ht="12.75" customHeight="1">
      <c r="A111" s="28">
        <v>101</v>
      </c>
      <c r="B111" s="29" t="s">
        <v>106</v>
      </c>
      <c r="C111" s="30" t="s">
        <v>131</v>
      </c>
      <c r="D111" s="31">
        <v>44588</v>
      </c>
      <c r="E111" s="37">
        <v>198</v>
      </c>
      <c r="F111" s="37">
        <v>196.29999999999998</v>
      </c>
      <c r="G111" s="38">
        <v>192.89999999999998</v>
      </c>
      <c r="H111" s="38">
        <v>187.79999999999998</v>
      </c>
      <c r="I111" s="38">
        <v>184.39999999999998</v>
      </c>
      <c r="J111" s="38">
        <v>201.39999999999998</v>
      </c>
      <c r="K111" s="38">
        <v>204.8</v>
      </c>
      <c r="L111" s="38">
        <v>209.89999999999998</v>
      </c>
      <c r="M111" s="28">
        <v>199.7</v>
      </c>
      <c r="N111" s="28">
        <v>191.2</v>
      </c>
      <c r="O111" s="39">
        <v>14406804</v>
      </c>
      <c r="P111" s="40">
        <v>1.3009049773755657E-2</v>
      </c>
    </row>
    <row r="112" spans="1:16" ht="12.75" customHeight="1">
      <c r="A112" s="28">
        <v>102</v>
      </c>
      <c r="B112" s="29" t="s">
        <v>42</v>
      </c>
      <c r="C112" s="30" t="s">
        <v>404</v>
      </c>
      <c r="D112" s="31">
        <v>44588</v>
      </c>
      <c r="E112" s="37">
        <v>218.35</v>
      </c>
      <c r="F112" s="37">
        <v>215.15</v>
      </c>
      <c r="G112" s="38">
        <v>210.45000000000002</v>
      </c>
      <c r="H112" s="38">
        <v>202.55</v>
      </c>
      <c r="I112" s="38">
        <v>197.85000000000002</v>
      </c>
      <c r="J112" s="38">
        <v>223.05</v>
      </c>
      <c r="K112" s="38">
        <v>227.75</v>
      </c>
      <c r="L112" s="38">
        <v>235.65</v>
      </c>
      <c r="M112" s="28">
        <v>219.85</v>
      </c>
      <c r="N112" s="28">
        <v>207.25</v>
      </c>
      <c r="O112" s="39">
        <v>13789500</v>
      </c>
      <c r="P112" s="40">
        <v>-2.4415264669675831E-2</v>
      </c>
    </row>
    <row r="113" spans="1:16" ht="12.75" customHeight="1">
      <c r="A113" s="28">
        <v>103</v>
      </c>
      <c r="B113" s="29" t="s">
        <v>44</v>
      </c>
      <c r="C113" s="30" t="s">
        <v>265</v>
      </c>
      <c r="D113" s="31">
        <v>44588</v>
      </c>
      <c r="E113" s="37">
        <v>4996.55</v>
      </c>
      <c r="F113" s="37">
        <v>5124.8833333333332</v>
      </c>
      <c r="G113" s="38">
        <v>4801.0166666666664</v>
      </c>
      <c r="H113" s="38">
        <v>4605.4833333333336</v>
      </c>
      <c r="I113" s="38">
        <v>4281.6166666666668</v>
      </c>
      <c r="J113" s="38">
        <v>5320.4166666666661</v>
      </c>
      <c r="K113" s="38">
        <v>5644.2833333333328</v>
      </c>
      <c r="L113" s="38">
        <v>5839.8166666666657</v>
      </c>
      <c r="M113" s="28">
        <v>5448.75</v>
      </c>
      <c r="N113" s="28">
        <v>4929.3500000000004</v>
      </c>
      <c r="O113" s="39">
        <v>333150</v>
      </c>
      <c r="P113" s="40">
        <v>0.11468005018820578</v>
      </c>
    </row>
    <row r="114" spans="1:16" ht="12.75" customHeight="1">
      <c r="A114" s="28">
        <v>104</v>
      </c>
      <c r="B114" s="29" t="s">
        <v>44</v>
      </c>
      <c r="C114" s="30" t="s">
        <v>132</v>
      </c>
      <c r="D114" s="31">
        <v>44588</v>
      </c>
      <c r="E114" s="37">
        <v>1972.65</v>
      </c>
      <c r="F114" s="37">
        <v>1987.8666666666668</v>
      </c>
      <c r="G114" s="38">
        <v>1945.1833333333336</v>
      </c>
      <c r="H114" s="38">
        <v>1917.7166666666669</v>
      </c>
      <c r="I114" s="38">
        <v>1875.0333333333338</v>
      </c>
      <c r="J114" s="38">
        <v>2015.3333333333335</v>
      </c>
      <c r="K114" s="38">
        <v>2058.0166666666669</v>
      </c>
      <c r="L114" s="38">
        <v>2085.4833333333336</v>
      </c>
      <c r="M114" s="28">
        <v>2030.55</v>
      </c>
      <c r="N114" s="28">
        <v>1960.4</v>
      </c>
      <c r="O114" s="39">
        <v>2817000</v>
      </c>
      <c r="P114" s="40">
        <v>1.4952260853900199E-2</v>
      </c>
    </row>
    <row r="115" spans="1:16" ht="12.75" customHeight="1">
      <c r="A115" s="28">
        <v>105</v>
      </c>
      <c r="B115" s="29" t="s">
        <v>58</v>
      </c>
      <c r="C115" s="30" t="s">
        <v>133</v>
      </c>
      <c r="D115" s="31">
        <v>44588</v>
      </c>
      <c r="E115" s="37">
        <v>883.75</v>
      </c>
      <c r="F115" s="37">
        <v>871.23333333333323</v>
      </c>
      <c r="G115" s="38">
        <v>856.01666666666642</v>
      </c>
      <c r="H115" s="38">
        <v>828.28333333333319</v>
      </c>
      <c r="I115" s="38">
        <v>813.06666666666638</v>
      </c>
      <c r="J115" s="38">
        <v>898.96666666666647</v>
      </c>
      <c r="K115" s="38">
        <v>914.18333333333339</v>
      </c>
      <c r="L115" s="38">
        <v>941.91666666666652</v>
      </c>
      <c r="M115" s="28">
        <v>886.45</v>
      </c>
      <c r="N115" s="28">
        <v>843.5</v>
      </c>
      <c r="O115" s="39">
        <v>30156300</v>
      </c>
      <c r="P115" s="40">
        <v>-4.5003705181553895E-2</v>
      </c>
    </row>
    <row r="116" spans="1:16" ht="12.75" customHeight="1">
      <c r="A116" s="28">
        <v>106</v>
      </c>
      <c r="B116" s="29" t="s">
        <v>74</v>
      </c>
      <c r="C116" s="30" t="s">
        <v>134</v>
      </c>
      <c r="D116" s="31">
        <v>44588</v>
      </c>
      <c r="E116" s="37">
        <v>253</v>
      </c>
      <c r="F116" s="37">
        <v>250.16666666666666</v>
      </c>
      <c r="G116" s="38">
        <v>246.18333333333331</v>
      </c>
      <c r="H116" s="38">
        <v>239.36666666666665</v>
      </c>
      <c r="I116" s="38">
        <v>235.3833333333333</v>
      </c>
      <c r="J116" s="38">
        <v>256.98333333333335</v>
      </c>
      <c r="K116" s="38">
        <v>260.9666666666667</v>
      </c>
      <c r="L116" s="38">
        <v>267.7833333333333</v>
      </c>
      <c r="M116" s="28">
        <v>254.15</v>
      </c>
      <c r="N116" s="28">
        <v>243.35</v>
      </c>
      <c r="O116" s="39">
        <v>15878800</v>
      </c>
      <c r="P116" s="40">
        <v>0.21097587016869529</v>
      </c>
    </row>
    <row r="117" spans="1:16" ht="12.75" customHeight="1">
      <c r="A117" s="28">
        <v>107</v>
      </c>
      <c r="B117" s="29" t="s">
        <v>87</v>
      </c>
      <c r="C117" s="30" t="s">
        <v>135</v>
      </c>
      <c r="D117" s="31">
        <v>44588</v>
      </c>
      <c r="E117" s="37">
        <v>1721.4</v>
      </c>
      <c r="F117" s="37">
        <v>1718.7333333333333</v>
      </c>
      <c r="G117" s="38">
        <v>1701.1166666666668</v>
      </c>
      <c r="H117" s="38">
        <v>1680.8333333333335</v>
      </c>
      <c r="I117" s="38">
        <v>1663.2166666666669</v>
      </c>
      <c r="J117" s="38">
        <v>1739.0166666666667</v>
      </c>
      <c r="K117" s="38">
        <v>1756.633333333333</v>
      </c>
      <c r="L117" s="38">
        <v>1776.9166666666665</v>
      </c>
      <c r="M117" s="28">
        <v>1736.35</v>
      </c>
      <c r="N117" s="28">
        <v>1698.45</v>
      </c>
      <c r="O117" s="39">
        <v>40734600</v>
      </c>
      <c r="P117" s="40">
        <v>3.6717491391355467E-2</v>
      </c>
    </row>
    <row r="118" spans="1:16" ht="12.75" customHeight="1">
      <c r="A118" s="28">
        <v>108</v>
      </c>
      <c r="B118" s="29" t="s">
        <v>79</v>
      </c>
      <c r="C118" s="30" t="s">
        <v>136</v>
      </c>
      <c r="D118" s="31">
        <v>44588</v>
      </c>
      <c r="E118" s="37">
        <v>121.4</v>
      </c>
      <c r="F118" s="37">
        <v>120.83333333333333</v>
      </c>
      <c r="G118" s="38">
        <v>120.06666666666666</v>
      </c>
      <c r="H118" s="38">
        <v>118.73333333333333</v>
      </c>
      <c r="I118" s="38">
        <v>117.96666666666667</v>
      </c>
      <c r="J118" s="38">
        <v>122.16666666666666</v>
      </c>
      <c r="K118" s="38">
        <v>122.93333333333334</v>
      </c>
      <c r="L118" s="38">
        <v>124.26666666666665</v>
      </c>
      <c r="M118" s="28">
        <v>121.6</v>
      </c>
      <c r="N118" s="28">
        <v>119.5</v>
      </c>
      <c r="O118" s="39">
        <v>45682000</v>
      </c>
      <c r="P118" s="40">
        <v>-3.8050917054475775E-2</v>
      </c>
    </row>
    <row r="119" spans="1:16" ht="12.75" customHeight="1">
      <c r="A119" s="28">
        <v>109</v>
      </c>
      <c r="B119" s="29" t="s">
        <v>47</v>
      </c>
      <c r="C119" s="30" t="s">
        <v>266</v>
      </c>
      <c r="D119" s="31">
        <v>44588</v>
      </c>
      <c r="E119" s="37">
        <v>1043.3499999999999</v>
      </c>
      <c r="F119" s="37">
        <v>1036.4333333333332</v>
      </c>
      <c r="G119" s="38">
        <v>1025.0166666666664</v>
      </c>
      <c r="H119" s="38">
        <v>1006.6833333333333</v>
      </c>
      <c r="I119" s="38">
        <v>995.26666666666654</v>
      </c>
      <c r="J119" s="38">
        <v>1054.7666666666664</v>
      </c>
      <c r="K119" s="38">
        <v>1066.1833333333329</v>
      </c>
      <c r="L119" s="38">
        <v>1084.5166666666662</v>
      </c>
      <c r="M119" s="28">
        <v>1047.8499999999999</v>
      </c>
      <c r="N119" s="28">
        <v>1018.1</v>
      </c>
      <c r="O119" s="39">
        <v>1573650</v>
      </c>
      <c r="P119" s="40">
        <v>-0.10241273100616016</v>
      </c>
    </row>
    <row r="120" spans="1:16" ht="12.75" customHeight="1">
      <c r="A120" s="28">
        <v>110</v>
      </c>
      <c r="B120" s="29" t="s">
        <v>44</v>
      </c>
      <c r="C120" s="30" t="s">
        <v>137</v>
      </c>
      <c r="D120" s="31">
        <v>44588</v>
      </c>
      <c r="E120" s="37">
        <v>829.75</v>
      </c>
      <c r="F120" s="37">
        <v>815.56666666666661</v>
      </c>
      <c r="G120" s="38">
        <v>798.13333333333321</v>
      </c>
      <c r="H120" s="38">
        <v>766.51666666666665</v>
      </c>
      <c r="I120" s="38">
        <v>749.08333333333326</v>
      </c>
      <c r="J120" s="38">
        <v>847.18333333333317</v>
      </c>
      <c r="K120" s="38">
        <v>864.61666666666656</v>
      </c>
      <c r="L120" s="38">
        <v>896.23333333333312</v>
      </c>
      <c r="M120" s="28">
        <v>833</v>
      </c>
      <c r="N120" s="28">
        <v>783.95</v>
      </c>
      <c r="O120" s="39">
        <v>9941750</v>
      </c>
      <c r="P120" s="40">
        <v>7.0016839493042627E-3</v>
      </c>
    </row>
    <row r="121" spans="1:16" ht="12.75" customHeight="1">
      <c r="A121" s="28">
        <v>111</v>
      </c>
      <c r="B121" s="29" t="s">
        <v>56</v>
      </c>
      <c r="C121" s="30" t="s">
        <v>138</v>
      </c>
      <c r="D121" s="31">
        <v>44588</v>
      </c>
      <c r="E121" s="37">
        <v>214.75</v>
      </c>
      <c r="F121" s="37">
        <v>213.28333333333333</v>
      </c>
      <c r="G121" s="38">
        <v>211.26666666666665</v>
      </c>
      <c r="H121" s="38">
        <v>207.78333333333333</v>
      </c>
      <c r="I121" s="38">
        <v>205.76666666666665</v>
      </c>
      <c r="J121" s="38">
        <v>216.76666666666665</v>
      </c>
      <c r="K121" s="38">
        <v>218.78333333333336</v>
      </c>
      <c r="L121" s="38">
        <v>222.26666666666665</v>
      </c>
      <c r="M121" s="28">
        <v>215.3</v>
      </c>
      <c r="N121" s="28">
        <v>209.8</v>
      </c>
      <c r="O121" s="39">
        <v>226940800</v>
      </c>
      <c r="P121" s="40">
        <v>-1.5902310414209395E-2</v>
      </c>
    </row>
    <row r="122" spans="1:16" ht="12.75" customHeight="1">
      <c r="A122" s="28">
        <v>112</v>
      </c>
      <c r="B122" s="29" t="s">
        <v>120</v>
      </c>
      <c r="C122" s="30" t="s">
        <v>139</v>
      </c>
      <c r="D122" s="31">
        <v>44588</v>
      </c>
      <c r="E122" s="37">
        <v>377.8</v>
      </c>
      <c r="F122" s="37">
        <v>378.01666666666671</v>
      </c>
      <c r="G122" s="38">
        <v>372.18333333333339</v>
      </c>
      <c r="H122" s="38">
        <v>366.56666666666666</v>
      </c>
      <c r="I122" s="38">
        <v>360.73333333333335</v>
      </c>
      <c r="J122" s="38">
        <v>383.63333333333344</v>
      </c>
      <c r="K122" s="38">
        <v>389.46666666666681</v>
      </c>
      <c r="L122" s="38">
        <v>395.08333333333348</v>
      </c>
      <c r="M122" s="28">
        <v>383.85</v>
      </c>
      <c r="N122" s="28">
        <v>372.4</v>
      </c>
      <c r="O122" s="39">
        <v>32662500</v>
      </c>
      <c r="P122" s="40">
        <v>-9.1763992112846964E-3</v>
      </c>
    </row>
    <row r="123" spans="1:16" ht="12.75" customHeight="1">
      <c r="A123" s="28">
        <v>113</v>
      </c>
      <c r="B123" s="29" t="s">
        <v>42</v>
      </c>
      <c r="C123" s="30" t="s">
        <v>416</v>
      </c>
      <c r="D123" s="31">
        <v>44588</v>
      </c>
      <c r="E123" s="37">
        <v>3346.25</v>
      </c>
      <c r="F123" s="37">
        <v>3291.8333333333335</v>
      </c>
      <c r="G123" s="38">
        <v>3213.5666666666671</v>
      </c>
      <c r="H123" s="38">
        <v>3080.8833333333337</v>
      </c>
      <c r="I123" s="38">
        <v>3002.6166666666672</v>
      </c>
      <c r="J123" s="38">
        <v>3424.5166666666669</v>
      </c>
      <c r="K123" s="38">
        <v>3502.7833333333333</v>
      </c>
      <c r="L123" s="38">
        <v>3635.4666666666667</v>
      </c>
      <c r="M123" s="28">
        <v>3370.1</v>
      </c>
      <c r="N123" s="28">
        <v>3159.15</v>
      </c>
      <c r="O123" s="39">
        <v>376950</v>
      </c>
      <c r="P123" s="40">
        <v>-0.10473815461346633</v>
      </c>
    </row>
    <row r="124" spans="1:16" ht="12.75" customHeight="1">
      <c r="A124" s="28">
        <v>114</v>
      </c>
      <c r="B124" s="29" t="s">
        <v>120</v>
      </c>
      <c r="C124" s="30" t="s">
        <v>140</v>
      </c>
      <c r="D124" s="31">
        <v>44588</v>
      </c>
      <c r="E124" s="37">
        <v>630.95000000000005</v>
      </c>
      <c r="F124" s="37">
        <v>628.2833333333333</v>
      </c>
      <c r="G124" s="38">
        <v>616.66666666666663</v>
      </c>
      <c r="H124" s="38">
        <v>602.38333333333333</v>
      </c>
      <c r="I124" s="38">
        <v>590.76666666666665</v>
      </c>
      <c r="J124" s="38">
        <v>642.56666666666661</v>
      </c>
      <c r="K124" s="38">
        <v>654.18333333333339</v>
      </c>
      <c r="L124" s="38">
        <v>668.46666666666658</v>
      </c>
      <c r="M124" s="28">
        <v>639.9</v>
      </c>
      <c r="N124" s="28">
        <v>614</v>
      </c>
      <c r="O124" s="39">
        <v>42955650</v>
      </c>
      <c r="P124" s="40">
        <v>-4.1313260930800292E-3</v>
      </c>
    </row>
    <row r="125" spans="1:16" ht="12.75" customHeight="1">
      <c r="A125" s="28">
        <v>115</v>
      </c>
      <c r="B125" s="29" t="s">
        <v>44</v>
      </c>
      <c r="C125" s="30" t="s">
        <v>141</v>
      </c>
      <c r="D125" s="31">
        <v>44588</v>
      </c>
      <c r="E125" s="37">
        <v>3458.75</v>
      </c>
      <c r="F125" s="37">
        <v>3442.4666666666667</v>
      </c>
      <c r="G125" s="38">
        <v>3354.9833333333336</v>
      </c>
      <c r="H125" s="38">
        <v>3251.2166666666667</v>
      </c>
      <c r="I125" s="38">
        <v>3163.7333333333336</v>
      </c>
      <c r="J125" s="38">
        <v>3546.2333333333336</v>
      </c>
      <c r="K125" s="38">
        <v>3633.7166666666662</v>
      </c>
      <c r="L125" s="38">
        <v>3737.4833333333336</v>
      </c>
      <c r="M125" s="28">
        <v>3529.95</v>
      </c>
      <c r="N125" s="28">
        <v>3338.7</v>
      </c>
      <c r="O125" s="39">
        <v>2095125</v>
      </c>
      <c r="P125" s="40">
        <v>4.2610102015426726E-2</v>
      </c>
    </row>
    <row r="126" spans="1:16" ht="12.75" customHeight="1">
      <c r="A126" s="28">
        <v>116</v>
      </c>
      <c r="B126" s="29" t="s">
        <v>58</v>
      </c>
      <c r="C126" s="30" t="s">
        <v>142</v>
      </c>
      <c r="D126" s="31">
        <v>44588</v>
      </c>
      <c r="E126" s="37">
        <v>1856.35</v>
      </c>
      <c r="F126" s="37">
        <v>1838.6000000000001</v>
      </c>
      <c r="G126" s="38">
        <v>1803.8000000000002</v>
      </c>
      <c r="H126" s="38">
        <v>1751.25</v>
      </c>
      <c r="I126" s="38">
        <v>1716.45</v>
      </c>
      <c r="J126" s="38">
        <v>1891.1500000000003</v>
      </c>
      <c r="K126" s="38">
        <v>1925.95</v>
      </c>
      <c r="L126" s="38">
        <v>1978.5000000000005</v>
      </c>
      <c r="M126" s="28">
        <v>1873.4</v>
      </c>
      <c r="N126" s="28">
        <v>1786.05</v>
      </c>
      <c r="O126" s="39">
        <v>14309200</v>
      </c>
      <c r="P126" s="40">
        <v>1.8332431893876854E-2</v>
      </c>
    </row>
    <row r="127" spans="1:16" ht="12.75" customHeight="1">
      <c r="A127" s="28">
        <v>117</v>
      </c>
      <c r="B127" s="29" t="s">
        <v>63</v>
      </c>
      <c r="C127" s="30" t="s">
        <v>143</v>
      </c>
      <c r="D127" s="31">
        <v>44588</v>
      </c>
      <c r="E127" s="37">
        <v>73.349999999999994</v>
      </c>
      <c r="F127" s="37">
        <v>73.083333333333329</v>
      </c>
      <c r="G127" s="38">
        <v>71.86666666666666</v>
      </c>
      <c r="H127" s="38">
        <v>70.383333333333326</v>
      </c>
      <c r="I127" s="38">
        <v>69.166666666666657</v>
      </c>
      <c r="J127" s="38">
        <v>74.566666666666663</v>
      </c>
      <c r="K127" s="38">
        <v>75.783333333333331</v>
      </c>
      <c r="L127" s="38">
        <v>77.266666666666666</v>
      </c>
      <c r="M127" s="28">
        <v>74.3</v>
      </c>
      <c r="N127" s="28">
        <v>71.599999999999994</v>
      </c>
      <c r="O127" s="39">
        <v>76648236</v>
      </c>
      <c r="P127" s="40">
        <v>-1.3951866062085804E-3</v>
      </c>
    </row>
    <row r="128" spans="1:16" ht="12.75" customHeight="1">
      <c r="A128" s="28">
        <v>118</v>
      </c>
      <c r="B128" s="29" t="s">
        <v>44</v>
      </c>
      <c r="C128" s="30" t="s">
        <v>144</v>
      </c>
      <c r="D128" s="31">
        <v>44588</v>
      </c>
      <c r="E128" s="37">
        <v>2927.55</v>
      </c>
      <c r="F128" s="37">
        <v>2888.6666666666665</v>
      </c>
      <c r="G128" s="38">
        <v>2827.9833333333331</v>
      </c>
      <c r="H128" s="38">
        <v>2728.4166666666665</v>
      </c>
      <c r="I128" s="38">
        <v>2667.7333333333331</v>
      </c>
      <c r="J128" s="38">
        <v>2988.2333333333331</v>
      </c>
      <c r="K128" s="38">
        <v>3048.9166666666665</v>
      </c>
      <c r="L128" s="38">
        <v>3148.4833333333331</v>
      </c>
      <c r="M128" s="28">
        <v>2949.35</v>
      </c>
      <c r="N128" s="28">
        <v>2789.1</v>
      </c>
      <c r="O128" s="39">
        <v>729625</v>
      </c>
      <c r="P128" s="40">
        <v>-8.6112415844684514E-2</v>
      </c>
    </row>
    <row r="129" spans="1:16" ht="12.75" customHeight="1">
      <c r="A129" s="28">
        <v>119</v>
      </c>
      <c r="B129" s="29" t="s">
        <v>47</v>
      </c>
      <c r="C129" s="30" t="s">
        <v>268</v>
      </c>
      <c r="D129" s="31">
        <v>44588</v>
      </c>
      <c r="E129" s="37">
        <v>475.9</v>
      </c>
      <c r="F129" s="37">
        <v>470.58333333333331</v>
      </c>
      <c r="G129" s="38">
        <v>463.06666666666661</v>
      </c>
      <c r="H129" s="38">
        <v>450.23333333333329</v>
      </c>
      <c r="I129" s="38">
        <v>442.71666666666658</v>
      </c>
      <c r="J129" s="38">
        <v>483.41666666666663</v>
      </c>
      <c r="K129" s="38">
        <v>490.93333333333339</v>
      </c>
      <c r="L129" s="38">
        <v>503.76666666666665</v>
      </c>
      <c r="M129" s="28">
        <v>478.1</v>
      </c>
      <c r="N129" s="28">
        <v>457.75</v>
      </c>
      <c r="O129" s="39">
        <v>5288400</v>
      </c>
      <c r="P129" s="40">
        <v>-1.5085484411666107E-2</v>
      </c>
    </row>
    <row r="130" spans="1:16" ht="12.75" customHeight="1">
      <c r="A130" s="28">
        <v>120</v>
      </c>
      <c r="B130" s="29" t="s">
        <v>63</v>
      </c>
      <c r="C130" s="30" t="s">
        <v>145</v>
      </c>
      <c r="D130" s="31">
        <v>44588</v>
      </c>
      <c r="E130" s="37">
        <v>342.2</v>
      </c>
      <c r="F130" s="37">
        <v>338.05</v>
      </c>
      <c r="G130" s="38">
        <v>330.75</v>
      </c>
      <c r="H130" s="38">
        <v>319.3</v>
      </c>
      <c r="I130" s="38">
        <v>312</v>
      </c>
      <c r="J130" s="38">
        <v>349.5</v>
      </c>
      <c r="K130" s="38">
        <v>356.80000000000007</v>
      </c>
      <c r="L130" s="38">
        <v>368.25</v>
      </c>
      <c r="M130" s="28">
        <v>345.35</v>
      </c>
      <c r="N130" s="28">
        <v>326.60000000000002</v>
      </c>
      <c r="O130" s="39">
        <v>23324000</v>
      </c>
      <c r="P130" s="40">
        <v>3.8930957683741649E-2</v>
      </c>
    </row>
    <row r="131" spans="1:16" ht="12.75" customHeight="1">
      <c r="A131" s="28">
        <v>121</v>
      </c>
      <c r="B131" s="29" t="s">
        <v>70</v>
      </c>
      <c r="C131" s="30" t="s">
        <v>146</v>
      </c>
      <c r="D131" s="31">
        <v>44588</v>
      </c>
      <c r="E131" s="37">
        <v>1925.6</v>
      </c>
      <c r="F131" s="37">
        <v>1904.4333333333332</v>
      </c>
      <c r="G131" s="38">
        <v>1875.8166666666664</v>
      </c>
      <c r="H131" s="38">
        <v>1826.0333333333333</v>
      </c>
      <c r="I131" s="38">
        <v>1797.4166666666665</v>
      </c>
      <c r="J131" s="38">
        <v>1954.2166666666662</v>
      </c>
      <c r="K131" s="38">
        <v>1982.833333333333</v>
      </c>
      <c r="L131" s="38">
        <v>2032.6166666666661</v>
      </c>
      <c r="M131" s="28">
        <v>1933.05</v>
      </c>
      <c r="N131" s="28">
        <v>1854.65</v>
      </c>
      <c r="O131" s="39">
        <v>14300250</v>
      </c>
      <c r="P131" s="40">
        <v>4.2804070424810213E-3</v>
      </c>
    </row>
    <row r="132" spans="1:16" ht="12.75" customHeight="1">
      <c r="A132" s="28">
        <v>122</v>
      </c>
      <c r="B132" s="29" t="s">
        <v>87</v>
      </c>
      <c r="C132" s="30" t="s">
        <v>147</v>
      </c>
      <c r="D132" s="31">
        <v>44588</v>
      </c>
      <c r="E132" s="37">
        <v>6029.4</v>
      </c>
      <c r="F132" s="37">
        <v>5952.083333333333</v>
      </c>
      <c r="G132" s="38">
        <v>5825.9166666666661</v>
      </c>
      <c r="H132" s="38">
        <v>5622.4333333333334</v>
      </c>
      <c r="I132" s="38">
        <v>5496.2666666666664</v>
      </c>
      <c r="J132" s="38">
        <v>6155.5666666666657</v>
      </c>
      <c r="K132" s="38">
        <v>6281.7333333333318</v>
      </c>
      <c r="L132" s="38">
        <v>6485.2166666666653</v>
      </c>
      <c r="M132" s="28">
        <v>6078.25</v>
      </c>
      <c r="N132" s="28">
        <v>5748.6</v>
      </c>
      <c r="O132" s="39">
        <v>960900</v>
      </c>
      <c r="P132" s="40">
        <v>-5.8969584109248912E-3</v>
      </c>
    </row>
    <row r="133" spans="1:16" ht="12.75" customHeight="1">
      <c r="A133" s="28">
        <v>123</v>
      </c>
      <c r="B133" s="29" t="s">
        <v>87</v>
      </c>
      <c r="C133" s="30" t="s">
        <v>148</v>
      </c>
      <c r="D133" s="31">
        <v>44588</v>
      </c>
      <c r="E133" s="37">
        <v>4584.3500000000004</v>
      </c>
      <c r="F133" s="37">
        <v>4513.0999999999995</v>
      </c>
      <c r="G133" s="38">
        <v>4398.7499999999991</v>
      </c>
      <c r="H133" s="38">
        <v>4213.1499999999996</v>
      </c>
      <c r="I133" s="38">
        <v>4098.7999999999993</v>
      </c>
      <c r="J133" s="38">
        <v>4698.6999999999989</v>
      </c>
      <c r="K133" s="38">
        <v>4813.0499999999993</v>
      </c>
      <c r="L133" s="38">
        <v>4998.6499999999987</v>
      </c>
      <c r="M133" s="28">
        <v>4627.45</v>
      </c>
      <c r="N133" s="28">
        <v>4327.5</v>
      </c>
      <c r="O133" s="39">
        <v>838800</v>
      </c>
      <c r="P133" s="40">
        <v>-5.8797127468581685E-2</v>
      </c>
    </row>
    <row r="134" spans="1:16" ht="12.75" customHeight="1">
      <c r="A134" s="28">
        <v>124</v>
      </c>
      <c r="B134" s="29" t="s">
        <v>47</v>
      </c>
      <c r="C134" s="30" t="s">
        <v>149</v>
      </c>
      <c r="D134" s="31">
        <v>44588</v>
      </c>
      <c r="E134" s="37">
        <v>917.7</v>
      </c>
      <c r="F134" s="37">
        <v>918.43333333333339</v>
      </c>
      <c r="G134" s="38">
        <v>908.06666666666683</v>
      </c>
      <c r="H134" s="38">
        <v>898.43333333333339</v>
      </c>
      <c r="I134" s="38">
        <v>888.06666666666683</v>
      </c>
      <c r="J134" s="38">
        <v>928.06666666666683</v>
      </c>
      <c r="K134" s="38">
        <v>938.43333333333339</v>
      </c>
      <c r="L134" s="38">
        <v>948.06666666666683</v>
      </c>
      <c r="M134" s="28">
        <v>928.8</v>
      </c>
      <c r="N134" s="28">
        <v>908.8</v>
      </c>
      <c r="O134" s="39">
        <v>6518650</v>
      </c>
      <c r="P134" s="40">
        <v>-1.249034251867113E-2</v>
      </c>
    </row>
    <row r="135" spans="1:16" ht="12.75" customHeight="1">
      <c r="A135" s="28">
        <v>125</v>
      </c>
      <c r="B135" s="29" t="s">
        <v>49</v>
      </c>
      <c r="C135" s="30" t="s">
        <v>150</v>
      </c>
      <c r="D135" s="31">
        <v>44588</v>
      </c>
      <c r="E135" s="37">
        <v>855.35</v>
      </c>
      <c r="F135" s="37">
        <v>853.48333333333323</v>
      </c>
      <c r="G135" s="38">
        <v>848.11666666666645</v>
      </c>
      <c r="H135" s="38">
        <v>840.88333333333321</v>
      </c>
      <c r="I135" s="38">
        <v>835.51666666666642</v>
      </c>
      <c r="J135" s="38">
        <v>860.71666666666647</v>
      </c>
      <c r="K135" s="38">
        <v>866.08333333333326</v>
      </c>
      <c r="L135" s="38">
        <v>873.31666666666649</v>
      </c>
      <c r="M135" s="28">
        <v>858.85</v>
      </c>
      <c r="N135" s="28">
        <v>846.25</v>
      </c>
      <c r="O135" s="39">
        <v>11794300</v>
      </c>
      <c r="P135" s="40">
        <v>2.3322198603097481E-2</v>
      </c>
    </row>
    <row r="136" spans="1:16" ht="12.75" customHeight="1">
      <c r="A136" s="28">
        <v>126</v>
      </c>
      <c r="B136" s="29" t="s">
        <v>63</v>
      </c>
      <c r="C136" s="30" t="s">
        <v>151</v>
      </c>
      <c r="D136" s="31">
        <v>44588</v>
      </c>
      <c r="E136" s="37">
        <v>155</v>
      </c>
      <c r="F136" s="37">
        <v>152.76666666666665</v>
      </c>
      <c r="G136" s="38">
        <v>149.8833333333333</v>
      </c>
      <c r="H136" s="38">
        <v>144.76666666666665</v>
      </c>
      <c r="I136" s="38">
        <v>141.8833333333333</v>
      </c>
      <c r="J136" s="38">
        <v>157.8833333333333</v>
      </c>
      <c r="K136" s="38">
        <v>160.76666666666662</v>
      </c>
      <c r="L136" s="38">
        <v>165.8833333333333</v>
      </c>
      <c r="M136" s="28">
        <v>155.65</v>
      </c>
      <c r="N136" s="28">
        <v>147.65</v>
      </c>
      <c r="O136" s="39">
        <v>29536000</v>
      </c>
      <c r="P136" s="40">
        <v>-2.5986017675768368E-2</v>
      </c>
    </row>
    <row r="137" spans="1:16" ht="12.75" customHeight="1">
      <c r="A137" s="28">
        <v>127</v>
      </c>
      <c r="B137" s="29" t="s">
        <v>63</v>
      </c>
      <c r="C137" s="30" t="s">
        <v>152</v>
      </c>
      <c r="D137" s="31">
        <v>44588</v>
      </c>
      <c r="E137" s="37">
        <v>153.15</v>
      </c>
      <c r="F137" s="37">
        <v>151.4</v>
      </c>
      <c r="G137" s="38">
        <v>148.80000000000001</v>
      </c>
      <c r="H137" s="38">
        <v>144.45000000000002</v>
      </c>
      <c r="I137" s="38">
        <v>141.85000000000002</v>
      </c>
      <c r="J137" s="38">
        <v>155.75</v>
      </c>
      <c r="K137" s="38">
        <v>158.34999999999997</v>
      </c>
      <c r="L137" s="38">
        <v>162.69999999999999</v>
      </c>
      <c r="M137" s="28">
        <v>154</v>
      </c>
      <c r="N137" s="28">
        <v>147.05000000000001</v>
      </c>
      <c r="O137" s="39">
        <v>21816000</v>
      </c>
      <c r="P137" s="40">
        <v>-5.7420609202851587E-2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44588</v>
      </c>
      <c r="E138" s="37">
        <v>467.5</v>
      </c>
      <c r="F138" s="37">
        <v>467.83333333333331</v>
      </c>
      <c r="G138" s="38">
        <v>459.81666666666661</v>
      </c>
      <c r="H138" s="38">
        <v>452.13333333333327</v>
      </c>
      <c r="I138" s="38">
        <v>444.11666666666656</v>
      </c>
      <c r="J138" s="38">
        <v>475.51666666666665</v>
      </c>
      <c r="K138" s="38">
        <v>483.53333333333342</v>
      </c>
      <c r="L138" s="38">
        <v>491.2166666666667</v>
      </c>
      <c r="M138" s="28">
        <v>475.85</v>
      </c>
      <c r="N138" s="28">
        <v>460.15</v>
      </c>
      <c r="O138" s="39">
        <v>9342000</v>
      </c>
      <c r="P138" s="40">
        <v>1.1476829796448679E-2</v>
      </c>
    </row>
    <row r="139" spans="1:16" ht="12.75" customHeight="1">
      <c r="A139" s="28">
        <v>129</v>
      </c>
      <c r="B139" s="29" t="s">
        <v>49</v>
      </c>
      <c r="C139" s="30" t="s">
        <v>154</v>
      </c>
      <c r="D139" s="31">
        <v>44588</v>
      </c>
      <c r="E139" s="37">
        <v>8602.15</v>
      </c>
      <c r="F139" s="37">
        <v>8389.7333333333336</v>
      </c>
      <c r="G139" s="38">
        <v>8129.4666666666672</v>
      </c>
      <c r="H139" s="38">
        <v>7656.7833333333338</v>
      </c>
      <c r="I139" s="38">
        <v>7396.5166666666673</v>
      </c>
      <c r="J139" s="38">
        <v>8862.4166666666679</v>
      </c>
      <c r="K139" s="38">
        <v>9122.6833333333343</v>
      </c>
      <c r="L139" s="38">
        <v>9595.3666666666668</v>
      </c>
      <c r="M139" s="28">
        <v>8650</v>
      </c>
      <c r="N139" s="28">
        <v>7917.05</v>
      </c>
      <c r="O139" s="39">
        <v>2974900</v>
      </c>
      <c r="P139" s="40">
        <v>0.14147033995856034</v>
      </c>
    </row>
    <row r="140" spans="1:16" ht="12.75" customHeight="1">
      <c r="A140" s="28">
        <v>130</v>
      </c>
      <c r="B140" s="29" t="s">
        <v>56</v>
      </c>
      <c r="C140" s="30" t="s">
        <v>155</v>
      </c>
      <c r="D140" s="31">
        <v>44588</v>
      </c>
      <c r="E140" s="37">
        <v>877.95</v>
      </c>
      <c r="F140" s="37">
        <v>864.73333333333323</v>
      </c>
      <c r="G140" s="38">
        <v>845.96666666666647</v>
      </c>
      <c r="H140" s="38">
        <v>813.98333333333323</v>
      </c>
      <c r="I140" s="38">
        <v>795.21666666666647</v>
      </c>
      <c r="J140" s="38">
        <v>896.71666666666647</v>
      </c>
      <c r="K140" s="38">
        <v>915.48333333333312</v>
      </c>
      <c r="L140" s="38">
        <v>947.46666666666647</v>
      </c>
      <c r="M140" s="28">
        <v>883.5</v>
      </c>
      <c r="N140" s="28">
        <v>832.75</v>
      </c>
      <c r="O140" s="39">
        <v>17006250</v>
      </c>
      <c r="P140" s="40">
        <v>1.5677491601343786E-2</v>
      </c>
    </row>
    <row r="141" spans="1:16" ht="12.75" customHeight="1">
      <c r="A141" s="28">
        <v>131</v>
      </c>
      <c r="B141" s="29" t="s">
        <v>44</v>
      </c>
      <c r="C141" s="30" t="s">
        <v>457</v>
      </c>
      <c r="D141" s="31">
        <v>44588</v>
      </c>
      <c r="E141" s="37">
        <v>1534.25</v>
      </c>
      <c r="F141" s="37">
        <v>1515.8333333333333</v>
      </c>
      <c r="G141" s="38">
        <v>1481.7666666666664</v>
      </c>
      <c r="H141" s="38">
        <v>1429.2833333333331</v>
      </c>
      <c r="I141" s="38">
        <v>1395.2166666666662</v>
      </c>
      <c r="J141" s="38">
        <v>1568.3166666666666</v>
      </c>
      <c r="K141" s="38">
        <v>1602.3833333333337</v>
      </c>
      <c r="L141" s="38">
        <v>1654.8666666666668</v>
      </c>
      <c r="M141" s="28">
        <v>1549.9</v>
      </c>
      <c r="N141" s="28">
        <v>1463.35</v>
      </c>
      <c r="O141" s="39">
        <v>1910650</v>
      </c>
      <c r="P141" s="40">
        <v>-2.6048171275646743E-2</v>
      </c>
    </row>
    <row r="142" spans="1:16" ht="12.75" customHeight="1">
      <c r="A142" s="28">
        <v>132</v>
      </c>
      <c r="B142" s="29" t="s">
        <v>47</v>
      </c>
      <c r="C142" s="30" t="s">
        <v>156</v>
      </c>
      <c r="D142" s="31">
        <v>44588</v>
      </c>
      <c r="E142" s="37">
        <v>2543.1999999999998</v>
      </c>
      <c r="F142" s="37">
        <v>2521.4666666666667</v>
      </c>
      <c r="G142" s="38">
        <v>2481.9833333333336</v>
      </c>
      <c r="H142" s="38">
        <v>2420.7666666666669</v>
      </c>
      <c r="I142" s="38">
        <v>2381.2833333333338</v>
      </c>
      <c r="J142" s="38">
        <v>2582.6833333333334</v>
      </c>
      <c r="K142" s="38">
        <v>2622.1666666666661</v>
      </c>
      <c r="L142" s="38">
        <v>2683.3833333333332</v>
      </c>
      <c r="M142" s="28">
        <v>2560.9499999999998</v>
      </c>
      <c r="N142" s="28">
        <v>2460.25</v>
      </c>
      <c r="O142" s="39">
        <v>620600</v>
      </c>
      <c r="P142" s="40">
        <v>-5.3097345132743362E-2</v>
      </c>
    </row>
    <row r="143" spans="1:16" ht="12.75" customHeight="1">
      <c r="A143" s="28">
        <v>133</v>
      </c>
      <c r="B143" s="29" t="s">
        <v>63</v>
      </c>
      <c r="C143" s="30" t="s">
        <v>157</v>
      </c>
      <c r="D143" s="31">
        <v>44588</v>
      </c>
      <c r="E143" s="37">
        <v>886.65</v>
      </c>
      <c r="F143" s="37">
        <v>892.9666666666667</v>
      </c>
      <c r="G143" s="38">
        <v>866.93333333333339</v>
      </c>
      <c r="H143" s="38">
        <v>847.2166666666667</v>
      </c>
      <c r="I143" s="38">
        <v>821.18333333333339</v>
      </c>
      <c r="J143" s="38">
        <v>912.68333333333339</v>
      </c>
      <c r="K143" s="38">
        <v>938.7166666666667</v>
      </c>
      <c r="L143" s="38">
        <v>958.43333333333339</v>
      </c>
      <c r="M143" s="28">
        <v>919</v>
      </c>
      <c r="N143" s="28">
        <v>873.25</v>
      </c>
      <c r="O143" s="39">
        <v>1873300</v>
      </c>
      <c r="P143" s="40">
        <v>-2.2056328469630133E-2</v>
      </c>
    </row>
    <row r="144" spans="1:16" ht="12.75" customHeight="1">
      <c r="A144" s="28">
        <v>134</v>
      </c>
      <c r="B144" s="29" t="s">
        <v>79</v>
      </c>
      <c r="C144" s="30" t="s">
        <v>158</v>
      </c>
      <c r="D144" s="31">
        <v>44588</v>
      </c>
      <c r="E144" s="37">
        <v>821.7</v>
      </c>
      <c r="F144" s="37">
        <v>813.26666666666677</v>
      </c>
      <c r="G144" s="38">
        <v>801.08333333333348</v>
      </c>
      <c r="H144" s="38">
        <v>780.4666666666667</v>
      </c>
      <c r="I144" s="38">
        <v>768.28333333333342</v>
      </c>
      <c r="J144" s="38">
        <v>833.88333333333355</v>
      </c>
      <c r="K144" s="38">
        <v>846.06666666666672</v>
      </c>
      <c r="L144" s="38">
        <v>866.68333333333362</v>
      </c>
      <c r="M144" s="28">
        <v>825.45</v>
      </c>
      <c r="N144" s="28">
        <v>792.65</v>
      </c>
      <c r="O144" s="39">
        <v>4459200</v>
      </c>
      <c r="P144" s="40">
        <v>-2.4159663865546219E-2</v>
      </c>
    </row>
    <row r="145" spans="1:16" ht="12.75" customHeight="1">
      <c r="A145" s="28">
        <v>135</v>
      </c>
      <c r="B145" s="29" t="s">
        <v>87</v>
      </c>
      <c r="C145" s="30" t="s">
        <v>159</v>
      </c>
      <c r="D145" s="31">
        <v>44588</v>
      </c>
      <c r="E145" s="37">
        <v>3830.75</v>
      </c>
      <c r="F145" s="37">
        <v>3816.35</v>
      </c>
      <c r="G145" s="38">
        <v>3705.7</v>
      </c>
      <c r="H145" s="38">
        <v>3580.65</v>
      </c>
      <c r="I145" s="38">
        <v>3470</v>
      </c>
      <c r="J145" s="38">
        <v>3941.3999999999996</v>
      </c>
      <c r="K145" s="38">
        <v>4052.05</v>
      </c>
      <c r="L145" s="38">
        <v>4177.0999999999995</v>
      </c>
      <c r="M145" s="28">
        <v>3927</v>
      </c>
      <c r="N145" s="28">
        <v>3691.3</v>
      </c>
      <c r="O145" s="39">
        <v>2904800</v>
      </c>
      <c r="P145" s="40">
        <v>2.4765398998094969E-2</v>
      </c>
    </row>
    <row r="146" spans="1:16" ht="12.75" customHeight="1">
      <c r="A146" s="28">
        <v>136</v>
      </c>
      <c r="B146" s="29" t="s">
        <v>49</v>
      </c>
      <c r="C146" s="30" t="s">
        <v>160</v>
      </c>
      <c r="D146" s="31">
        <v>44588</v>
      </c>
      <c r="E146" s="37">
        <v>176.55</v>
      </c>
      <c r="F146" s="37">
        <v>176.71666666666667</v>
      </c>
      <c r="G146" s="38">
        <v>173.83333333333334</v>
      </c>
      <c r="H146" s="38">
        <v>171.11666666666667</v>
      </c>
      <c r="I146" s="38">
        <v>168.23333333333335</v>
      </c>
      <c r="J146" s="38">
        <v>179.43333333333334</v>
      </c>
      <c r="K146" s="38">
        <v>182.31666666666666</v>
      </c>
      <c r="L146" s="38">
        <v>185.03333333333333</v>
      </c>
      <c r="M146" s="28">
        <v>179.6</v>
      </c>
      <c r="N146" s="28">
        <v>174</v>
      </c>
      <c r="O146" s="39">
        <v>28581000</v>
      </c>
      <c r="P146" s="40">
        <v>-9.7871299241497427E-4</v>
      </c>
    </row>
    <row r="147" spans="1:16" ht="12.75" customHeight="1">
      <c r="A147" s="28">
        <v>137</v>
      </c>
      <c r="B147" s="29" t="s">
        <v>87</v>
      </c>
      <c r="C147" s="30" t="s">
        <v>161</v>
      </c>
      <c r="D147" s="31">
        <v>44588</v>
      </c>
      <c r="E147" s="37">
        <v>3058.85</v>
      </c>
      <c r="F147" s="37">
        <v>2992.75</v>
      </c>
      <c r="G147" s="38">
        <v>2916.1</v>
      </c>
      <c r="H147" s="38">
        <v>2773.35</v>
      </c>
      <c r="I147" s="38">
        <v>2696.7</v>
      </c>
      <c r="J147" s="38">
        <v>3135.5</v>
      </c>
      <c r="K147" s="38">
        <v>3212.1499999999996</v>
      </c>
      <c r="L147" s="38">
        <v>3354.9</v>
      </c>
      <c r="M147" s="28">
        <v>3069.4</v>
      </c>
      <c r="N147" s="28">
        <v>2850</v>
      </c>
      <c r="O147" s="39">
        <v>1518300</v>
      </c>
      <c r="P147" s="40">
        <v>-0.11351793195054664</v>
      </c>
    </row>
    <row r="148" spans="1:16" ht="12.75" customHeight="1">
      <c r="A148" s="28">
        <v>138</v>
      </c>
      <c r="B148" s="29" t="s">
        <v>49</v>
      </c>
      <c r="C148" s="30" t="s">
        <v>162</v>
      </c>
      <c r="D148" s="31">
        <v>44588</v>
      </c>
      <c r="E148" s="37">
        <v>70762.5</v>
      </c>
      <c r="F148" s="37">
        <v>70771.05</v>
      </c>
      <c r="G148" s="38">
        <v>69249.400000000009</v>
      </c>
      <c r="H148" s="38">
        <v>67736.3</v>
      </c>
      <c r="I148" s="38">
        <v>66214.650000000009</v>
      </c>
      <c r="J148" s="38">
        <v>72284.150000000009</v>
      </c>
      <c r="K148" s="38">
        <v>73805.8</v>
      </c>
      <c r="L148" s="38">
        <v>75318.900000000009</v>
      </c>
      <c r="M148" s="28">
        <v>72292.7</v>
      </c>
      <c r="N148" s="28">
        <v>69257.95</v>
      </c>
      <c r="O148" s="39">
        <v>57170</v>
      </c>
      <c r="P148" s="40">
        <v>-4.843541944074567E-2</v>
      </c>
    </row>
    <row r="149" spans="1:16" ht="12.75" customHeight="1">
      <c r="A149" s="28">
        <v>139</v>
      </c>
      <c r="B149" s="29" t="s">
        <v>63</v>
      </c>
      <c r="C149" s="30" t="s">
        <v>163</v>
      </c>
      <c r="D149" s="31">
        <v>44588</v>
      </c>
      <c r="E149" s="37">
        <v>1462.1</v>
      </c>
      <c r="F149" s="37">
        <v>1455.5666666666666</v>
      </c>
      <c r="G149" s="38">
        <v>1422.1333333333332</v>
      </c>
      <c r="H149" s="38">
        <v>1382.1666666666665</v>
      </c>
      <c r="I149" s="38">
        <v>1348.7333333333331</v>
      </c>
      <c r="J149" s="38">
        <v>1495.5333333333333</v>
      </c>
      <c r="K149" s="38">
        <v>1528.9666666666667</v>
      </c>
      <c r="L149" s="38">
        <v>1568.9333333333334</v>
      </c>
      <c r="M149" s="28">
        <v>1489</v>
      </c>
      <c r="N149" s="28">
        <v>1415.6</v>
      </c>
      <c r="O149" s="39">
        <v>3906750</v>
      </c>
      <c r="P149" s="40">
        <v>-2.0035744520741229E-2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44588</v>
      </c>
      <c r="E150" s="37">
        <v>333.75</v>
      </c>
      <c r="F150" s="37">
        <v>335.11666666666662</v>
      </c>
      <c r="G150" s="38">
        <v>322.93333333333322</v>
      </c>
      <c r="H150" s="38">
        <v>312.11666666666662</v>
      </c>
      <c r="I150" s="38">
        <v>299.93333333333322</v>
      </c>
      <c r="J150" s="38">
        <v>345.93333333333322</v>
      </c>
      <c r="K150" s="38">
        <v>358.11666666666662</v>
      </c>
      <c r="L150" s="38">
        <v>368.93333333333322</v>
      </c>
      <c r="M150" s="28">
        <v>347.3</v>
      </c>
      <c r="N150" s="28">
        <v>324.3</v>
      </c>
      <c r="O150" s="39">
        <v>3236800</v>
      </c>
      <c r="P150" s="40">
        <v>-5.8968058968058967E-3</v>
      </c>
    </row>
    <row r="151" spans="1:16" ht="12.75" customHeight="1">
      <c r="A151" s="28">
        <v>141</v>
      </c>
      <c r="B151" s="29" t="s">
        <v>120</v>
      </c>
      <c r="C151" s="30" t="s">
        <v>165</v>
      </c>
      <c r="D151" s="31">
        <v>44588</v>
      </c>
      <c r="E151" s="37">
        <v>107.1</v>
      </c>
      <c r="F151" s="37">
        <v>104.78333333333335</v>
      </c>
      <c r="G151" s="38">
        <v>101.61666666666669</v>
      </c>
      <c r="H151" s="38">
        <v>96.13333333333334</v>
      </c>
      <c r="I151" s="38">
        <v>92.966666666666683</v>
      </c>
      <c r="J151" s="38">
        <v>110.26666666666669</v>
      </c>
      <c r="K151" s="38">
        <v>113.43333333333335</v>
      </c>
      <c r="L151" s="38">
        <v>118.9166666666667</v>
      </c>
      <c r="M151" s="28">
        <v>107.95</v>
      </c>
      <c r="N151" s="28">
        <v>99.3</v>
      </c>
      <c r="O151" s="39">
        <v>97843500</v>
      </c>
      <c r="P151" s="40">
        <v>-6.7331064657267861E-2</v>
      </c>
    </row>
    <row r="152" spans="1:16" ht="12.75" customHeight="1">
      <c r="A152" s="28">
        <v>142</v>
      </c>
      <c r="B152" s="29" t="s">
        <v>44</v>
      </c>
      <c r="C152" s="30" t="s">
        <v>166</v>
      </c>
      <c r="D152" s="31">
        <v>44588</v>
      </c>
      <c r="E152" s="37">
        <v>4531.1000000000004</v>
      </c>
      <c r="F152" s="37">
        <v>4490.45</v>
      </c>
      <c r="G152" s="38">
        <v>4322.3999999999996</v>
      </c>
      <c r="H152" s="38">
        <v>4113.7</v>
      </c>
      <c r="I152" s="38">
        <v>3945.6499999999996</v>
      </c>
      <c r="J152" s="38">
        <v>4699.1499999999996</v>
      </c>
      <c r="K152" s="38">
        <v>4867.2000000000007</v>
      </c>
      <c r="L152" s="38">
        <v>5075.8999999999996</v>
      </c>
      <c r="M152" s="28">
        <v>4658.5</v>
      </c>
      <c r="N152" s="28">
        <v>4281.75</v>
      </c>
      <c r="O152" s="39">
        <v>1721000</v>
      </c>
      <c r="P152" s="40">
        <v>-6.6378066378066378E-3</v>
      </c>
    </row>
    <row r="153" spans="1:16" ht="12.75" customHeight="1">
      <c r="A153" s="28">
        <v>143</v>
      </c>
      <c r="B153" s="29" t="s">
        <v>38</v>
      </c>
      <c r="C153" s="30" t="s">
        <v>167</v>
      </c>
      <c r="D153" s="31">
        <v>44588</v>
      </c>
      <c r="E153" s="37">
        <v>3825.65</v>
      </c>
      <c r="F153" s="37">
        <v>3733.6</v>
      </c>
      <c r="G153" s="38">
        <v>3612.2</v>
      </c>
      <c r="H153" s="38">
        <v>3398.75</v>
      </c>
      <c r="I153" s="38">
        <v>3277.35</v>
      </c>
      <c r="J153" s="38">
        <v>3947.0499999999997</v>
      </c>
      <c r="K153" s="38">
        <v>4068.4500000000003</v>
      </c>
      <c r="L153" s="38">
        <v>4281.8999999999996</v>
      </c>
      <c r="M153" s="28">
        <v>3855</v>
      </c>
      <c r="N153" s="28">
        <v>3520.15</v>
      </c>
      <c r="O153" s="39">
        <v>518625</v>
      </c>
      <c r="P153" s="40">
        <v>9.293504030346135E-2</v>
      </c>
    </row>
    <row r="154" spans="1:16" ht="12.75" customHeight="1">
      <c r="A154" s="28">
        <v>144</v>
      </c>
      <c r="B154" s="29" t="s">
        <v>44</v>
      </c>
      <c r="C154" s="30" t="s">
        <v>458</v>
      </c>
      <c r="D154" s="31">
        <v>44588</v>
      </c>
      <c r="E154" s="37">
        <v>46.2</v>
      </c>
      <c r="F154" s="37">
        <v>45.616666666666667</v>
      </c>
      <c r="G154" s="38">
        <v>44.733333333333334</v>
      </c>
      <c r="H154" s="38">
        <v>43.266666666666666</v>
      </c>
      <c r="I154" s="38">
        <v>42.383333333333333</v>
      </c>
      <c r="J154" s="38">
        <v>47.083333333333336</v>
      </c>
      <c r="K154" s="38">
        <v>47.966666666666676</v>
      </c>
      <c r="L154" s="38">
        <v>49.433333333333337</v>
      </c>
      <c r="M154" s="28">
        <v>46.5</v>
      </c>
      <c r="N154" s="28">
        <v>44.15</v>
      </c>
      <c r="O154" s="39">
        <v>36636000</v>
      </c>
      <c r="P154" s="40">
        <v>-2.2101217168481742E-2</v>
      </c>
    </row>
    <row r="155" spans="1:16" ht="12.75" customHeight="1">
      <c r="A155" s="28">
        <v>145</v>
      </c>
      <c r="B155" s="271" t="s">
        <v>56</v>
      </c>
      <c r="C155" s="30" t="s">
        <v>168</v>
      </c>
      <c r="D155" s="31">
        <v>44588</v>
      </c>
      <c r="E155" s="37">
        <v>18784.05</v>
      </c>
      <c r="F155" s="37">
        <v>18660.333333333332</v>
      </c>
      <c r="G155" s="38">
        <v>18459.316666666666</v>
      </c>
      <c r="H155" s="38">
        <v>18134.583333333332</v>
      </c>
      <c r="I155" s="38">
        <v>17933.566666666666</v>
      </c>
      <c r="J155" s="38">
        <v>18985.066666666666</v>
      </c>
      <c r="K155" s="38">
        <v>19186.083333333336</v>
      </c>
      <c r="L155" s="38">
        <v>19510.816666666666</v>
      </c>
      <c r="M155" s="28">
        <v>18861.349999999999</v>
      </c>
      <c r="N155" s="28">
        <v>18335.599999999999</v>
      </c>
      <c r="O155" s="39">
        <v>318400</v>
      </c>
      <c r="P155" s="40">
        <v>-1.3936203158872717E-2</v>
      </c>
    </row>
    <row r="156" spans="1:16" ht="12.75" customHeight="1">
      <c r="A156" s="28">
        <v>146</v>
      </c>
      <c r="B156" s="29" t="s">
        <v>120</v>
      </c>
      <c r="C156" s="30" t="s">
        <v>169</v>
      </c>
      <c r="D156" s="31">
        <v>44588</v>
      </c>
      <c r="E156" s="37">
        <v>136</v>
      </c>
      <c r="F156" s="37">
        <v>135.25</v>
      </c>
      <c r="G156" s="38">
        <v>133.19999999999999</v>
      </c>
      <c r="H156" s="38">
        <v>130.39999999999998</v>
      </c>
      <c r="I156" s="38">
        <v>128.34999999999997</v>
      </c>
      <c r="J156" s="38">
        <v>138.05000000000001</v>
      </c>
      <c r="K156" s="38">
        <v>140.10000000000002</v>
      </c>
      <c r="L156" s="38">
        <v>142.90000000000003</v>
      </c>
      <c r="M156" s="28">
        <v>137.30000000000001</v>
      </c>
      <c r="N156" s="28">
        <v>132.44999999999999</v>
      </c>
      <c r="O156" s="39">
        <v>88292600</v>
      </c>
      <c r="P156" s="40">
        <v>-3.5144237809342511E-2</v>
      </c>
    </row>
    <row r="157" spans="1:16" ht="12.75" customHeight="1">
      <c r="A157" s="28">
        <v>147</v>
      </c>
      <c r="B157" s="29" t="s">
        <v>170</v>
      </c>
      <c r="C157" s="30" t="s">
        <v>171</v>
      </c>
      <c r="D157" s="31">
        <v>44588</v>
      </c>
      <c r="E157" s="37">
        <v>135.1</v>
      </c>
      <c r="F157" s="37">
        <v>133.88333333333333</v>
      </c>
      <c r="G157" s="38">
        <v>132.41666666666666</v>
      </c>
      <c r="H157" s="38">
        <v>129.73333333333332</v>
      </c>
      <c r="I157" s="38">
        <v>128.26666666666665</v>
      </c>
      <c r="J157" s="38">
        <v>136.56666666666666</v>
      </c>
      <c r="K157" s="38">
        <v>138.03333333333336</v>
      </c>
      <c r="L157" s="38">
        <v>140.71666666666667</v>
      </c>
      <c r="M157" s="28">
        <v>135.35</v>
      </c>
      <c r="N157" s="28">
        <v>131.19999999999999</v>
      </c>
      <c r="O157" s="39">
        <v>61588500</v>
      </c>
      <c r="P157" s="40">
        <v>0</v>
      </c>
    </row>
    <row r="158" spans="1:16" ht="12.75" customHeight="1">
      <c r="A158" s="28">
        <v>148</v>
      </c>
      <c r="B158" s="29" t="s">
        <v>97</v>
      </c>
      <c r="C158" s="30" t="s">
        <v>270</v>
      </c>
      <c r="D158" s="31">
        <v>44588</v>
      </c>
      <c r="E158" s="37">
        <v>903.6</v>
      </c>
      <c r="F158" s="37">
        <v>890.88333333333333</v>
      </c>
      <c r="G158" s="38">
        <v>870.9666666666667</v>
      </c>
      <c r="H158" s="38">
        <v>838.33333333333337</v>
      </c>
      <c r="I158" s="38">
        <v>818.41666666666674</v>
      </c>
      <c r="J158" s="38">
        <v>923.51666666666665</v>
      </c>
      <c r="K158" s="38">
        <v>943.43333333333339</v>
      </c>
      <c r="L158" s="38">
        <v>976.06666666666661</v>
      </c>
      <c r="M158" s="28">
        <v>910.8</v>
      </c>
      <c r="N158" s="28">
        <v>858.25</v>
      </c>
      <c r="O158" s="39">
        <v>3005800</v>
      </c>
      <c r="P158" s="40">
        <v>2.2868032396379228E-2</v>
      </c>
    </row>
    <row r="159" spans="1:16" ht="12.75" customHeight="1">
      <c r="A159" s="28">
        <v>149</v>
      </c>
      <c r="B159" s="29" t="s">
        <v>87</v>
      </c>
      <c r="C159" s="30" t="s">
        <v>468</v>
      </c>
      <c r="D159" s="31">
        <v>44588</v>
      </c>
      <c r="E159" s="37">
        <v>3491.35</v>
      </c>
      <c r="F159" s="37">
        <v>3455.2333333333336</v>
      </c>
      <c r="G159" s="38">
        <v>3401.6166666666672</v>
      </c>
      <c r="H159" s="38">
        <v>3311.8833333333337</v>
      </c>
      <c r="I159" s="38">
        <v>3258.2666666666673</v>
      </c>
      <c r="J159" s="38">
        <v>3544.9666666666672</v>
      </c>
      <c r="K159" s="38">
        <v>3598.5833333333339</v>
      </c>
      <c r="L159" s="38">
        <v>3688.3166666666671</v>
      </c>
      <c r="M159" s="28">
        <v>3508.85</v>
      </c>
      <c r="N159" s="28">
        <v>3365.5</v>
      </c>
      <c r="O159" s="39">
        <v>546500</v>
      </c>
      <c r="P159" s="40">
        <v>-5.6334988128642349E-2</v>
      </c>
    </row>
    <row r="160" spans="1:16" ht="12.75" customHeight="1">
      <c r="A160" s="28">
        <v>150</v>
      </c>
      <c r="B160" s="29" t="s">
        <v>79</v>
      </c>
      <c r="C160" s="30" t="s">
        <v>172</v>
      </c>
      <c r="D160" s="31">
        <v>44588</v>
      </c>
      <c r="E160" s="37">
        <v>164.75</v>
      </c>
      <c r="F160" s="37">
        <v>164.31666666666669</v>
      </c>
      <c r="G160" s="38">
        <v>162.78333333333339</v>
      </c>
      <c r="H160" s="38">
        <v>160.81666666666669</v>
      </c>
      <c r="I160" s="38">
        <v>159.28333333333339</v>
      </c>
      <c r="J160" s="38">
        <v>166.28333333333339</v>
      </c>
      <c r="K160" s="38">
        <v>167.81666666666669</v>
      </c>
      <c r="L160" s="38">
        <v>169.78333333333339</v>
      </c>
      <c r="M160" s="28">
        <v>165.85</v>
      </c>
      <c r="N160" s="28">
        <v>162.35</v>
      </c>
      <c r="O160" s="39">
        <v>76776700</v>
      </c>
      <c r="P160" s="40">
        <v>5.4451951194917818E-3</v>
      </c>
    </row>
    <row r="161" spans="1:16" ht="12.75" customHeight="1">
      <c r="A161" s="28">
        <v>151</v>
      </c>
      <c r="B161" s="29" t="s">
        <v>40</v>
      </c>
      <c r="C161" s="30" t="s">
        <v>173</v>
      </c>
      <c r="D161" s="31">
        <v>44588</v>
      </c>
      <c r="E161" s="37">
        <v>41292.35</v>
      </c>
      <c r="F161" s="37">
        <v>40717.683333333327</v>
      </c>
      <c r="G161" s="38">
        <v>40014.066666666651</v>
      </c>
      <c r="H161" s="38">
        <v>38735.783333333326</v>
      </c>
      <c r="I161" s="38">
        <v>38032.16666666665</v>
      </c>
      <c r="J161" s="38">
        <v>41995.966666666653</v>
      </c>
      <c r="K161" s="38">
        <v>42699.583333333336</v>
      </c>
      <c r="L161" s="38">
        <v>43977.866666666654</v>
      </c>
      <c r="M161" s="28">
        <v>41421.300000000003</v>
      </c>
      <c r="N161" s="28">
        <v>39439.4</v>
      </c>
      <c r="O161" s="39">
        <v>74670</v>
      </c>
      <c r="P161" s="40">
        <v>-6.6041275797373358E-2</v>
      </c>
    </row>
    <row r="162" spans="1:16" ht="12.75" customHeight="1">
      <c r="A162" s="28">
        <v>152</v>
      </c>
      <c r="B162" s="29" t="s">
        <v>47</v>
      </c>
      <c r="C162" s="30" t="s">
        <v>174</v>
      </c>
      <c r="D162" s="31">
        <v>44588</v>
      </c>
      <c r="E162" s="37">
        <v>2363.6</v>
      </c>
      <c r="F162" s="37">
        <v>2357.6666666666665</v>
      </c>
      <c r="G162" s="38">
        <v>2304.1333333333332</v>
      </c>
      <c r="H162" s="38">
        <v>2244.6666666666665</v>
      </c>
      <c r="I162" s="38">
        <v>2191.1333333333332</v>
      </c>
      <c r="J162" s="38">
        <v>2417.1333333333332</v>
      </c>
      <c r="K162" s="38">
        <v>2470.666666666667</v>
      </c>
      <c r="L162" s="38">
        <v>2530.1333333333332</v>
      </c>
      <c r="M162" s="28">
        <v>2411.1999999999998</v>
      </c>
      <c r="N162" s="28">
        <v>2298.1999999999998</v>
      </c>
      <c r="O162" s="39">
        <v>3218325</v>
      </c>
      <c r="P162" s="40">
        <v>-2.7268853855986364E-3</v>
      </c>
    </row>
    <row r="163" spans="1:16" ht="12.75" customHeight="1">
      <c r="A163" s="28">
        <v>153</v>
      </c>
      <c r="B163" s="29" t="s">
        <v>87</v>
      </c>
      <c r="C163" s="30" t="s">
        <v>473</v>
      </c>
      <c r="D163" s="31">
        <v>44588</v>
      </c>
      <c r="E163" s="37">
        <v>4131.7</v>
      </c>
      <c r="F163" s="37">
        <v>4031.6</v>
      </c>
      <c r="G163" s="38">
        <v>3890.0999999999995</v>
      </c>
      <c r="H163" s="38">
        <v>3648.4999999999995</v>
      </c>
      <c r="I163" s="38">
        <v>3506.9999999999991</v>
      </c>
      <c r="J163" s="38">
        <v>4273.2</v>
      </c>
      <c r="K163" s="38">
        <v>4414.7000000000007</v>
      </c>
      <c r="L163" s="38">
        <v>4656.3</v>
      </c>
      <c r="M163" s="28">
        <v>4173.1000000000004</v>
      </c>
      <c r="N163" s="28">
        <v>3790</v>
      </c>
      <c r="O163" s="39">
        <v>613350</v>
      </c>
      <c r="P163" s="40">
        <v>-4.2388758782201406E-2</v>
      </c>
    </row>
    <row r="164" spans="1:16" ht="12.75" customHeight="1">
      <c r="A164" s="28">
        <v>154</v>
      </c>
      <c r="B164" s="29" t="s">
        <v>79</v>
      </c>
      <c r="C164" s="30" t="s">
        <v>175</v>
      </c>
      <c r="D164" s="31">
        <v>44588</v>
      </c>
      <c r="E164" s="37">
        <v>211.85</v>
      </c>
      <c r="F164" s="37">
        <v>210.65</v>
      </c>
      <c r="G164" s="38">
        <v>208.3</v>
      </c>
      <c r="H164" s="38">
        <v>204.75</v>
      </c>
      <c r="I164" s="38">
        <v>202.4</v>
      </c>
      <c r="J164" s="38">
        <v>214.20000000000002</v>
      </c>
      <c r="K164" s="38">
        <v>216.54999999999998</v>
      </c>
      <c r="L164" s="38">
        <v>220.10000000000002</v>
      </c>
      <c r="M164" s="28">
        <v>213</v>
      </c>
      <c r="N164" s="28">
        <v>207.1</v>
      </c>
      <c r="O164" s="39">
        <v>19317000</v>
      </c>
      <c r="P164" s="40">
        <v>-6.6337550138846034E-3</v>
      </c>
    </row>
    <row r="165" spans="1:16" ht="12.75" customHeight="1">
      <c r="A165" s="28">
        <v>155</v>
      </c>
      <c r="B165" s="29" t="s">
        <v>63</v>
      </c>
      <c r="C165" s="30" t="s">
        <v>176</v>
      </c>
      <c r="D165" s="31">
        <v>44588</v>
      </c>
      <c r="E165" s="37">
        <v>118.55</v>
      </c>
      <c r="F165" s="37">
        <v>118.13333333333333</v>
      </c>
      <c r="G165" s="38">
        <v>116.61666666666665</v>
      </c>
      <c r="H165" s="38">
        <v>114.68333333333332</v>
      </c>
      <c r="I165" s="38">
        <v>113.16666666666664</v>
      </c>
      <c r="J165" s="38">
        <v>120.06666666666665</v>
      </c>
      <c r="K165" s="38">
        <v>121.58333333333333</v>
      </c>
      <c r="L165" s="38">
        <v>123.51666666666665</v>
      </c>
      <c r="M165" s="28">
        <v>119.65</v>
      </c>
      <c r="N165" s="28">
        <v>116.2</v>
      </c>
      <c r="O165" s="39">
        <v>42767600</v>
      </c>
      <c r="P165" s="40">
        <v>6.0578105781057809E-2</v>
      </c>
    </row>
    <row r="166" spans="1:16" ht="12.75" customHeight="1">
      <c r="A166" s="28">
        <v>156</v>
      </c>
      <c r="B166" s="29" t="s">
        <v>47</v>
      </c>
      <c r="C166" s="30" t="s">
        <v>177</v>
      </c>
      <c r="D166" s="31">
        <v>44588</v>
      </c>
      <c r="E166" s="37">
        <v>4535.95</v>
      </c>
      <c r="F166" s="37">
        <v>4548.8666666666659</v>
      </c>
      <c r="G166" s="38">
        <v>4462.0833333333321</v>
      </c>
      <c r="H166" s="38">
        <v>4388.2166666666662</v>
      </c>
      <c r="I166" s="38">
        <v>4301.4333333333325</v>
      </c>
      <c r="J166" s="38">
        <v>4622.7333333333318</v>
      </c>
      <c r="K166" s="38">
        <v>4709.5166666666664</v>
      </c>
      <c r="L166" s="38">
        <v>4783.3833333333314</v>
      </c>
      <c r="M166" s="28">
        <v>4635.6499999999996</v>
      </c>
      <c r="N166" s="28">
        <v>4475</v>
      </c>
      <c r="O166" s="39">
        <v>197500</v>
      </c>
      <c r="P166" s="40">
        <v>-6.674542232722977E-2</v>
      </c>
    </row>
    <row r="167" spans="1:16" ht="12.75" customHeight="1">
      <c r="A167" s="28">
        <v>157</v>
      </c>
      <c r="B167" s="29" t="s">
        <v>56</v>
      </c>
      <c r="C167" s="30" t="s">
        <v>178</v>
      </c>
      <c r="D167" s="31">
        <v>44588</v>
      </c>
      <c r="E167" s="37">
        <v>2586.5</v>
      </c>
      <c r="F167" s="37">
        <v>2603.2666666666664</v>
      </c>
      <c r="G167" s="38">
        <v>2525.8833333333328</v>
      </c>
      <c r="H167" s="38">
        <v>2465.2666666666664</v>
      </c>
      <c r="I167" s="38">
        <v>2387.8833333333328</v>
      </c>
      <c r="J167" s="38">
        <v>2663.8833333333328</v>
      </c>
      <c r="K167" s="38">
        <v>2741.266666666666</v>
      </c>
      <c r="L167" s="38">
        <v>2801.8833333333328</v>
      </c>
      <c r="M167" s="28">
        <v>2680.65</v>
      </c>
      <c r="N167" s="28">
        <v>2542.65</v>
      </c>
      <c r="O167" s="39">
        <v>2769250</v>
      </c>
      <c r="P167" s="40">
        <v>0.28548218637576883</v>
      </c>
    </row>
    <row r="168" spans="1:16" ht="12.75" customHeight="1">
      <c r="A168" s="28">
        <v>158</v>
      </c>
      <c r="B168" s="29" t="s">
        <v>38</v>
      </c>
      <c r="C168" s="30" t="s">
        <v>179</v>
      </c>
      <c r="D168" s="31">
        <v>44588</v>
      </c>
      <c r="E168" s="37">
        <v>2427.1</v>
      </c>
      <c r="F168" s="37">
        <v>2440.6666666666665</v>
      </c>
      <c r="G168" s="38">
        <v>2383.9833333333331</v>
      </c>
      <c r="H168" s="38">
        <v>2340.8666666666668</v>
      </c>
      <c r="I168" s="38">
        <v>2284.1833333333334</v>
      </c>
      <c r="J168" s="38">
        <v>2483.7833333333328</v>
      </c>
      <c r="K168" s="38">
        <v>2540.4666666666662</v>
      </c>
      <c r="L168" s="38">
        <v>2583.5833333333326</v>
      </c>
      <c r="M168" s="28">
        <v>2497.35</v>
      </c>
      <c r="N168" s="28">
        <v>2397.5500000000002</v>
      </c>
      <c r="O168" s="39">
        <v>2088500</v>
      </c>
      <c r="P168" s="40">
        <v>-5.357780688177164E-3</v>
      </c>
    </row>
    <row r="169" spans="1:16" ht="12.75" customHeight="1">
      <c r="A169" s="28">
        <v>159</v>
      </c>
      <c r="B169" s="29" t="s">
        <v>58</v>
      </c>
      <c r="C169" s="30" t="s">
        <v>180</v>
      </c>
      <c r="D169" s="31">
        <v>44588</v>
      </c>
      <c r="E169" s="37">
        <v>39.450000000000003</v>
      </c>
      <c r="F169" s="37">
        <v>38.916666666666671</v>
      </c>
      <c r="G169" s="38">
        <v>38.233333333333341</v>
      </c>
      <c r="H169" s="38">
        <v>37.016666666666673</v>
      </c>
      <c r="I169" s="38">
        <v>36.333333333333343</v>
      </c>
      <c r="J169" s="38">
        <v>40.13333333333334</v>
      </c>
      <c r="K169" s="38">
        <v>40.816666666666677</v>
      </c>
      <c r="L169" s="38">
        <v>42.033333333333339</v>
      </c>
      <c r="M169" s="28">
        <v>39.6</v>
      </c>
      <c r="N169" s="28">
        <v>37.700000000000003</v>
      </c>
      <c r="O169" s="39">
        <v>278160000</v>
      </c>
      <c r="P169" s="40">
        <v>-6.8278042767565245E-2</v>
      </c>
    </row>
    <row r="170" spans="1:16" ht="12.75" customHeight="1">
      <c r="A170" s="28">
        <v>160</v>
      </c>
      <c r="B170" s="29" t="s">
        <v>44</v>
      </c>
      <c r="C170" s="30" t="s">
        <v>272</v>
      </c>
      <c r="D170" s="31">
        <v>44588</v>
      </c>
      <c r="E170" s="37">
        <v>2482</v>
      </c>
      <c r="F170" s="37">
        <v>2464.8833333333337</v>
      </c>
      <c r="G170" s="38">
        <v>2414.9166666666674</v>
      </c>
      <c r="H170" s="38">
        <v>2347.8333333333339</v>
      </c>
      <c r="I170" s="38">
        <v>2297.8666666666677</v>
      </c>
      <c r="J170" s="38">
        <v>2531.9666666666672</v>
      </c>
      <c r="K170" s="38">
        <v>2581.9333333333334</v>
      </c>
      <c r="L170" s="38">
        <v>2649.0166666666669</v>
      </c>
      <c r="M170" s="28">
        <v>2514.85</v>
      </c>
      <c r="N170" s="28">
        <v>2397.8000000000002</v>
      </c>
      <c r="O170" s="39">
        <v>788700</v>
      </c>
      <c r="P170" s="40">
        <v>-9.9349092154847551E-2</v>
      </c>
    </row>
    <row r="171" spans="1:16" ht="12.75" customHeight="1">
      <c r="A171" s="28">
        <v>161</v>
      </c>
      <c r="B171" s="29" t="s">
        <v>170</v>
      </c>
      <c r="C171" s="30" t="s">
        <v>181</v>
      </c>
      <c r="D171" s="31">
        <v>44588</v>
      </c>
      <c r="E171" s="37">
        <v>218.95</v>
      </c>
      <c r="F171" s="37">
        <v>217.0333333333333</v>
      </c>
      <c r="G171" s="38">
        <v>214.21666666666661</v>
      </c>
      <c r="H171" s="38">
        <v>209.48333333333332</v>
      </c>
      <c r="I171" s="38">
        <v>206.66666666666663</v>
      </c>
      <c r="J171" s="38">
        <v>221.76666666666659</v>
      </c>
      <c r="K171" s="38">
        <v>224.58333333333331</v>
      </c>
      <c r="L171" s="38">
        <v>229.31666666666658</v>
      </c>
      <c r="M171" s="28">
        <v>219.85</v>
      </c>
      <c r="N171" s="28">
        <v>212.3</v>
      </c>
      <c r="O171" s="39">
        <v>31976668</v>
      </c>
      <c r="P171" s="40">
        <v>-3.4305041069415364E-2</v>
      </c>
    </row>
    <row r="172" spans="1:16" ht="12.75" customHeight="1">
      <c r="A172" s="28">
        <v>162</v>
      </c>
      <c r="B172" s="29" t="s">
        <v>182</v>
      </c>
      <c r="C172" s="30" t="s">
        <v>183</v>
      </c>
      <c r="D172" s="31">
        <v>44588</v>
      </c>
      <c r="E172" s="37">
        <v>1571.65</v>
      </c>
      <c r="F172" s="37">
        <v>1563.7833333333335</v>
      </c>
      <c r="G172" s="38">
        <v>1513.166666666667</v>
      </c>
      <c r="H172" s="38">
        <v>1454.6833333333334</v>
      </c>
      <c r="I172" s="38">
        <v>1404.0666666666668</v>
      </c>
      <c r="J172" s="38">
        <v>1622.2666666666671</v>
      </c>
      <c r="K172" s="38">
        <v>1672.8833333333334</v>
      </c>
      <c r="L172" s="38">
        <v>1731.3666666666672</v>
      </c>
      <c r="M172" s="28">
        <v>1614.4</v>
      </c>
      <c r="N172" s="28">
        <v>1505.3</v>
      </c>
      <c r="O172" s="39">
        <v>2864873</v>
      </c>
      <c r="P172" s="40">
        <v>-2.6283026698021857E-2</v>
      </c>
    </row>
    <row r="173" spans="1:16" ht="12.75" customHeight="1">
      <c r="A173" s="28">
        <v>163</v>
      </c>
      <c r="B173" s="29" t="s">
        <v>44</v>
      </c>
      <c r="C173" s="30" t="s">
        <v>485</v>
      </c>
      <c r="D173" s="31">
        <v>44588</v>
      </c>
      <c r="E173" s="37">
        <v>219.1</v>
      </c>
      <c r="F173" s="37">
        <v>216.88333333333333</v>
      </c>
      <c r="G173" s="38">
        <v>212.86666666666665</v>
      </c>
      <c r="H173" s="38">
        <v>206.63333333333333</v>
      </c>
      <c r="I173" s="38">
        <v>202.61666666666665</v>
      </c>
      <c r="J173" s="38">
        <v>223.11666666666665</v>
      </c>
      <c r="K173" s="38">
        <v>227.1333333333333</v>
      </c>
      <c r="L173" s="38">
        <v>233.36666666666665</v>
      </c>
      <c r="M173" s="28">
        <v>220.9</v>
      </c>
      <c r="N173" s="28">
        <v>210.65</v>
      </c>
      <c r="O173" s="39">
        <v>6387500</v>
      </c>
      <c r="P173" s="40">
        <v>-3.6939313984168866E-2</v>
      </c>
    </row>
    <row r="174" spans="1:16" ht="12.75" customHeight="1">
      <c r="A174" s="28">
        <v>164</v>
      </c>
      <c r="B174" s="29" t="s">
        <v>42</v>
      </c>
      <c r="C174" s="30" t="s">
        <v>184</v>
      </c>
      <c r="D174" s="31">
        <v>44588</v>
      </c>
      <c r="E174" s="37">
        <v>857.8</v>
      </c>
      <c r="F174" s="37">
        <v>853.4666666666667</v>
      </c>
      <c r="G174" s="38">
        <v>831.93333333333339</v>
      </c>
      <c r="H174" s="38">
        <v>806.06666666666672</v>
      </c>
      <c r="I174" s="38">
        <v>784.53333333333342</v>
      </c>
      <c r="J174" s="38">
        <v>879.33333333333337</v>
      </c>
      <c r="K174" s="38">
        <v>900.86666666666667</v>
      </c>
      <c r="L174" s="38">
        <v>926.73333333333335</v>
      </c>
      <c r="M174" s="28">
        <v>875</v>
      </c>
      <c r="N174" s="28">
        <v>827.6</v>
      </c>
      <c r="O174" s="39">
        <v>2215950</v>
      </c>
      <c r="P174" s="40">
        <v>0.20138248847926268</v>
      </c>
    </row>
    <row r="175" spans="1:16" ht="12.75" customHeight="1">
      <c r="A175" s="28">
        <v>165</v>
      </c>
      <c r="B175" s="29" t="s">
        <v>58</v>
      </c>
      <c r="C175" s="30" t="s">
        <v>185</v>
      </c>
      <c r="D175" s="31">
        <v>44588</v>
      </c>
      <c r="E175" s="37">
        <v>144.5</v>
      </c>
      <c r="F175" s="37">
        <v>141.96666666666667</v>
      </c>
      <c r="G175" s="38">
        <v>137.28333333333333</v>
      </c>
      <c r="H175" s="38">
        <v>130.06666666666666</v>
      </c>
      <c r="I175" s="38">
        <v>125.38333333333333</v>
      </c>
      <c r="J175" s="38">
        <v>149.18333333333334</v>
      </c>
      <c r="K175" s="38">
        <v>153.86666666666667</v>
      </c>
      <c r="L175" s="38">
        <v>161.08333333333334</v>
      </c>
      <c r="M175" s="28">
        <v>146.65</v>
      </c>
      <c r="N175" s="28">
        <v>134.75</v>
      </c>
      <c r="O175" s="39">
        <v>33091900</v>
      </c>
      <c r="P175" s="40">
        <v>-4.8448965977318209E-2</v>
      </c>
    </row>
    <row r="176" spans="1:16" ht="12.75" customHeight="1">
      <c r="A176" s="28">
        <v>166</v>
      </c>
      <c r="B176" s="29" t="s">
        <v>170</v>
      </c>
      <c r="C176" s="30" t="s">
        <v>186</v>
      </c>
      <c r="D176" s="31">
        <v>44588</v>
      </c>
      <c r="E176" s="37">
        <v>131.55000000000001</v>
      </c>
      <c r="F176" s="37">
        <v>130.36666666666667</v>
      </c>
      <c r="G176" s="38">
        <v>128.78333333333336</v>
      </c>
      <c r="H176" s="38">
        <v>126.01666666666668</v>
      </c>
      <c r="I176" s="38">
        <v>124.43333333333337</v>
      </c>
      <c r="J176" s="38">
        <v>133.13333333333335</v>
      </c>
      <c r="K176" s="38">
        <v>134.71666666666667</v>
      </c>
      <c r="L176" s="38">
        <v>137.48333333333335</v>
      </c>
      <c r="M176" s="28">
        <v>131.94999999999999</v>
      </c>
      <c r="N176" s="28">
        <v>127.6</v>
      </c>
      <c r="O176" s="39">
        <v>48372000</v>
      </c>
      <c r="P176" s="40">
        <v>4.1064049586776862E-2</v>
      </c>
    </row>
    <row r="177" spans="1:16" ht="12.75" customHeight="1">
      <c r="A177" s="28">
        <v>167</v>
      </c>
      <c r="B177" s="272" t="s">
        <v>79</v>
      </c>
      <c r="C177" s="30" t="s">
        <v>187</v>
      </c>
      <c r="D177" s="31">
        <v>44588</v>
      </c>
      <c r="E177" s="37">
        <v>2373.9</v>
      </c>
      <c r="F177" s="37">
        <v>2356.8166666666671</v>
      </c>
      <c r="G177" s="38">
        <v>2326.483333333334</v>
      </c>
      <c r="H177" s="38">
        <v>2279.0666666666671</v>
      </c>
      <c r="I177" s="38">
        <v>2248.733333333334</v>
      </c>
      <c r="J177" s="38">
        <v>2404.233333333334</v>
      </c>
      <c r="K177" s="38">
        <v>2434.5666666666671</v>
      </c>
      <c r="L177" s="38">
        <v>2481.983333333334</v>
      </c>
      <c r="M177" s="28">
        <v>2387.15</v>
      </c>
      <c r="N177" s="28">
        <v>2309.4</v>
      </c>
      <c r="O177" s="39">
        <v>35996500</v>
      </c>
      <c r="P177" s="40">
        <v>4.6965323172904229E-2</v>
      </c>
    </row>
    <row r="178" spans="1:16" ht="12.75" customHeight="1">
      <c r="A178" s="28">
        <v>168</v>
      </c>
      <c r="B178" s="29" t="s">
        <v>120</v>
      </c>
      <c r="C178" s="30" t="s">
        <v>188</v>
      </c>
      <c r="D178" s="31">
        <v>44588</v>
      </c>
      <c r="E178" s="37">
        <v>97.6</v>
      </c>
      <c r="F178" s="37">
        <v>97.899999999999991</v>
      </c>
      <c r="G178" s="38">
        <v>95.999999999999986</v>
      </c>
      <c r="H178" s="38">
        <v>94.399999999999991</v>
      </c>
      <c r="I178" s="38">
        <v>92.499999999999986</v>
      </c>
      <c r="J178" s="38">
        <v>99.499999999999986</v>
      </c>
      <c r="K178" s="38">
        <v>101.39999999999999</v>
      </c>
      <c r="L178" s="38">
        <v>102.99999999999999</v>
      </c>
      <c r="M178" s="28">
        <v>99.8</v>
      </c>
      <c r="N178" s="28">
        <v>96.3</v>
      </c>
      <c r="O178" s="39">
        <v>185112250</v>
      </c>
      <c r="P178" s="40">
        <v>1.4764087074263098E-2</v>
      </c>
    </row>
    <row r="179" spans="1:16" ht="12.75" customHeight="1">
      <c r="A179" s="28">
        <v>169</v>
      </c>
      <c r="B179" s="29" t="s">
        <v>58</v>
      </c>
      <c r="C179" s="30" t="s">
        <v>275</v>
      </c>
      <c r="D179" s="31">
        <v>44588</v>
      </c>
      <c r="E179" s="37">
        <v>851.6</v>
      </c>
      <c r="F179" s="37">
        <v>829.13333333333333</v>
      </c>
      <c r="G179" s="38">
        <v>802.56666666666661</v>
      </c>
      <c r="H179" s="38">
        <v>753.5333333333333</v>
      </c>
      <c r="I179" s="38">
        <v>726.96666666666658</v>
      </c>
      <c r="J179" s="38">
        <v>878.16666666666663</v>
      </c>
      <c r="K179" s="38">
        <v>904.73333333333346</v>
      </c>
      <c r="L179" s="38">
        <v>953.76666666666665</v>
      </c>
      <c r="M179" s="28">
        <v>855.7</v>
      </c>
      <c r="N179" s="28">
        <v>780.1</v>
      </c>
      <c r="O179" s="39">
        <v>5546500</v>
      </c>
      <c r="P179" s="40">
        <v>-4.3212006210108678E-2</v>
      </c>
    </row>
    <row r="180" spans="1:16" ht="12.75" customHeight="1">
      <c r="A180" s="28">
        <v>170</v>
      </c>
      <c r="B180" s="29" t="s">
        <v>63</v>
      </c>
      <c r="C180" s="30" t="s">
        <v>189</v>
      </c>
      <c r="D180" s="31">
        <v>44588</v>
      </c>
      <c r="E180" s="37">
        <v>1226.45</v>
      </c>
      <c r="F180" s="37">
        <v>1222.6333333333334</v>
      </c>
      <c r="G180" s="38">
        <v>1213.4666666666669</v>
      </c>
      <c r="H180" s="38">
        <v>1200.4833333333336</v>
      </c>
      <c r="I180" s="38">
        <v>1191.3166666666671</v>
      </c>
      <c r="J180" s="38">
        <v>1235.6166666666668</v>
      </c>
      <c r="K180" s="38">
        <v>1244.7833333333333</v>
      </c>
      <c r="L180" s="38">
        <v>1257.7666666666667</v>
      </c>
      <c r="M180" s="28">
        <v>1231.8</v>
      </c>
      <c r="N180" s="28">
        <v>1209.6500000000001</v>
      </c>
      <c r="O180" s="39">
        <v>6716250</v>
      </c>
      <c r="P180" s="40">
        <v>-5.1879301217575439E-2</v>
      </c>
    </row>
    <row r="181" spans="1:16" ht="12.75" customHeight="1">
      <c r="A181" s="28">
        <v>171</v>
      </c>
      <c r="B181" s="29" t="s">
        <v>58</v>
      </c>
      <c r="C181" s="30" t="s">
        <v>190</v>
      </c>
      <c r="D181" s="31">
        <v>44588</v>
      </c>
      <c r="E181" s="37">
        <v>514.29999999999995</v>
      </c>
      <c r="F181" s="37">
        <v>506.63333333333338</v>
      </c>
      <c r="G181" s="38">
        <v>496.06666666666672</v>
      </c>
      <c r="H181" s="38">
        <v>477.83333333333331</v>
      </c>
      <c r="I181" s="38">
        <v>467.26666666666665</v>
      </c>
      <c r="J181" s="38">
        <v>524.86666666666679</v>
      </c>
      <c r="K181" s="38">
        <v>535.43333333333351</v>
      </c>
      <c r="L181" s="38">
        <v>553.66666666666686</v>
      </c>
      <c r="M181" s="28">
        <v>517.20000000000005</v>
      </c>
      <c r="N181" s="28">
        <v>488.4</v>
      </c>
      <c r="O181" s="39">
        <v>89484000</v>
      </c>
      <c r="P181" s="40">
        <v>6.7843521112498735E-3</v>
      </c>
    </row>
    <row r="182" spans="1:16" ht="12.75" customHeight="1">
      <c r="A182" s="28">
        <v>172</v>
      </c>
      <c r="B182" s="29" t="s">
        <v>42</v>
      </c>
      <c r="C182" s="30" t="s">
        <v>191</v>
      </c>
      <c r="D182" s="31">
        <v>44588</v>
      </c>
      <c r="E182" s="37">
        <v>24515.1</v>
      </c>
      <c r="F182" s="37">
        <v>24222.633333333331</v>
      </c>
      <c r="G182" s="38">
        <v>23762.566666666662</v>
      </c>
      <c r="H182" s="38">
        <v>23010.033333333329</v>
      </c>
      <c r="I182" s="38">
        <v>22549.96666666666</v>
      </c>
      <c r="J182" s="38">
        <v>24975.166666666664</v>
      </c>
      <c r="K182" s="38">
        <v>25435.23333333333</v>
      </c>
      <c r="L182" s="38">
        <v>26187.766666666666</v>
      </c>
      <c r="M182" s="28">
        <v>24682.7</v>
      </c>
      <c r="N182" s="28">
        <v>23470.1</v>
      </c>
      <c r="O182" s="39">
        <v>189150</v>
      </c>
      <c r="P182" s="40">
        <v>-3.9238095238095239E-2</v>
      </c>
    </row>
    <row r="183" spans="1:16" ht="12.75" customHeight="1">
      <c r="A183" s="28">
        <v>173</v>
      </c>
      <c r="B183" s="29" t="s">
        <v>70</v>
      </c>
      <c r="C183" s="30" t="s">
        <v>192</v>
      </c>
      <c r="D183" s="31">
        <v>44588</v>
      </c>
      <c r="E183" s="37">
        <v>2273.8000000000002</v>
      </c>
      <c r="F183" s="37">
        <v>2248.5833333333335</v>
      </c>
      <c r="G183" s="38">
        <v>2211.1166666666668</v>
      </c>
      <c r="H183" s="38">
        <v>2148.4333333333334</v>
      </c>
      <c r="I183" s="38">
        <v>2110.9666666666667</v>
      </c>
      <c r="J183" s="38">
        <v>2311.2666666666669</v>
      </c>
      <c r="K183" s="38">
        <v>2348.7333333333331</v>
      </c>
      <c r="L183" s="38">
        <v>2411.416666666667</v>
      </c>
      <c r="M183" s="28">
        <v>2286.0500000000002</v>
      </c>
      <c r="N183" s="28">
        <v>2185.9</v>
      </c>
      <c r="O183" s="39">
        <v>1518000</v>
      </c>
      <c r="P183" s="40">
        <v>-3.1409019126162487E-2</v>
      </c>
    </row>
    <row r="184" spans="1:16" ht="12.75" customHeight="1">
      <c r="A184" s="28">
        <v>174</v>
      </c>
      <c r="B184" s="29" t="s">
        <v>40</v>
      </c>
      <c r="C184" s="30" t="s">
        <v>193</v>
      </c>
      <c r="D184" s="31">
        <v>44588</v>
      </c>
      <c r="E184" s="37">
        <v>2477</v>
      </c>
      <c r="F184" s="37">
        <v>2433.6666666666665</v>
      </c>
      <c r="G184" s="38">
        <v>2339.6833333333329</v>
      </c>
      <c r="H184" s="38">
        <v>2202.3666666666663</v>
      </c>
      <c r="I184" s="38">
        <v>2108.3833333333328</v>
      </c>
      <c r="J184" s="38">
        <v>2570.9833333333331</v>
      </c>
      <c r="K184" s="38">
        <v>2664.9666666666667</v>
      </c>
      <c r="L184" s="38">
        <v>2802.2833333333333</v>
      </c>
      <c r="M184" s="28">
        <v>2527.65</v>
      </c>
      <c r="N184" s="28">
        <v>2296.35</v>
      </c>
      <c r="O184" s="39">
        <v>3746250</v>
      </c>
      <c r="P184" s="40">
        <v>7.4655765920826164E-2</v>
      </c>
    </row>
    <row r="185" spans="1:16" ht="12.75" customHeight="1">
      <c r="A185" s="28">
        <v>175</v>
      </c>
      <c r="B185" s="29" t="s">
        <v>63</v>
      </c>
      <c r="C185" s="30" t="s">
        <v>194</v>
      </c>
      <c r="D185" s="31">
        <v>44588</v>
      </c>
      <c r="E185" s="37">
        <v>1165.55</v>
      </c>
      <c r="F185" s="37">
        <v>1159.2166666666667</v>
      </c>
      <c r="G185" s="38">
        <v>1112.4333333333334</v>
      </c>
      <c r="H185" s="38">
        <v>1059.3166666666666</v>
      </c>
      <c r="I185" s="38">
        <v>1012.5333333333333</v>
      </c>
      <c r="J185" s="38">
        <v>1212.3333333333335</v>
      </c>
      <c r="K185" s="38">
        <v>1259.1166666666668</v>
      </c>
      <c r="L185" s="38">
        <v>1312.2333333333336</v>
      </c>
      <c r="M185" s="28">
        <v>1206</v>
      </c>
      <c r="N185" s="28">
        <v>1106.0999999999999</v>
      </c>
      <c r="O185" s="39">
        <v>3506800</v>
      </c>
      <c r="P185" s="40">
        <v>-4.768629154898979E-2</v>
      </c>
    </row>
    <row r="186" spans="1:16" ht="12.75" customHeight="1">
      <c r="A186" s="28">
        <v>176</v>
      </c>
      <c r="B186" s="29" t="s">
        <v>47</v>
      </c>
      <c r="C186" s="30" t="s">
        <v>514</v>
      </c>
      <c r="D186" s="31">
        <v>44588</v>
      </c>
      <c r="E186" s="37">
        <v>385.9</v>
      </c>
      <c r="F186" s="37">
        <v>380.8</v>
      </c>
      <c r="G186" s="38">
        <v>372.35</v>
      </c>
      <c r="H186" s="38">
        <v>358.8</v>
      </c>
      <c r="I186" s="38">
        <v>350.35</v>
      </c>
      <c r="J186" s="38">
        <v>394.35</v>
      </c>
      <c r="K186" s="38">
        <v>402.79999999999995</v>
      </c>
      <c r="L186" s="38">
        <v>416.35</v>
      </c>
      <c r="M186" s="28">
        <v>389.25</v>
      </c>
      <c r="N186" s="28">
        <v>367.25</v>
      </c>
      <c r="O186" s="39">
        <v>4743900</v>
      </c>
      <c r="P186" s="40">
        <v>-3.6556388228842988E-2</v>
      </c>
    </row>
    <row r="187" spans="1:16" ht="12.75" customHeight="1">
      <c r="A187" s="28">
        <v>177</v>
      </c>
      <c r="B187" s="29" t="s">
        <v>47</v>
      </c>
      <c r="C187" s="30" t="s">
        <v>195</v>
      </c>
      <c r="D187" s="31">
        <v>44588</v>
      </c>
      <c r="E187" s="37">
        <v>809.55</v>
      </c>
      <c r="F187" s="37">
        <v>803.20000000000016</v>
      </c>
      <c r="G187" s="38">
        <v>792.8000000000003</v>
      </c>
      <c r="H187" s="38">
        <v>776.05000000000018</v>
      </c>
      <c r="I187" s="38">
        <v>765.65000000000032</v>
      </c>
      <c r="J187" s="38">
        <v>819.95000000000027</v>
      </c>
      <c r="K187" s="38">
        <v>830.35000000000014</v>
      </c>
      <c r="L187" s="38">
        <v>847.10000000000025</v>
      </c>
      <c r="M187" s="28">
        <v>813.6</v>
      </c>
      <c r="N187" s="28">
        <v>786.45</v>
      </c>
      <c r="O187" s="39">
        <v>26385100</v>
      </c>
      <c r="P187" s="40">
        <v>7.6995054137147436E-3</v>
      </c>
    </row>
    <row r="188" spans="1:16" ht="12.75" customHeight="1">
      <c r="A188" s="28">
        <v>178</v>
      </c>
      <c r="B188" s="29" t="s">
        <v>182</v>
      </c>
      <c r="C188" s="30" t="s">
        <v>196</v>
      </c>
      <c r="D188" s="31">
        <v>44588</v>
      </c>
      <c r="E188" s="37">
        <v>476.7</v>
      </c>
      <c r="F188" s="37">
        <v>476.8</v>
      </c>
      <c r="G188" s="38">
        <v>467.1</v>
      </c>
      <c r="H188" s="38">
        <v>457.5</v>
      </c>
      <c r="I188" s="38">
        <v>447.8</v>
      </c>
      <c r="J188" s="38">
        <v>486.40000000000003</v>
      </c>
      <c r="K188" s="38">
        <v>496.09999999999997</v>
      </c>
      <c r="L188" s="38">
        <v>505.70000000000005</v>
      </c>
      <c r="M188" s="28">
        <v>486.5</v>
      </c>
      <c r="N188" s="28">
        <v>467.2</v>
      </c>
      <c r="O188" s="39">
        <v>12390000</v>
      </c>
      <c r="P188" s="40">
        <v>-2.4154589371980675E-3</v>
      </c>
    </row>
    <row r="189" spans="1:16" ht="12.75" customHeight="1">
      <c r="A189" s="28">
        <v>179</v>
      </c>
      <c r="B189" s="29" t="s">
        <v>47</v>
      </c>
      <c r="C189" s="30" t="s">
        <v>277</v>
      </c>
      <c r="D189" s="31">
        <v>44588</v>
      </c>
      <c r="E189" s="37">
        <v>573.1</v>
      </c>
      <c r="F189" s="37">
        <v>571.54999999999995</v>
      </c>
      <c r="G189" s="38">
        <v>559.09999999999991</v>
      </c>
      <c r="H189" s="38">
        <v>545.09999999999991</v>
      </c>
      <c r="I189" s="38">
        <v>532.64999999999986</v>
      </c>
      <c r="J189" s="38">
        <v>585.54999999999995</v>
      </c>
      <c r="K189" s="38">
        <v>598</v>
      </c>
      <c r="L189" s="38">
        <v>612</v>
      </c>
      <c r="M189" s="28">
        <v>584</v>
      </c>
      <c r="N189" s="28">
        <v>557.54999999999995</v>
      </c>
      <c r="O189" s="39">
        <v>1443300</v>
      </c>
      <c r="P189" s="40">
        <v>8.0152671755725186E-2</v>
      </c>
    </row>
    <row r="190" spans="1:16" ht="12.75" customHeight="1">
      <c r="A190" s="28">
        <v>180</v>
      </c>
      <c r="B190" s="29" t="s">
        <v>38</v>
      </c>
      <c r="C190" s="30" t="s">
        <v>197</v>
      </c>
      <c r="D190" s="31">
        <v>44588</v>
      </c>
      <c r="E190" s="37">
        <v>918.9</v>
      </c>
      <c r="F190" s="37">
        <v>910.26666666666677</v>
      </c>
      <c r="G190" s="38">
        <v>898.63333333333355</v>
      </c>
      <c r="H190" s="38">
        <v>878.36666666666679</v>
      </c>
      <c r="I190" s="38">
        <v>866.73333333333358</v>
      </c>
      <c r="J190" s="38">
        <v>930.53333333333353</v>
      </c>
      <c r="K190" s="38">
        <v>942.16666666666674</v>
      </c>
      <c r="L190" s="38">
        <v>962.43333333333351</v>
      </c>
      <c r="M190" s="28">
        <v>921.9</v>
      </c>
      <c r="N190" s="28">
        <v>890</v>
      </c>
      <c r="O190" s="39">
        <v>6713000</v>
      </c>
      <c r="P190" s="40">
        <v>-1.7849305047549377E-2</v>
      </c>
    </row>
    <row r="191" spans="1:16" ht="12.75" customHeight="1">
      <c r="A191" s="28">
        <v>181</v>
      </c>
      <c r="B191" s="29" t="s">
        <v>74</v>
      </c>
      <c r="C191" s="30" t="s">
        <v>534</v>
      </c>
      <c r="D191" s="31">
        <v>44588</v>
      </c>
      <c r="E191" s="37">
        <v>1294</v>
      </c>
      <c r="F191" s="37">
        <v>1280.9833333333333</v>
      </c>
      <c r="G191" s="38">
        <v>1248.9666666666667</v>
      </c>
      <c r="H191" s="38">
        <v>1203.9333333333334</v>
      </c>
      <c r="I191" s="38">
        <v>1171.9166666666667</v>
      </c>
      <c r="J191" s="38">
        <v>1326.0166666666667</v>
      </c>
      <c r="K191" s="38">
        <v>1358.0333333333335</v>
      </c>
      <c r="L191" s="38">
        <v>1403.0666666666666</v>
      </c>
      <c r="M191" s="28">
        <v>1313</v>
      </c>
      <c r="N191" s="28">
        <v>1235.95</v>
      </c>
      <c r="O191" s="39">
        <v>3574000</v>
      </c>
      <c r="P191" s="40">
        <v>7.6765485659194985E-2</v>
      </c>
    </row>
    <row r="192" spans="1:16" ht="12.75" customHeight="1">
      <c r="A192" s="28">
        <v>182</v>
      </c>
      <c r="B192" s="29" t="s">
        <v>56</v>
      </c>
      <c r="C192" s="30" t="s">
        <v>198</v>
      </c>
      <c r="D192" s="31">
        <v>44588</v>
      </c>
      <c r="E192" s="37">
        <v>708.55</v>
      </c>
      <c r="F192" s="37">
        <v>697.86666666666667</v>
      </c>
      <c r="G192" s="38">
        <v>685.93333333333339</v>
      </c>
      <c r="H192" s="38">
        <v>663.31666666666672</v>
      </c>
      <c r="I192" s="38">
        <v>651.38333333333344</v>
      </c>
      <c r="J192" s="38">
        <v>720.48333333333335</v>
      </c>
      <c r="K192" s="38">
        <v>732.41666666666652</v>
      </c>
      <c r="L192" s="38">
        <v>755.0333333333333</v>
      </c>
      <c r="M192" s="28">
        <v>709.8</v>
      </c>
      <c r="N192" s="28">
        <v>675.25</v>
      </c>
      <c r="O192" s="39">
        <v>11562075</v>
      </c>
      <c r="P192" s="40">
        <v>-8.5089141004862229E-3</v>
      </c>
    </row>
    <row r="193" spans="1:16" ht="12.75" customHeight="1">
      <c r="A193" s="28">
        <v>183</v>
      </c>
      <c r="B193" s="29" t="s">
        <v>49</v>
      </c>
      <c r="C193" s="30" t="s">
        <v>199</v>
      </c>
      <c r="D193" s="31">
        <v>44588</v>
      </c>
      <c r="E193" s="37">
        <v>489.85</v>
      </c>
      <c r="F193" s="37">
        <v>483.15000000000003</v>
      </c>
      <c r="G193" s="38">
        <v>474.00000000000006</v>
      </c>
      <c r="H193" s="38">
        <v>458.15000000000003</v>
      </c>
      <c r="I193" s="38">
        <v>449.00000000000006</v>
      </c>
      <c r="J193" s="38">
        <v>499.00000000000006</v>
      </c>
      <c r="K193" s="38">
        <v>508.15000000000003</v>
      </c>
      <c r="L193" s="38">
        <v>524</v>
      </c>
      <c r="M193" s="28">
        <v>492.3</v>
      </c>
      <c r="N193" s="28">
        <v>467.3</v>
      </c>
      <c r="O193" s="39">
        <v>78072900</v>
      </c>
      <c r="P193" s="40">
        <v>-4.9248603061118244E-2</v>
      </c>
    </row>
    <row r="194" spans="1:16" ht="12.75" customHeight="1">
      <c r="A194" s="28">
        <v>184</v>
      </c>
      <c r="B194" s="29" t="s">
        <v>170</v>
      </c>
      <c r="C194" s="30" t="s">
        <v>200</v>
      </c>
      <c r="D194" s="31">
        <v>44588</v>
      </c>
      <c r="E194" s="37">
        <v>239.3</v>
      </c>
      <c r="F194" s="37">
        <v>234.63333333333335</v>
      </c>
      <c r="G194" s="38">
        <v>227.8666666666667</v>
      </c>
      <c r="H194" s="38">
        <v>216.43333333333334</v>
      </c>
      <c r="I194" s="38">
        <v>209.66666666666669</v>
      </c>
      <c r="J194" s="38">
        <v>246.06666666666672</v>
      </c>
      <c r="K194" s="38">
        <v>252.83333333333337</v>
      </c>
      <c r="L194" s="38">
        <v>264.26666666666677</v>
      </c>
      <c r="M194" s="28">
        <v>241.4</v>
      </c>
      <c r="N194" s="28">
        <v>223.2</v>
      </c>
      <c r="O194" s="39">
        <v>116140500</v>
      </c>
      <c r="P194" s="40">
        <v>-4.1395063791854703E-2</v>
      </c>
    </row>
    <row r="195" spans="1:16" ht="12.75" customHeight="1">
      <c r="A195" s="28">
        <v>185</v>
      </c>
      <c r="B195" s="29" t="s">
        <v>120</v>
      </c>
      <c r="C195" s="30" t="s">
        <v>201</v>
      </c>
      <c r="D195" s="31">
        <v>44588</v>
      </c>
      <c r="E195" s="37">
        <v>1108.05</v>
      </c>
      <c r="F195" s="37">
        <v>1104.2166666666665</v>
      </c>
      <c r="G195" s="38">
        <v>1086.583333333333</v>
      </c>
      <c r="H195" s="38">
        <v>1065.1166666666666</v>
      </c>
      <c r="I195" s="38">
        <v>1047.4833333333331</v>
      </c>
      <c r="J195" s="38">
        <v>1125.6833333333329</v>
      </c>
      <c r="K195" s="38">
        <v>1143.3166666666666</v>
      </c>
      <c r="L195" s="38">
        <v>1164.7833333333328</v>
      </c>
      <c r="M195" s="28">
        <v>1121.8499999999999</v>
      </c>
      <c r="N195" s="28">
        <v>1082.75</v>
      </c>
      <c r="O195" s="39">
        <v>42905875</v>
      </c>
      <c r="P195" s="40">
        <v>-1.380314160675211E-2</v>
      </c>
    </row>
    <row r="196" spans="1:16" ht="12.75" customHeight="1">
      <c r="A196" s="28">
        <v>186</v>
      </c>
      <c r="B196" s="29" t="s">
        <v>87</v>
      </c>
      <c r="C196" s="30" t="s">
        <v>202</v>
      </c>
      <c r="D196" s="31">
        <v>44588</v>
      </c>
      <c r="E196" s="37">
        <v>3772.15</v>
      </c>
      <c r="F196" s="37">
        <v>3765.5666666666671</v>
      </c>
      <c r="G196" s="38">
        <v>3723.4333333333343</v>
      </c>
      <c r="H196" s="38">
        <v>3674.7166666666672</v>
      </c>
      <c r="I196" s="38">
        <v>3632.5833333333344</v>
      </c>
      <c r="J196" s="38">
        <v>3814.2833333333342</v>
      </c>
      <c r="K196" s="38">
        <v>3856.4166666666665</v>
      </c>
      <c r="L196" s="38">
        <v>3905.1333333333341</v>
      </c>
      <c r="M196" s="28">
        <v>3807.7</v>
      </c>
      <c r="N196" s="28">
        <v>3716.85</v>
      </c>
      <c r="O196" s="39">
        <v>12671550</v>
      </c>
      <c r="P196" s="40">
        <v>1.6827357093850432E-2</v>
      </c>
    </row>
    <row r="197" spans="1:16" ht="12.75" customHeight="1">
      <c r="A197" s="28">
        <v>187</v>
      </c>
      <c r="B197" s="29" t="s">
        <v>87</v>
      </c>
      <c r="C197" s="30" t="s">
        <v>203</v>
      </c>
      <c r="D197" s="31">
        <v>44588</v>
      </c>
      <c r="E197" s="37">
        <v>1503.3</v>
      </c>
      <c r="F197" s="37">
        <v>1500.2166666666665</v>
      </c>
      <c r="G197" s="38">
        <v>1469.583333333333</v>
      </c>
      <c r="H197" s="38">
        <v>1435.8666666666666</v>
      </c>
      <c r="I197" s="38">
        <v>1405.2333333333331</v>
      </c>
      <c r="J197" s="38">
        <v>1533.9333333333329</v>
      </c>
      <c r="K197" s="38">
        <v>1564.5666666666666</v>
      </c>
      <c r="L197" s="38">
        <v>1598.2833333333328</v>
      </c>
      <c r="M197" s="28">
        <v>1530.85</v>
      </c>
      <c r="N197" s="28">
        <v>1466.5</v>
      </c>
      <c r="O197" s="39">
        <v>16878600</v>
      </c>
      <c r="P197" s="40">
        <v>4.6851741589758855E-2</v>
      </c>
    </row>
    <row r="198" spans="1:16" ht="12.75" customHeight="1">
      <c r="A198" s="28">
        <v>188</v>
      </c>
      <c r="B198" s="29" t="s">
        <v>56</v>
      </c>
      <c r="C198" s="30" t="s">
        <v>204</v>
      </c>
      <c r="D198" s="31">
        <v>44588</v>
      </c>
      <c r="E198" s="37">
        <v>2379.85</v>
      </c>
      <c r="F198" s="37">
        <v>2375.7666666666664</v>
      </c>
      <c r="G198" s="38">
        <v>2339.9333333333329</v>
      </c>
      <c r="H198" s="38">
        <v>2300.0166666666664</v>
      </c>
      <c r="I198" s="38">
        <v>2264.1833333333329</v>
      </c>
      <c r="J198" s="38">
        <v>2415.6833333333329</v>
      </c>
      <c r="K198" s="38">
        <v>2451.5166666666669</v>
      </c>
      <c r="L198" s="38">
        <v>2491.4333333333329</v>
      </c>
      <c r="M198" s="28">
        <v>2411.6</v>
      </c>
      <c r="N198" s="28">
        <v>2335.85</v>
      </c>
      <c r="O198" s="39">
        <v>6550875</v>
      </c>
      <c r="P198" s="40">
        <v>0.13538281554660081</v>
      </c>
    </row>
    <row r="199" spans="1:16" ht="12.75" customHeight="1">
      <c r="A199" s="28">
        <v>189</v>
      </c>
      <c r="B199" s="29" t="s">
        <v>47</v>
      </c>
      <c r="C199" s="30" t="s">
        <v>205</v>
      </c>
      <c r="D199" s="31">
        <v>44588</v>
      </c>
      <c r="E199" s="37">
        <v>3155.25</v>
      </c>
      <c r="F199" s="37">
        <v>3135.7666666666664</v>
      </c>
      <c r="G199" s="38">
        <v>3091.583333333333</v>
      </c>
      <c r="H199" s="38">
        <v>3027.9166666666665</v>
      </c>
      <c r="I199" s="38">
        <v>2983.7333333333331</v>
      </c>
      <c r="J199" s="38">
        <v>3199.4333333333329</v>
      </c>
      <c r="K199" s="38">
        <v>3243.6166666666663</v>
      </c>
      <c r="L199" s="38">
        <v>3307.2833333333328</v>
      </c>
      <c r="M199" s="28">
        <v>3179.95</v>
      </c>
      <c r="N199" s="28">
        <v>3072.1</v>
      </c>
      <c r="O199" s="39">
        <v>682250</v>
      </c>
      <c r="P199" s="40">
        <v>-8.2997311827956985E-2</v>
      </c>
    </row>
    <row r="200" spans="1:16" ht="12.75" customHeight="1">
      <c r="A200" s="28">
        <v>190</v>
      </c>
      <c r="B200" s="29" t="s">
        <v>170</v>
      </c>
      <c r="C200" s="30" t="s">
        <v>206</v>
      </c>
      <c r="D200" s="31">
        <v>44588</v>
      </c>
      <c r="E200" s="37">
        <v>542.65</v>
      </c>
      <c r="F200" s="37">
        <v>537</v>
      </c>
      <c r="G200" s="38">
        <v>529.5</v>
      </c>
      <c r="H200" s="38">
        <v>516.35</v>
      </c>
      <c r="I200" s="38">
        <v>508.85</v>
      </c>
      <c r="J200" s="38">
        <v>550.15</v>
      </c>
      <c r="K200" s="38">
        <v>557.65</v>
      </c>
      <c r="L200" s="38">
        <v>570.79999999999995</v>
      </c>
      <c r="M200" s="28">
        <v>544.5</v>
      </c>
      <c r="N200" s="28">
        <v>523.85</v>
      </c>
      <c r="O200" s="39">
        <v>2971500</v>
      </c>
      <c r="P200" s="40">
        <v>-8.1594807603152533E-2</v>
      </c>
    </row>
    <row r="201" spans="1:16" ht="12.75" customHeight="1">
      <c r="A201" s="28">
        <v>191</v>
      </c>
      <c r="B201" s="29" t="s">
        <v>44</v>
      </c>
      <c r="C201" s="30" t="s">
        <v>207</v>
      </c>
      <c r="D201" s="31">
        <v>44588</v>
      </c>
      <c r="E201" s="37">
        <v>1081.05</v>
      </c>
      <c r="F201" s="37">
        <v>1088.0999999999999</v>
      </c>
      <c r="G201" s="38">
        <v>1063.0499999999997</v>
      </c>
      <c r="H201" s="38">
        <v>1045.0499999999997</v>
      </c>
      <c r="I201" s="38">
        <v>1019.9999999999995</v>
      </c>
      <c r="J201" s="38">
        <v>1106.0999999999999</v>
      </c>
      <c r="K201" s="38">
        <v>1131.1500000000001</v>
      </c>
      <c r="L201" s="38">
        <v>1149.1500000000001</v>
      </c>
      <c r="M201" s="28">
        <v>1113.1500000000001</v>
      </c>
      <c r="N201" s="28">
        <v>1070.0999999999999</v>
      </c>
      <c r="O201" s="39">
        <v>2764425</v>
      </c>
      <c r="P201" s="40">
        <v>3.0540540540540541E-2</v>
      </c>
    </row>
    <row r="202" spans="1:16" ht="12.75" customHeight="1">
      <c r="A202" s="28">
        <v>192</v>
      </c>
      <c r="B202" s="29" t="s">
        <v>49</v>
      </c>
      <c r="C202" s="30" t="s">
        <v>208</v>
      </c>
      <c r="D202" s="31">
        <v>44588</v>
      </c>
      <c r="E202" s="37">
        <v>619.79999999999995</v>
      </c>
      <c r="F202" s="37">
        <v>611.91666666666663</v>
      </c>
      <c r="G202" s="38">
        <v>602.13333333333321</v>
      </c>
      <c r="H202" s="38">
        <v>584.46666666666658</v>
      </c>
      <c r="I202" s="38">
        <v>574.68333333333317</v>
      </c>
      <c r="J202" s="38">
        <v>629.58333333333326</v>
      </c>
      <c r="K202" s="38">
        <v>639.36666666666679</v>
      </c>
      <c r="L202" s="38">
        <v>657.0333333333333</v>
      </c>
      <c r="M202" s="28">
        <v>621.70000000000005</v>
      </c>
      <c r="N202" s="28">
        <v>594.25</v>
      </c>
      <c r="O202" s="39">
        <v>7362600</v>
      </c>
      <c r="P202" s="40">
        <v>1.7017984915877006E-2</v>
      </c>
    </row>
    <row r="203" spans="1:16" ht="12.75" customHeight="1">
      <c r="A203" s="28">
        <v>193</v>
      </c>
      <c r="B203" s="29" t="s">
        <v>56</v>
      </c>
      <c r="C203" s="30" t="s">
        <v>209</v>
      </c>
      <c r="D203" s="31">
        <v>44588</v>
      </c>
      <c r="E203" s="37">
        <v>1559.05</v>
      </c>
      <c r="F203" s="37">
        <v>1529.4333333333334</v>
      </c>
      <c r="G203" s="38">
        <v>1494.8666666666668</v>
      </c>
      <c r="H203" s="38">
        <v>1430.6833333333334</v>
      </c>
      <c r="I203" s="38">
        <v>1396.1166666666668</v>
      </c>
      <c r="J203" s="38">
        <v>1593.6166666666668</v>
      </c>
      <c r="K203" s="38">
        <v>1628.1833333333334</v>
      </c>
      <c r="L203" s="38">
        <v>1692.3666666666668</v>
      </c>
      <c r="M203" s="28">
        <v>1564</v>
      </c>
      <c r="N203" s="28">
        <v>1465.25</v>
      </c>
      <c r="O203" s="39">
        <v>942900</v>
      </c>
      <c r="P203" s="40">
        <v>4.9883086515978177E-2</v>
      </c>
    </row>
    <row r="204" spans="1:16" ht="12.75" customHeight="1">
      <c r="A204" s="28">
        <v>194</v>
      </c>
      <c r="B204" s="29" t="s">
        <v>42</v>
      </c>
      <c r="C204" s="30" t="s">
        <v>210</v>
      </c>
      <c r="D204" s="31">
        <v>44588</v>
      </c>
      <c r="E204" s="37">
        <v>7108.3</v>
      </c>
      <c r="F204" s="37">
        <v>7094.666666666667</v>
      </c>
      <c r="G204" s="38">
        <v>7020.8833333333341</v>
      </c>
      <c r="H204" s="38">
        <v>6933.4666666666672</v>
      </c>
      <c r="I204" s="38">
        <v>6859.6833333333343</v>
      </c>
      <c r="J204" s="38">
        <v>7182.0833333333339</v>
      </c>
      <c r="K204" s="38">
        <v>7255.8666666666668</v>
      </c>
      <c r="L204" s="38">
        <v>7343.2833333333338</v>
      </c>
      <c r="M204" s="28">
        <v>7168.45</v>
      </c>
      <c r="N204" s="28">
        <v>7007.25</v>
      </c>
      <c r="O204" s="39">
        <v>1939900</v>
      </c>
      <c r="P204" s="40">
        <v>3.1039064576136061E-2</v>
      </c>
    </row>
    <row r="205" spans="1:16" ht="12.75" customHeight="1">
      <c r="A205" s="28">
        <v>195</v>
      </c>
      <c r="B205" s="29" t="s">
        <v>38</v>
      </c>
      <c r="C205" s="30" t="s">
        <v>211</v>
      </c>
      <c r="D205" s="31">
        <v>44588</v>
      </c>
      <c r="E205" s="37">
        <v>791</v>
      </c>
      <c r="F205" s="37">
        <v>777.38333333333333</v>
      </c>
      <c r="G205" s="38">
        <v>760.11666666666667</v>
      </c>
      <c r="H205" s="38">
        <v>729.23333333333335</v>
      </c>
      <c r="I205" s="38">
        <v>711.9666666666667</v>
      </c>
      <c r="J205" s="38">
        <v>808.26666666666665</v>
      </c>
      <c r="K205" s="38">
        <v>825.5333333333333</v>
      </c>
      <c r="L205" s="38">
        <v>856.41666666666663</v>
      </c>
      <c r="M205" s="28">
        <v>794.65</v>
      </c>
      <c r="N205" s="28">
        <v>746.5</v>
      </c>
      <c r="O205" s="39">
        <v>27079000</v>
      </c>
      <c r="P205" s="40">
        <v>-1.2234446130500759E-2</v>
      </c>
    </row>
    <row r="206" spans="1:16" ht="12.75" customHeight="1">
      <c r="A206" s="28">
        <v>196</v>
      </c>
      <c r="B206" s="29" t="s">
        <v>120</v>
      </c>
      <c r="C206" s="30" t="s">
        <v>212</v>
      </c>
      <c r="D206" s="31">
        <v>44588</v>
      </c>
      <c r="E206" s="37">
        <v>318.14999999999998</v>
      </c>
      <c r="F206" s="37">
        <v>314.88333333333333</v>
      </c>
      <c r="G206" s="38">
        <v>310.36666666666667</v>
      </c>
      <c r="H206" s="38">
        <v>302.58333333333337</v>
      </c>
      <c r="I206" s="38">
        <v>298.06666666666672</v>
      </c>
      <c r="J206" s="38">
        <v>322.66666666666663</v>
      </c>
      <c r="K206" s="38">
        <v>327.18333333333328</v>
      </c>
      <c r="L206" s="38">
        <v>334.96666666666658</v>
      </c>
      <c r="M206" s="28">
        <v>319.39999999999998</v>
      </c>
      <c r="N206" s="28">
        <v>307.10000000000002</v>
      </c>
      <c r="O206" s="39">
        <v>68333300</v>
      </c>
      <c r="P206" s="40">
        <v>3.7659464294120419E-2</v>
      </c>
    </row>
    <row r="207" spans="1:16" ht="12.75" customHeight="1">
      <c r="A207" s="28">
        <v>197</v>
      </c>
      <c r="B207" s="29" t="s">
        <v>70</v>
      </c>
      <c r="C207" s="30" t="s">
        <v>213</v>
      </c>
      <c r="D207" s="31">
        <v>44588</v>
      </c>
      <c r="E207" s="37">
        <v>1188.8</v>
      </c>
      <c r="F207" s="37">
        <v>1181</v>
      </c>
      <c r="G207" s="38">
        <v>1168.95</v>
      </c>
      <c r="H207" s="38">
        <v>1149.1000000000001</v>
      </c>
      <c r="I207" s="38">
        <v>1137.0500000000002</v>
      </c>
      <c r="J207" s="38">
        <v>1200.8499999999999</v>
      </c>
      <c r="K207" s="38">
        <v>1212.9000000000001</v>
      </c>
      <c r="L207" s="38">
        <v>1232.7499999999998</v>
      </c>
      <c r="M207" s="28">
        <v>1193.05</v>
      </c>
      <c r="N207" s="28">
        <v>1161.1500000000001</v>
      </c>
      <c r="O207" s="39">
        <v>3907000</v>
      </c>
      <c r="P207" s="40">
        <v>-5.6280193236714973E-2</v>
      </c>
    </row>
    <row r="208" spans="1:16" ht="12.75" customHeight="1">
      <c r="A208" s="28">
        <v>198</v>
      </c>
      <c r="B208" s="29" t="s">
        <v>70</v>
      </c>
      <c r="C208" s="30" t="s">
        <v>282</v>
      </c>
      <c r="D208" s="31">
        <v>44588</v>
      </c>
      <c r="E208" s="37">
        <v>1782.8</v>
      </c>
      <c r="F208" s="37">
        <v>1784.7333333333333</v>
      </c>
      <c r="G208" s="38">
        <v>1754.4166666666667</v>
      </c>
      <c r="H208" s="38">
        <v>1726.0333333333333</v>
      </c>
      <c r="I208" s="38">
        <v>1695.7166666666667</v>
      </c>
      <c r="J208" s="38">
        <v>1813.1166666666668</v>
      </c>
      <c r="K208" s="38">
        <v>1843.4333333333334</v>
      </c>
      <c r="L208" s="38">
        <v>1871.8166666666668</v>
      </c>
      <c r="M208" s="28">
        <v>1815.05</v>
      </c>
      <c r="N208" s="28">
        <v>1756.35</v>
      </c>
      <c r="O208" s="39">
        <v>719750</v>
      </c>
      <c r="P208" s="40">
        <v>-3.6156678942082354E-2</v>
      </c>
    </row>
    <row r="209" spans="1:16" ht="12.75" customHeight="1">
      <c r="A209" s="28">
        <v>199</v>
      </c>
      <c r="B209" s="29" t="s">
        <v>87</v>
      </c>
      <c r="C209" s="30" t="s">
        <v>214</v>
      </c>
      <c r="D209" s="31">
        <v>44588</v>
      </c>
      <c r="E209" s="37">
        <v>564.25</v>
      </c>
      <c r="F209" s="37">
        <v>563.18333333333339</v>
      </c>
      <c r="G209" s="38">
        <v>553.41666666666674</v>
      </c>
      <c r="H209" s="38">
        <v>542.58333333333337</v>
      </c>
      <c r="I209" s="38">
        <v>532.81666666666672</v>
      </c>
      <c r="J209" s="38">
        <v>574.01666666666677</v>
      </c>
      <c r="K209" s="38">
        <v>583.78333333333342</v>
      </c>
      <c r="L209" s="38">
        <v>594.61666666666679</v>
      </c>
      <c r="M209" s="28">
        <v>572.95000000000005</v>
      </c>
      <c r="N209" s="28">
        <v>552.35</v>
      </c>
      <c r="O209" s="39">
        <v>47432000</v>
      </c>
      <c r="P209" s="40">
        <v>0.11075724081082093</v>
      </c>
    </row>
    <row r="210" spans="1:16" ht="12.75" customHeight="1">
      <c r="A210" s="28">
        <v>200</v>
      </c>
      <c r="B210" s="29" t="s">
        <v>182</v>
      </c>
      <c r="C210" s="30" t="s">
        <v>215</v>
      </c>
      <c r="D210" s="31">
        <v>44588</v>
      </c>
      <c r="E210" s="37">
        <v>288.35000000000002</v>
      </c>
      <c r="F210" s="37">
        <v>280.61666666666667</v>
      </c>
      <c r="G210" s="38">
        <v>271.73333333333335</v>
      </c>
      <c r="H210" s="38">
        <v>255.11666666666667</v>
      </c>
      <c r="I210" s="38">
        <v>246.23333333333335</v>
      </c>
      <c r="J210" s="38">
        <v>297.23333333333335</v>
      </c>
      <c r="K210" s="38">
        <v>306.11666666666667</v>
      </c>
      <c r="L210" s="38">
        <v>322.73333333333335</v>
      </c>
      <c r="M210" s="28">
        <v>289.5</v>
      </c>
      <c r="N210" s="28">
        <v>264</v>
      </c>
      <c r="O210" s="39">
        <v>75618000</v>
      </c>
      <c r="P210" s="40">
        <v>-2.6569861744033366E-2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14"/>
      <c r="B213" s="382"/>
      <c r="C213" s="314"/>
      <c r="D213" s="383"/>
      <c r="E213" s="315"/>
      <c r="F213" s="315"/>
      <c r="G213" s="384"/>
      <c r="H213" s="384"/>
      <c r="I213" s="384"/>
      <c r="J213" s="384"/>
      <c r="K213" s="384"/>
      <c r="L213" s="384"/>
      <c r="M213" s="314"/>
      <c r="N213" s="314"/>
      <c r="O213" s="385"/>
      <c r="P213" s="386"/>
    </row>
    <row r="214" spans="1:16" ht="12.75" customHeight="1">
      <c r="A214" s="314"/>
      <c r="B214" s="382"/>
      <c r="C214" s="314"/>
      <c r="D214" s="383"/>
      <c r="E214" s="315"/>
      <c r="F214" s="315"/>
      <c r="G214" s="384"/>
      <c r="H214" s="384"/>
      <c r="I214" s="384"/>
      <c r="J214" s="384"/>
      <c r="K214" s="384"/>
      <c r="L214" s="384"/>
      <c r="M214" s="314"/>
      <c r="N214" s="314"/>
      <c r="O214" s="385"/>
      <c r="P214" s="386"/>
    </row>
    <row r="215" spans="1:16" ht="12.75" customHeight="1">
      <c r="A215" s="314"/>
      <c r="B215" s="382"/>
      <c r="C215" s="314"/>
      <c r="D215" s="383"/>
      <c r="E215" s="315"/>
      <c r="F215" s="315"/>
      <c r="G215" s="384"/>
      <c r="H215" s="384"/>
      <c r="I215" s="384"/>
      <c r="J215" s="384"/>
      <c r="K215" s="384"/>
      <c r="L215" s="384"/>
      <c r="M215" s="314"/>
      <c r="N215" s="314"/>
      <c r="O215" s="385"/>
      <c r="P215" s="386"/>
    </row>
    <row r="216" spans="1:16" ht="12.75" customHeight="1">
      <c r="A216" s="314"/>
      <c r="B216" s="382"/>
      <c r="C216" s="314"/>
      <c r="D216" s="383"/>
      <c r="E216" s="315"/>
      <c r="F216" s="315"/>
      <c r="G216" s="384"/>
      <c r="H216" s="384"/>
      <c r="I216" s="384"/>
      <c r="J216" s="384"/>
      <c r="K216" s="384"/>
      <c r="L216" s="384"/>
      <c r="M216" s="314"/>
      <c r="N216" s="314"/>
      <c r="O216" s="385"/>
      <c r="P216" s="386"/>
    </row>
    <row r="217" spans="1:16" ht="12.75" customHeight="1">
      <c r="A217" s="314"/>
      <c r="B217" s="382"/>
      <c r="C217" s="314"/>
      <c r="D217" s="383"/>
      <c r="E217" s="315"/>
      <c r="F217" s="315"/>
      <c r="G217" s="384"/>
      <c r="H217" s="384"/>
      <c r="I217" s="384"/>
      <c r="J217" s="384"/>
      <c r="K217" s="384"/>
      <c r="L217" s="384"/>
      <c r="M217" s="314"/>
      <c r="N217" s="314"/>
      <c r="O217" s="385"/>
      <c r="P217" s="386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45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0" t="s">
        <v>16</v>
      </c>
      <c r="B8" s="482"/>
      <c r="C8" s="486" t="s">
        <v>20</v>
      </c>
      <c r="D8" s="486" t="s">
        <v>21</v>
      </c>
      <c r="E8" s="477" t="s">
        <v>22</v>
      </c>
      <c r="F8" s="478"/>
      <c r="G8" s="479"/>
      <c r="H8" s="477" t="s">
        <v>23</v>
      </c>
      <c r="I8" s="478"/>
      <c r="J8" s="479"/>
      <c r="K8" s="23"/>
      <c r="L8" s="50"/>
      <c r="M8" s="50"/>
      <c r="N8" s="1"/>
      <c r="O8" s="1"/>
    </row>
    <row r="9" spans="1:15" ht="36" customHeight="1">
      <c r="A9" s="484"/>
      <c r="B9" s="485"/>
      <c r="C9" s="485"/>
      <c r="D9" s="48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17277.95</v>
      </c>
      <c r="D10" s="32">
        <v>17141.300000000003</v>
      </c>
      <c r="E10" s="32">
        <v>16973.450000000004</v>
      </c>
      <c r="F10" s="32">
        <v>16668.95</v>
      </c>
      <c r="G10" s="32">
        <v>16501.100000000002</v>
      </c>
      <c r="H10" s="32">
        <v>17445.800000000007</v>
      </c>
      <c r="I10" s="32">
        <v>17613.650000000005</v>
      </c>
      <c r="J10" s="32">
        <v>17918.150000000009</v>
      </c>
      <c r="K10" s="34">
        <v>17309.150000000001</v>
      </c>
      <c r="L10" s="34">
        <v>16836.8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37706.75</v>
      </c>
      <c r="D11" s="37">
        <v>37303.716666666667</v>
      </c>
      <c r="E11" s="37">
        <v>36818.633333333331</v>
      </c>
      <c r="F11" s="37">
        <v>35930.516666666663</v>
      </c>
      <c r="G11" s="37">
        <v>35445.433333333327</v>
      </c>
      <c r="H11" s="37">
        <v>38191.833333333336</v>
      </c>
      <c r="I11" s="37">
        <v>38676.916666666664</v>
      </c>
      <c r="J11" s="37">
        <v>39565.03333333334</v>
      </c>
      <c r="K11" s="28">
        <v>37788.800000000003</v>
      </c>
      <c r="L11" s="28">
        <v>36415.599999999999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2440.5500000000002</v>
      </c>
      <c r="D12" s="37">
        <v>2420.5</v>
      </c>
      <c r="E12" s="37">
        <v>2392.75</v>
      </c>
      <c r="F12" s="37">
        <v>2344.9499999999998</v>
      </c>
      <c r="G12" s="37">
        <v>2317.1999999999998</v>
      </c>
      <c r="H12" s="37">
        <v>2468.3000000000002</v>
      </c>
      <c r="I12" s="37">
        <v>2496.0500000000002</v>
      </c>
      <c r="J12" s="37">
        <v>2543.8500000000004</v>
      </c>
      <c r="K12" s="28">
        <v>2448.25</v>
      </c>
      <c r="L12" s="28">
        <v>2372.6999999999998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5000.7</v>
      </c>
      <c r="D13" s="37">
        <v>4955.9333333333334</v>
      </c>
      <c r="E13" s="37">
        <v>4902.7166666666672</v>
      </c>
      <c r="F13" s="37">
        <v>4804.7333333333336</v>
      </c>
      <c r="G13" s="37">
        <v>4751.5166666666673</v>
      </c>
      <c r="H13" s="37">
        <v>5053.916666666667</v>
      </c>
      <c r="I13" s="37">
        <v>5107.1333333333323</v>
      </c>
      <c r="J13" s="37">
        <v>5205.1166666666668</v>
      </c>
      <c r="K13" s="28">
        <v>5009.1499999999996</v>
      </c>
      <c r="L13" s="28">
        <v>4857.95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34707.449999999997</v>
      </c>
      <c r="D14" s="37">
        <v>34576.6</v>
      </c>
      <c r="E14" s="37">
        <v>34087.399999999994</v>
      </c>
      <c r="F14" s="37">
        <v>33467.35</v>
      </c>
      <c r="G14" s="37">
        <v>32978.149999999994</v>
      </c>
      <c r="H14" s="37">
        <v>35196.649999999994</v>
      </c>
      <c r="I14" s="37">
        <v>35685.849999999991</v>
      </c>
      <c r="J14" s="37">
        <v>36305.899999999994</v>
      </c>
      <c r="K14" s="28">
        <v>35065.800000000003</v>
      </c>
      <c r="L14" s="28">
        <v>33956.550000000003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4061.3</v>
      </c>
      <c r="D15" s="37">
        <v>4027.3333333333335</v>
      </c>
      <c r="E15" s="37">
        <v>3983.5666666666671</v>
      </c>
      <c r="F15" s="37">
        <v>3905.8333333333335</v>
      </c>
      <c r="G15" s="37">
        <v>3862.0666666666671</v>
      </c>
      <c r="H15" s="37">
        <v>4105.0666666666675</v>
      </c>
      <c r="I15" s="37">
        <v>4148.8333333333339</v>
      </c>
      <c r="J15" s="37">
        <v>4226.5666666666675</v>
      </c>
      <c r="K15" s="28">
        <v>4071.1</v>
      </c>
      <c r="L15" s="28">
        <v>3949.6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8213.4500000000007</v>
      </c>
      <c r="D16" s="37">
        <v>8118.1833333333343</v>
      </c>
      <c r="E16" s="37">
        <v>8012.8666666666686</v>
      </c>
      <c r="F16" s="37">
        <v>7812.2833333333347</v>
      </c>
      <c r="G16" s="37">
        <v>7706.966666666669</v>
      </c>
      <c r="H16" s="37">
        <v>8318.7666666666682</v>
      </c>
      <c r="I16" s="37">
        <v>8424.0833333333339</v>
      </c>
      <c r="J16" s="37">
        <v>8624.6666666666679</v>
      </c>
      <c r="K16" s="28">
        <v>8223.5</v>
      </c>
      <c r="L16" s="28">
        <v>7917.6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2179.9499999999998</v>
      </c>
      <c r="D17" s="37">
        <v>2164.1999999999998</v>
      </c>
      <c r="E17" s="37">
        <v>2135.7999999999997</v>
      </c>
      <c r="F17" s="37">
        <v>2091.65</v>
      </c>
      <c r="G17" s="37">
        <v>2063.25</v>
      </c>
      <c r="H17" s="37">
        <v>2208.3499999999995</v>
      </c>
      <c r="I17" s="37">
        <v>2236.7499999999991</v>
      </c>
      <c r="J17" s="37">
        <v>2280.8999999999992</v>
      </c>
      <c r="K17" s="28">
        <v>2192.6</v>
      </c>
      <c r="L17" s="28">
        <v>2120.0500000000002</v>
      </c>
      <c r="M17" s="28">
        <v>2.6217899999999998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1246.45</v>
      </c>
      <c r="D18" s="37">
        <v>1237.1333333333334</v>
      </c>
      <c r="E18" s="37">
        <v>1211.3166666666668</v>
      </c>
      <c r="F18" s="37">
        <v>1176.1833333333334</v>
      </c>
      <c r="G18" s="37">
        <v>1150.3666666666668</v>
      </c>
      <c r="H18" s="37">
        <v>1272.2666666666669</v>
      </c>
      <c r="I18" s="37">
        <v>1298.0833333333335</v>
      </c>
      <c r="J18" s="37">
        <v>1333.2166666666669</v>
      </c>
      <c r="K18" s="28">
        <v>1262.95</v>
      </c>
      <c r="L18" s="28">
        <v>1202</v>
      </c>
      <c r="M18" s="28">
        <v>11.572369999999999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981.8</v>
      </c>
      <c r="D19" s="37">
        <v>974.48333333333323</v>
      </c>
      <c r="E19" s="37">
        <v>961.31666666666649</v>
      </c>
      <c r="F19" s="37">
        <v>940.83333333333326</v>
      </c>
      <c r="G19" s="37">
        <v>927.66666666666652</v>
      </c>
      <c r="H19" s="37">
        <v>994.96666666666647</v>
      </c>
      <c r="I19" s="37">
        <v>1008.1333333333332</v>
      </c>
      <c r="J19" s="37">
        <v>1028.6166666666663</v>
      </c>
      <c r="K19" s="28">
        <v>987.65</v>
      </c>
      <c r="L19" s="28">
        <v>954</v>
      </c>
      <c r="M19" s="28">
        <v>4.5088100000000004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1741.4</v>
      </c>
      <c r="D20" s="37">
        <v>1719.9833333333333</v>
      </c>
      <c r="E20" s="37">
        <v>1689.4166666666667</v>
      </c>
      <c r="F20" s="37">
        <v>1637.4333333333334</v>
      </c>
      <c r="G20" s="37">
        <v>1606.8666666666668</v>
      </c>
      <c r="H20" s="37">
        <v>1771.9666666666667</v>
      </c>
      <c r="I20" s="37">
        <v>1802.5333333333333</v>
      </c>
      <c r="J20" s="37">
        <v>1854.5166666666667</v>
      </c>
      <c r="K20" s="28">
        <v>1750.55</v>
      </c>
      <c r="L20" s="28">
        <v>1668</v>
      </c>
      <c r="M20" s="28">
        <v>18.17963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1929</v>
      </c>
      <c r="D21" s="37">
        <v>1868.2333333333333</v>
      </c>
      <c r="E21" s="37">
        <v>1806.7666666666667</v>
      </c>
      <c r="F21" s="37">
        <v>1684.5333333333333</v>
      </c>
      <c r="G21" s="37">
        <v>1623.0666666666666</v>
      </c>
      <c r="H21" s="37">
        <v>1990.4666666666667</v>
      </c>
      <c r="I21" s="37">
        <v>2051.9333333333334</v>
      </c>
      <c r="J21" s="37">
        <v>2174.166666666667</v>
      </c>
      <c r="K21" s="28">
        <v>1929.7</v>
      </c>
      <c r="L21" s="28">
        <v>1746</v>
      </c>
      <c r="M21" s="28">
        <v>6.2011399999999997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711.1</v>
      </c>
      <c r="D22" s="37">
        <v>704.65</v>
      </c>
      <c r="E22" s="37">
        <v>696.44999999999993</v>
      </c>
      <c r="F22" s="37">
        <v>681.8</v>
      </c>
      <c r="G22" s="37">
        <v>673.59999999999991</v>
      </c>
      <c r="H22" s="37">
        <v>719.3</v>
      </c>
      <c r="I22" s="37">
        <v>727.5</v>
      </c>
      <c r="J22" s="37">
        <v>742.15</v>
      </c>
      <c r="K22" s="28">
        <v>712.85</v>
      </c>
      <c r="L22" s="28">
        <v>690</v>
      </c>
      <c r="M22" s="28">
        <v>44.823250000000002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1825.2</v>
      </c>
      <c r="D23" s="37">
        <v>1791.3666666666668</v>
      </c>
      <c r="E23" s="37">
        <v>1733.8333333333335</v>
      </c>
      <c r="F23" s="37">
        <v>1642.4666666666667</v>
      </c>
      <c r="G23" s="37">
        <v>1584.9333333333334</v>
      </c>
      <c r="H23" s="37">
        <v>1882.7333333333336</v>
      </c>
      <c r="I23" s="37">
        <v>1940.2666666666669</v>
      </c>
      <c r="J23" s="37">
        <v>2031.6333333333337</v>
      </c>
      <c r="K23" s="28">
        <v>1848.9</v>
      </c>
      <c r="L23" s="28">
        <v>1700</v>
      </c>
      <c r="M23" s="28">
        <v>2.3119900000000002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1992.45</v>
      </c>
      <c r="D24" s="37">
        <v>2005.2</v>
      </c>
      <c r="E24" s="37">
        <v>1921.4</v>
      </c>
      <c r="F24" s="37">
        <v>1850.3500000000001</v>
      </c>
      <c r="G24" s="37">
        <v>1766.5500000000002</v>
      </c>
      <c r="H24" s="37">
        <v>2076.25</v>
      </c>
      <c r="I24" s="37">
        <v>2160.0499999999997</v>
      </c>
      <c r="J24" s="37">
        <v>2231.1</v>
      </c>
      <c r="K24" s="28">
        <v>2089</v>
      </c>
      <c r="L24" s="28">
        <v>1934.15</v>
      </c>
      <c r="M24" s="28">
        <v>1.98926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117.7</v>
      </c>
      <c r="D25" s="37">
        <v>115.96666666666668</v>
      </c>
      <c r="E25" s="37">
        <v>113.53333333333336</v>
      </c>
      <c r="F25" s="37">
        <v>109.36666666666667</v>
      </c>
      <c r="G25" s="37">
        <v>106.93333333333335</v>
      </c>
      <c r="H25" s="37">
        <v>120.13333333333337</v>
      </c>
      <c r="I25" s="37">
        <v>122.56666666666668</v>
      </c>
      <c r="J25" s="37">
        <v>126.73333333333338</v>
      </c>
      <c r="K25" s="28">
        <v>118.4</v>
      </c>
      <c r="L25" s="28">
        <v>111.8</v>
      </c>
      <c r="M25" s="28">
        <v>36.56617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289.45</v>
      </c>
      <c r="D26" s="37">
        <v>284.91666666666663</v>
      </c>
      <c r="E26" s="37">
        <v>277.68333333333328</v>
      </c>
      <c r="F26" s="37">
        <v>265.91666666666663</v>
      </c>
      <c r="G26" s="37">
        <v>258.68333333333328</v>
      </c>
      <c r="H26" s="37">
        <v>296.68333333333328</v>
      </c>
      <c r="I26" s="37">
        <v>303.91666666666663</v>
      </c>
      <c r="J26" s="37">
        <v>315.68333333333328</v>
      </c>
      <c r="K26" s="28">
        <v>292.14999999999998</v>
      </c>
      <c r="L26" s="28">
        <v>273.14999999999998</v>
      </c>
      <c r="M26" s="28">
        <v>45.068100000000001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2181.3000000000002</v>
      </c>
      <c r="D27" s="37">
        <v>2150.5666666666671</v>
      </c>
      <c r="E27" s="37">
        <v>2106.733333333334</v>
      </c>
      <c r="F27" s="37">
        <v>2032.166666666667</v>
      </c>
      <c r="G27" s="37">
        <v>1988.3333333333339</v>
      </c>
      <c r="H27" s="37">
        <v>2225.1333333333341</v>
      </c>
      <c r="I27" s="37">
        <v>2268.9666666666672</v>
      </c>
      <c r="J27" s="37">
        <v>2343.5333333333342</v>
      </c>
      <c r="K27" s="28">
        <v>2194.4</v>
      </c>
      <c r="L27" s="28">
        <v>2076</v>
      </c>
      <c r="M27" s="28">
        <v>0.30897999999999998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757.7</v>
      </c>
      <c r="D28" s="37">
        <v>756.4</v>
      </c>
      <c r="E28" s="37">
        <v>743.15</v>
      </c>
      <c r="F28" s="37">
        <v>728.6</v>
      </c>
      <c r="G28" s="37">
        <v>715.35</v>
      </c>
      <c r="H28" s="37">
        <v>770.94999999999993</v>
      </c>
      <c r="I28" s="37">
        <v>784.19999999999993</v>
      </c>
      <c r="J28" s="37">
        <v>798.74999999999989</v>
      </c>
      <c r="K28" s="28">
        <v>769.65</v>
      </c>
      <c r="L28" s="28">
        <v>741.85</v>
      </c>
      <c r="M28" s="28">
        <v>1.6049599999999999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3454</v>
      </c>
      <c r="D29" s="37">
        <v>3456.3833333333332</v>
      </c>
      <c r="E29" s="37">
        <v>3397.6166666666663</v>
      </c>
      <c r="F29" s="37">
        <v>3341.2333333333331</v>
      </c>
      <c r="G29" s="37">
        <v>3282.4666666666662</v>
      </c>
      <c r="H29" s="37">
        <v>3512.7666666666664</v>
      </c>
      <c r="I29" s="37">
        <v>3571.5333333333328</v>
      </c>
      <c r="J29" s="37">
        <v>3627.9166666666665</v>
      </c>
      <c r="K29" s="28">
        <v>3515.15</v>
      </c>
      <c r="L29" s="28">
        <v>3400</v>
      </c>
      <c r="M29" s="28">
        <v>0.51527000000000001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606.6</v>
      </c>
      <c r="D30" s="37">
        <v>601.08333333333337</v>
      </c>
      <c r="E30" s="37">
        <v>592.66666666666674</v>
      </c>
      <c r="F30" s="37">
        <v>578.73333333333335</v>
      </c>
      <c r="G30" s="37">
        <v>570.31666666666672</v>
      </c>
      <c r="H30" s="37">
        <v>615.01666666666677</v>
      </c>
      <c r="I30" s="37">
        <v>623.43333333333351</v>
      </c>
      <c r="J30" s="37">
        <v>637.36666666666679</v>
      </c>
      <c r="K30" s="28">
        <v>609.5</v>
      </c>
      <c r="L30" s="28">
        <v>587.15</v>
      </c>
      <c r="M30" s="28">
        <v>11.769780000000001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351.5</v>
      </c>
      <c r="D31" s="37">
        <v>350.48333333333335</v>
      </c>
      <c r="E31" s="37">
        <v>344.4666666666667</v>
      </c>
      <c r="F31" s="37">
        <v>337.43333333333334</v>
      </c>
      <c r="G31" s="37">
        <v>331.41666666666669</v>
      </c>
      <c r="H31" s="37">
        <v>357.51666666666671</v>
      </c>
      <c r="I31" s="37">
        <v>363.53333333333336</v>
      </c>
      <c r="J31" s="37">
        <v>370.56666666666672</v>
      </c>
      <c r="K31" s="28">
        <v>356.5</v>
      </c>
      <c r="L31" s="28">
        <v>343.45</v>
      </c>
      <c r="M31" s="28">
        <v>31.784880000000001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4486</v>
      </c>
      <c r="D32" s="37">
        <v>4423.7</v>
      </c>
      <c r="E32" s="37">
        <v>4312.3999999999996</v>
      </c>
      <c r="F32" s="37">
        <v>4138.8</v>
      </c>
      <c r="G32" s="37">
        <v>4027.5</v>
      </c>
      <c r="H32" s="37">
        <v>4597.2999999999993</v>
      </c>
      <c r="I32" s="37">
        <v>4708.6000000000004</v>
      </c>
      <c r="J32" s="37">
        <v>4882.1999999999989</v>
      </c>
      <c r="K32" s="28">
        <v>4535</v>
      </c>
      <c r="L32" s="28">
        <v>4250.1000000000004</v>
      </c>
      <c r="M32" s="28">
        <v>9.1728400000000008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212.4</v>
      </c>
      <c r="D33" s="37">
        <v>211.43333333333331</v>
      </c>
      <c r="E33" s="37">
        <v>209.21666666666661</v>
      </c>
      <c r="F33" s="37">
        <v>206.0333333333333</v>
      </c>
      <c r="G33" s="37">
        <v>203.81666666666661</v>
      </c>
      <c r="H33" s="37">
        <v>214.61666666666662</v>
      </c>
      <c r="I33" s="37">
        <v>216.83333333333331</v>
      </c>
      <c r="J33" s="37">
        <v>220.01666666666662</v>
      </c>
      <c r="K33" s="28">
        <v>213.65</v>
      </c>
      <c r="L33" s="28">
        <v>208.25</v>
      </c>
      <c r="M33" s="28">
        <v>24.58314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130.85</v>
      </c>
      <c r="D34" s="37">
        <v>130.33333333333334</v>
      </c>
      <c r="E34" s="37">
        <v>128.51666666666668</v>
      </c>
      <c r="F34" s="37">
        <v>126.18333333333334</v>
      </c>
      <c r="G34" s="37">
        <v>124.36666666666667</v>
      </c>
      <c r="H34" s="37">
        <v>132.66666666666669</v>
      </c>
      <c r="I34" s="37">
        <v>134.48333333333335</v>
      </c>
      <c r="J34" s="37">
        <v>136.81666666666669</v>
      </c>
      <c r="K34" s="28">
        <v>132.15</v>
      </c>
      <c r="L34" s="28">
        <v>128</v>
      </c>
      <c r="M34" s="28">
        <v>221.78008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3147.1</v>
      </c>
      <c r="D35" s="37">
        <v>3104.9333333333329</v>
      </c>
      <c r="E35" s="37">
        <v>3052.9166666666661</v>
      </c>
      <c r="F35" s="37">
        <v>2958.7333333333331</v>
      </c>
      <c r="G35" s="37">
        <v>2906.7166666666662</v>
      </c>
      <c r="H35" s="37">
        <v>3199.1166666666659</v>
      </c>
      <c r="I35" s="37">
        <v>3251.1333333333332</v>
      </c>
      <c r="J35" s="37">
        <v>3345.3166666666657</v>
      </c>
      <c r="K35" s="28">
        <v>3156.95</v>
      </c>
      <c r="L35" s="28">
        <v>3010.75</v>
      </c>
      <c r="M35" s="28">
        <v>26.997789999999998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2112.1999999999998</v>
      </c>
      <c r="D36" s="37">
        <v>2110.9166666666665</v>
      </c>
      <c r="E36" s="37">
        <v>2043.833333333333</v>
      </c>
      <c r="F36" s="37">
        <v>1975.4666666666665</v>
      </c>
      <c r="G36" s="37">
        <v>1908.383333333333</v>
      </c>
      <c r="H36" s="37">
        <v>2179.2833333333328</v>
      </c>
      <c r="I36" s="37">
        <v>2246.3666666666659</v>
      </c>
      <c r="J36" s="37">
        <v>2314.7333333333331</v>
      </c>
      <c r="K36" s="28">
        <v>2178</v>
      </c>
      <c r="L36" s="28">
        <v>2042.55</v>
      </c>
      <c r="M36" s="28">
        <v>7.7206900000000003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616.85</v>
      </c>
      <c r="D37" s="37">
        <v>609.51666666666677</v>
      </c>
      <c r="E37" s="37">
        <v>597.43333333333351</v>
      </c>
      <c r="F37" s="37">
        <v>578.01666666666677</v>
      </c>
      <c r="G37" s="37">
        <v>565.93333333333351</v>
      </c>
      <c r="H37" s="37">
        <v>628.93333333333351</v>
      </c>
      <c r="I37" s="37">
        <v>641.01666666666677</v>
      </c>
      <c r="J37" s="37">
        <v>660.43333333333351</v>
      </c>
      <c r="K37" s="28">
        <v>621.6</v>
      </c>
      <c r="L37" s="28">
        <v>590.1</v>
      </c>
      <c r="M37" s="28">
        <v>30.152200000000001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4095.45</v>
      </c>
      <c r="D38" s="37">
        <v>4032.2333333333336</v>
      </c>
      <c r="E38" s="37">
        <v>3944.4666666666672</v>
      </c>
      <c r="F38" s="37">
        <v>3793.4833333333336</v>
      </c>
      <c r="G38" s="37">
        <v>3705.7166666666672</v>
      </c>
      <c r="H38" s="37">
        <v>4183.2166666666672</v>
      </c>
      <c r="I38" s="37">
        <v>4270.9833333333336</v>
      </c>
      <c r="J38" s="37">
        <v>4421.9666666666672</v>
      </c>
      <c r="K38" s="28">
        <v>4120</v>
      </c>
      <c r="L38" s="28">
        <v>3881.25</v>
      </c>
      <c r="M38" s="28">
        <v>8.1051800000000007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752.2</v>
      </c>
      <c r="D39" s="37">
        <v>738.6</v>
      </c>
      <c r="E39" s="37">
        <v>722.2</v>
      </c>
      <c r="F39" s="37">
        <v>692.2</v>
      </c>
      <c r="G39" s="37">
        <v>675.80000000000007</v>
      </c>
      <c r="H39" s="37">
        <v>768.6</v>
      </c>
      <c r="I39" s="37">
        <v>784.99999999999989</v>
      </c>
      <c r="J39" s="37">
        <v>815</v>
      </c>
      <c r="K39" s="28">
        <v>755</v>
      </c>
      <c r="L39" s="28">
        <v>708.6</v>
      </c>
      <c r="M39" s="28">
        <v>380.88157999999999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3469.1</v>
      </c>
      <c r="D40" s="37">
        <v>3429.2833333333333</v>
      </c>
      <c r="E40" s="37">
        <v>3368.5666666666666</v>
      </c>
      <c r="F40" s="37">
        <v>3268.0333333333333</v>
      </c>
      <c r="G40" s="37">
        <v>3207.3166666666666</v>
      </c>
      <c r="H40" s="37">
        <v>3529.8166666666666</v>
      </c>
      <c r="I40" s="37">
        <v>3590.5333333333328</v>
      </c>
      <c r="J40" s="37">
        <v>3691.0666666666666</v>
      </c>
      <c r="K40" s="28">
        <v>3490</v>
      </c>
      <c r="L40" s="28">
        <v>3328.75</v>
      </c>
      <c r="M40" s="28">
        <v>5.7140599999999999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6963.75</v>
      </c>
      <c r="D41" s="37">
        <v>6903.9833333333336</v>
      </c>
      <c r="E41" s="37">
        <v>6811.9666666666672</v>
      </c>
      <c r="F41" s="37">
        <v>6660.1833333333334</v>
      </c>
      <c r="G41" s="37">
        <v>6568.166666666667</v>
      </c>
      <c r="H41" s="37">
        <v>7055.7666666666673</v>
      </c>
      <c r="I41" s="37">
        <v>7147.7833333333338</v>
      </c>
      <c r="J41" s="37">
        <v>7299.5666666666675</v>
      </c>
      <c r="K41" s="28">
        <v>6996</v>
      </c>
      <c r="L41" s="28">
        <v>6752.2</v>
      </c>
      <c r="M41" s="28">
        <v>25.259340000000002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15528.95</v>
      </c>
      <c r="D42" s="37">
        <v>15487.233333333332</v>
      </c>
      <c r="E42" s="37">
        <v>15292.016666666663</v>
      </c>
      <c r="F42" s="37">
        <v>15055.08333333333</v>
      </c>
      <c r="G42" s="37">
        <v>14859.866666666661</v>
      </c>
      <c r="H42" s="37">
        <v>15724.166666666664</v>
      </c>
      <c r="I42" s="37">
        <v>15919.383333333335</v>
      </c>
      <c r="J42" s="37">
        <v>16156.316666666666</v>
      </c>
      <c r="K42" s="28">
        <v>15682.45</v>
      </c>
      <c r="L42" s="28">
        <v>15250.3</v>
      </c>
      <c r="M42" s="28">
        <v>4.0906399999999996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5147.55</v>
      </c>
      <c r="D43" s="37">
        <v>5160.8499999999995</v>
      </c>
      <c r="E43" s="37">
        <v>5086.6999999999989</v>
      </c>
      <c r="F43" s="37">
        <v>5025.8499999999995</v>
      </c>
      <c r="G43" s="37">
        <v>4951.6999999999989</v>
      </c>
      <c r="H43" s="37">
        <v>5221.6999999999989</v>
      </c>
      <c r="I43" s="37">
        <v>5295.8499999999985</v>
      </c>
      <c r="J43" s="37">
        <v>5356.6999999999989</v>
      </c>
      <c r="K43" s="28">
        <v>5235</v>
      </c>
      <c r="L43" s="28">
        <v>5100</v>
      </c>
      <c r="M43" s="28">
        <v>0.65173000000000003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2337.1</v>
      </c>
      <c r="D44" s="37">
        <v>2323.3833333333332</v>
      </c>
      <c r="E44" s="37">
        <v>2292.0666666666666</v>
      </c>
      <c r="F44" s="37">
        <v>2247.0333333333333</v>
      </c>
      <c r="G44" s="37">
        <v>2215.7166666666667</v>
      </c>
      <c r="H44" s="37">
        <v>2368.4166666666665</v>
      </c>
      <c r="I44" s="37">
        <v>2399.7333333333331</v>
      </c>
      <c r="J44" s="37">
        <v>2444.7666666666664</v>
      </c>
      <c r="K44" s="28">
        <v>2354.6999999999998</v>
      </c>
      <c r="L44" s="28">
        <v>2278.35</v>
      </c>
      <c r="M44" s="28">
        <v>3.18424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324.14999999999998</v>
      </c>
      <c r="D45" s="37">
        <v>317.88333333333333</v>
      </c>
      <c r="E45" s="37">
        <v>309.76666666666665</v>
      </c>
      <c r="F45" s="37">
        <v>295.38333333333333</v>
      </c>
      <c r="G45" s="37">
        <v>287.26666666666665</v>
      </c>
      <c r="H45" s="37">
        <v>332.26666666666665</v>
      </c>
      <c r="I45" s="37">
        <v>340.38333333333333</v>
      </c>
      <c r="J45" s="37">
        <v>354.76666666666665</v>
      </c>
      <c r="K45" s="28">
        <v>326</v>
      </c>
      <c r="L45" s="28">
        <v>303.5</v>
      </c>
      <c r="M45" s="28">
        <v>168.69426999999999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98.5</v>
      </c>
      <c r="D46" s="37">
        <v>96.583333333333329</v>
      </c>
      <c r="E46" s="37">
        <v>93.466666666666654</v>
      </c>
      <c r="F46" s="37">
        <v>88.433333333333323</v>
      </c>
      <c r="G46" s="37">
        <v>85.316666666666649</v>
      </c>
      <c r="H46" s="37">
        <v>101.61666666666666</v>
      </c>
      <c r="I46" s="37">
        <v>104.73333333333333</v>
      </c>
      <c r="J46" s="37">
        <v>109.76666666666667</v>
      </c>
      <c r="K46" s="28">
        <v>99.7</v>
      </c>
      <c r="L46" s="28">
        <v>91.55</v>
      </c>
      <c r="M46" s="28">
        <v>656.20822999999996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52.35</v>
      </c>
      <c r="D47" s="37">
        <v>51.783333333333331</v>
      </c>
      <c r="E47" s="37">
        <v>50.916666666666664</v>
      </c>
      <c r="F47" s="37">
        <v>49.483333333333334</v>
      </c>
      <c r="G47" s="37">
        <v>48.616666666666667</v>
      </c>
      <c r="H47" s="37">
        <v>53.216666666666661</v>
      </c>
      <c r="I47" s="37">
        <v>54.083333333333336</v>
      </c>
      <c r="J47" s="37">
        <v>55.516666666666659</v>
      </c>
      <c r="K47" s="28">
        <v>52.65</v>
      </c>
      <c r="L47" s="28">
        <v>50.35</v>
      </c>
      <c r="M47" s="28">
        <v>55.23751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2029.8</v>
      </c>
      <c r="D48" s="37">
        <v>1985.4833333333336</v>
      </c>
      <c r="E48" s="37">
        <v>1916.4666666666672</v>
      </c>
      <c r="F48" s="37">
        <v>1803.1333333333337</v>
      </c>
      <c r="G48" s="37">
        <v>1734.1166666666672</v>
      </c>
      <c r="H48" s="37">
        <v>2098.8166666666671</v>
      </c>
      <c r="I48" s="37">
        <v>2167.8333333333335</v>
      </c>
      <c r="J48" s="37">
        <v>2281.166666666667</v>
      </c>
      <c r="K48" s="28">
        <v>2054.5</v>
      </c>
      <c r="L48" s="28">
        <v>1872.15</v>
      </c>
      <c r="M48" s="28">
        <v>11.397259999999999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727.05</v>
      </c>
      <c r="D49" s="37">
        <v>716.91666666666663</v>
      </c>
      <c r="E49" s="37">
        <v>704.18333333333328</v>
      </c>
      <c r="F49" s="37">
        <v>681.31666666666661</v>
      </c>
      <c r="G49" s="37">
        <v>668.58333333333326</v>
      </c>
      <c r="H49" s="37">
        <v>739.7833333333333</v>
      </c>
      <c r="I49" s="37">
        <v>752.51666666666665</v>
      </c>
      <c r="J49" s="37">
        <v>775.38333333333333</v>
      </c>
      <c r="K49" s="28">
        <v>729.65</v>
      </c>
      <c r="L49" s="28">
        <v>694.05</v>
      </c>
      <c r="M49" s="28">
        <v>5.7864899999999997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204.2</v>
      </c>
      <c r="D50" s="37">
        <v>201.29999999999998</v>
      </c>
      <c r="E50" s="37">
        <v>197.09999999999997</v>
      </c>
      <c r="F50" s="37">
        <v>189.99999999999997</v>
      </c>
      <c r="G50" s="37">
        <v>185.79999999999995</v>
      </c>
      <c r="H50" s="37">
        <v>208.39999999999998</v>
      </c>
      <c r="I50" s="37">
        <v>212.59999999999997</v>
      </c>
      <c r="J50" s="37">
        <v>219.7</v>
      </c>
      <c r="K50" s="28">
        <v>205.5</v>
      </c>
      <c r="L50" s="28">
        <v>194.2</v>
      </c>
      <c r="M50" s="28">
        <v>99.061139999999995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729.3</v>
      </c>
      <c r="D51" s="37">
        <v>722.66666666666663</v>
      </c>
      <c r="E51" s="37">
        <v>711.68333333333328</v>
      </c>
      <c r="F51" s="37">
        <v>694.06666666666661</v>
      </c>
      <c r="G51" s="37">
        <v>683.08333333333326</v>
      </c>
      <c r="H51" s="37">
        <v>740.2833333333333</v>
      </c>
      <c r="I51" s="37">
        <v>751.26666666666665</v>
      </c>
      <c r="J51" s="37">
        <v>768.88333333333333</v>
      </c>
      <c r="K51" s="28">
        <v>733.65</v>
      </c>
      <c r="L51" s="28">
        <v>705.05</v>
      </c>
      <c r="M51" s="28">
        <v>9.2604799999999994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57.6</v>
      </c>
      <c r="D52" s="37">
        <v>57.416666666666664</v>
      </c>
      <c r="E52" s="37">
        <v>56.483333333333327</v>
      </c>
      <c r="F52" s="37">
        <v>55.36666666666666</v>
      </c>
      <c r="G52" s="37">
        <v>54.433333333333323</v>
      </c>
      <c r="H52" s="37">
        <v>58.533333333333331</v>
      </c>
      <c r="I52" s="37">
        <v>59.466666666666669</v>
      </c>
      <c r="J52" s="37">
        <v>60.583333333333336</v>
      </c>
      <c r="K52" s="28">
        <v>58.35</v>
      </c>
      <c r="L52" s="28">
        <v>56.3</v>
      </c>
      <c r="M52" s="28">
        <v>288.11318999999997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382.55</v>
      </c>
      <c r="D53" s="37">
        <v>378.11666666666662</v>
      </c>
      <c r="E53" s="37">
        <v>372.43333333333322</v>
      </c>
      <c r="F53" s="37">
        <v>362.31666666666661</v>
      </c>
      <c r="G53" s="37">
        <v>356.63333333333321</v>
      </c>
      <c r="H53" s="37">
        <v>388.23333333333323</v>
      </c>
      <c r="I53" s="37">
        <v>393.91666666666663</v>
      </c>
      <c r="J53" s="37">
        <v>404.03333333333325</v>
      </c>
      <c r="K53" s="28">
        <v>383.8</v>
      </c>
      <c r="L53" s="28">
        <v>368</v>
      </c>
      <c r="M53" s="28">
        <v>49.526499999999999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711.85</v>
      </c>
      <c r="D54" s="37">
        <v>704.81666666666672</v>
      </c>
      <c r="E54" s="37">
        <v>689.18333333333339</v>
      </c>
      <c r="F54" s="37">
        <v>666.51666666666665</v>
      </c>
      <c r="G54" s="37">
        <v>650.88333333333333</v>
      </c>
      <c r="H54" s="37">
        <v>727.48333333333346</v>
      </c>
      <c r="I54" s="37">
        <v>743.1166666666669</v>
      </c>
      <c r="J54" s="37">
        <v>765.78333333333353</v>
      </c>
      <c r="K54" s="28">
        <v>720.45</v>
      </c>
      <c r="L54" s="28">
        <v>682.15</v>
      </c>
      <c r="M54" s="28">
        <v>141.28764000000001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374.3</v>
      </c>
      <c r="D55" s="37">
        <v>372.4666666666667</v>
      </c>
      <c r="E55" s="37">
        <v>367.63333333333338</v>
      </c>
      <c r="F55" s="37">
        <v>360.9666666666667</v>
      </c>
      <c r="G55" s="37">
        <v>356.13333333333338</v>
      </c>
      <c r="H55" s="37">
        <v>379.13333333333338</v>
      </c>
      <c r="I55" s="37">
        <v>383.96666666666664</v>
      </c>
      <c r="J55" s="37">
        <v>390.63333333333338</v>
      </c>
      <c r="K55" s="28">
        <v>377.3</v>
      </c>
      <c r="L55" s="28">
        <v>365.8</v>
      </c>
      <c r="M55" s="28">
        <v>38.779730000000001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16269.55</v>
      </c>
      <c r="D56" s="37">
        <v>16127.633333333333</v>
      </c>
      <c r="E56" s="37">
        <v>15915.266666666666</v>
      </c>
      <c r="F56" s="37">
        <v>15560.983333333334</v>
      </c>
      <c r="G56" s="37">
        <v>15348.616666666667</v>
      </c>
      <c r="H56" s="37">
        <v>16481.916666666664</v>
      </c>
      <c r="I56" s="37">
        <v>16694.283333333333</v>
      </c>
      <c r="J56" s="37">
        <v>17048.566666666666</v>
      </c>
      <c r="K56" s="28">
        <v>16340</v>
      </c>
      <c r="L56" s="28">
        <v>15773.35</v>
      </c>
      <c r="M56" s="28">
        <v>0.2218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3539.3</v>
      </c>
      <c r="D57" s="37">
        <v>3511.6666666666665</v>
      </c>
      <c r="E57" s="37">
        <v>3457.8833333333332</v>
      </c>
      <c r="F57" s="37">
        <v>3376.4666666666667</v>
      </c>
      <c r="G57" s="37">
        <v>3322.6833333333334</v>
      </c>
      <c r="H57" s="37">
        <v>3593.083333333333</v>
      </c>
      <c r="I57" s="37">
        <v>3646.8666666666668</v>
      </c>
      <c r="J57" s="37">
        <v>3728.2833333333328</v>
      </c>
      <c r="K57" s="28">
        <v>3565.45</v>
      </c>
      <c r="L57" s="28">
        <v>3430.25</v>
      </c>
      <c r="M57" s="28">
        <v>3.0641099999999999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395.65</v>
      </c>
      <c r="D58" s="37">
        <v>397.56666666666661</v>
      </c>
      <c r="E58" s="37">
        <v>391.23333333333323</v>
      </c>
      <c r="F58" s="37">
        <v>386.81666666666661</v>
      </c>
      <c r="G58" s="37">
        <v>380.48333333333323</v>
      </c>
      <c r="H58" s="37">
        <v>401.98333333333323</v>
      </c>
      <c r="I58" s="37">
        <v>408.31666666666661</v>
      </c>
      <c r="J58" s="37">
        <v>412.73333333333323</v>
      </c>
      <c r="K58" s="28">
        <v>403.9</v>
      </c>
      <c r="L58" s="28">
        <v>393.15</v>
      </c>
      <c r="M58" s="28">
        <v>27.856020000000001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221.4</v>
      </c>
      <c r="D59" s="37">
        <v>216.69999999999996</v>
      </c>
      <c r="E59" s="37">
        <v>210.14999999999992</v>
      </c>
      <c r="F59" s="37">
        <v>198.89999999999995</v>
      </c>
      <c r="G59" s="37">
        <v>192.34999999999991</v>
      </c>
      <c r="H59" s="37">
        <v>227.94999999999993</v>
      </c>
      <c r="I59" s="37">
        <v>234.49999999999994</v>
      </c>
      <c r="J59" s="37">
        <v>245.74999999999994</v>
      </c>
      <c r="K59" s="28">
        <v>223.25</v>
      </c>
      <c r="L59" s="28">
        <v>205.45</v>
      </c>
      <c r="M59" s="28">
        <v>120.89545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120.35</v>
      </c>
      <c r="D60" s="37">
        <v>118.36666666666666</v>
      </c>
      <c r="E60" s="37">
        <v>114.93333333333332</v>
      </c>
      <c r="F60" s="37">
        <v>109.51666666666667</v>
      </c>
      <c r="G60" s="37">
        <v>106.08333333333333</v>
      </c>
      <c r="H60" s="37">
        <v>123.78333333333332</v>
      </c>
      <c r="I60" s="37">
        <v>127.21666666666665</v>
      </c>
      <c r="J60" s="37">
        <v>132.63333333333333</v>
      </c>
      <c r="K60" s="28">
        <v>121.8</v>
      </c>
      <c r="L60" s="28">
        <v>112.95</v>
      </c>
      <c r="M60" s="28">
        <v>12.929320000000001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643.6</v>
      </c>
      <c r="D61" s="37">
        <v>646.01666666666677</v>
      </c>
      <c r="E61" s="37">
        <v>627.68333333333351</v>
      </c>
      <c r="F61" s="37">
        <v>611.76666666666677</v>
      </c>
      <c r="G61" s="37">
        <v>593.43333333333351</v>
      </c>
      <c r="H61" s="37">
        <v>661.93333333333351</v>
      </c>
      <c r="I61" s="37">
        <v>680.26666666666677</v>
      </c>
      <c r="J61" s="37">
        <v>696.18333333333351</v>
      </c>
      <c r="K61" s="28">
        <v>664.35</v>
      </c>
      <c r="L61" s="28">
        <v>630.1</v>
      </c>
      <c r="M61" s="28">
        <v>51.863410000000002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905.65</v>
      </c>
      <c r="D62" s="37">
        <v>898.58333333333337</v>
      </c>
      <c r="E62" s="37">
        <v>888.16666666666674</v>
      </c>
      <c r="F62" s="37">
        <v>870.68333333333339</v>
      </c>
      <c r="G62" s="37">
        <v>860.26666666666677</v>
      </c>
      <c r="H62" s="37">
        <v>916.06666666666672</v>
      </c>
      <c r="I62" s="37">
        <v>926.48333333333346</v>
      </c>
      <c r="J62" s="37">
        <v>943.9666666666667</v>
      </c>
      <c r="K62" s="28">
        <v>909</v>
      </c>
      <c r="L62" s="28">
        <v>881.1</v>
      </c>
      <c r="M62" s="28">
        <v>23.226929999999999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142.9</v>
      </c>
      <c r="D63" s="37">
        <v>141.35</v>
      </c>
      <c r="E63" s="37">
        <v>138.5</v>
      </c>
      <c r="F63" s="37">
        <v>134.1</v>
      </c>
      <c r="G63" s="37">
        <v>131.25</v>
      </c>
      <c r="H63" s="37">
        <v>145.75</v>
      </c>
      <c r="I63" s="37">
        <v>148.59999999999997</v>
      </c>
      <c r="J63" s="37">
        <v>153</v>
      </c>
      <c r="K63" s="28">
        <v>144.19999999999999</v>
      </c>
      <c r="L63" s="28">
        <v>136.94999999999999</v>
      </c>
      <c r="M63" s="28">
        <v>12.85754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161.15</v>
      </c>
      <c r="D64" s="37">
        <v>159.01666666666668</v>
      </c>
      <c r="E64" s="37">
        <v>156.43333333333337</v>
      </c>
      <c r="F64" s="37">
        <v>151.7166666666667</v>
      </c>
      <c r="G64" s="37">
        <v>149.13333333333338</v>
      </c>
      <c r="H64" s="37">
        <v>163.73333333333335</v>
      </c>
      <c r="I64" s="37">
        <v>166.31666666666666</v>
      </c>
      <c r="J64" s="37">
        <v>171.03333333333333</v>
      </c>
      <c r="K64" s="28">
        <v>161.6</v>
      </c>
      <c r="L64" s="28">
        <v>154.30000000000001</v>
      </c>
      <c r="M64" s="28">
        <v>72.678659999999994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4781.6499999999996</v>
      </c>
      <c r="D65" s="37">
        <v>4770.4333333333334</v>
      </c>
      <c r="E65" s="37">
        <v>4662.6166666666668</v>
      </c>
      <c r="F65" s="37">
        <v>4543.583333333333</v>
      </c>
      <c r="G65" s="37">
        <v>4435.7666666666664</v>
      </c>
      <c r="H65" s="37">
        <v>4889.4666666666672</v>
      </c>
      <c r="I65" s="37">
        <v>4997.2833333333347</v>
      </c>
      <c r="J65" s="37">
        <v>5116.3166666666675</v>
      </c>
      <c r="K65" s="28">
        <v>4878.25</v>
      </c>
      <c r="L65" s="28">
        <v>4651.3999999999996</v>
      </c>
      <c r="M65" s="28">
        <v>2.6383700000000001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1417.7</v>
      </c>
      <c r="D66" s="37">
        <v>1404.5</v>
      </c>
      <c r="E66" s="37">
        <v>1388.8</v>
      </c>
      <c r="F66" s="37">
        <v>1359.8999999999999</v>
      </c>
      <c r="G66" s="37">
        <v>1344.1999999999998</v>
      </c>
      <c r="H66" s="37">
        <v>1433.4</v>
      </c>
      <c r="I66" s="37">
        <v>1449.1</v>
      </c>
      <c r="J66" s="37">
        <v>1478.0000000000002</v>
      </c>
      <c r="K66" s="28">
        <v>1420.2</v>
      </c>
      <c r="L66" s="28">
        <v>1375.6</v>
      </c>
      <c r="M66" s="28">
        <v>3.3799399999999999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621.04999999999995</v>
      </c>
      <c r="D67" s="37">
        <v>618.98333333333335</v>
      </c>
      <c r="E67" s="37">
        <v>608.26666666666665</v>
      </c>
      <c r="F67" s="37">
        <v>595.48333333333335</v>
      </c>
      <c r="G67" s="37">
        <v>584.76666666666665</v>
      </c>
      <c r="H67" s="37">
        <v>631.76666666666665</v>
      </c>
      <c r="I67" s="37">
        <v>642.48333333333335</v>
      </c>
      <c r="J67" s="37">
        <v>655.26666666666665</v>
      </c>
      <c r="K67" s="28">
        <v>629.70000000000005</v>
      </c>
      <c r="L67" s="28">
        <v>606.20000000000005</v>
      </c>
      <c r="M67" s="28">
        <v>8.8598300000000005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748.45</v>
      </c>
      <c r="D68" s="37">
        <v>749.26666666666677</v>
      </c>
      <c r="E68" s="37">
        <v>730.33333333333348</v>
      </c>
      <c r="F68" s="37">
        <v>712.2166666666667</v>
      </c>
      <c r="G68" s="37">
        <v>693.28333333333342</v>
      </c>
      <c r="H68" s="37">
        <v>767.38333333333355</v>
      </c>
      <c r="I68" s="37">
        <v>786.31666666666672</v>
      </c>
      <c r="J68" s="37">
        <v>804.43333333333362</v>
      </c>
      <c r="K68" s="28">
        <v>768.2</v>
      </c>
      <c r="L68" s="28">
        <v>731.15</v>
      </c>
      <c r="M68" s="28">
        <v>4.3494599999999997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420.25</v>
      </c>
      <c r="D69" s="37">
        <v>414.33333333333331</v>
      </c>
      <c r="E69" s="37">
        <v>403.06666666666661</v>
      </c>
      <c r="F69" s="37">
        <v>385.88333333333327</v>
      </c>
      <c r="G69" s="37">
        <v>374.61666666666656</v>
      </c>
      <c r="H69" s="37">
        <v>431.51666666666665</v>
      </c>
      <c r="I69" s="37">
        <v>442.78333333333342</v>
      </c>
      <c r="J69" s="37">
        <v>459.9666666666667</v>
      </c>
      <c r="K69" s="28">
        <v>425.6</v>
      </c>
      <c r="L69" s="28">
        <v>397.15</v>
      </c>
      <c r="M69" s="28">
        <v>8.6378299999999992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929.4</v>
      </c>
      <c r="D70" s="37">
        <v>913.43333333333339</v>
      </c>
      <c r="E70" s="37">
        <v>893.16666666666674</v>
      </c>
      <c r="F70" s="37">
        <v>856.93333333333339</v>
      </c>
      <c r="G70" s="37">
        <v>836.66666666666674</v>
      </c>
      <c r="H70" s="37">
        <v>949.66666666666674</v>
      </c>
      <c r="I70" s="37">
        <v>969.93333333333339</v>
      </c>
      <c r="J70" s="37">
        <v>1006.1666666666667</v>
      </c>
      <c r="K70" s="28">
        <v>933.7</v>
      </c>
      <c r="L70" s="28">
        <v>877.2</v>
      </c>
      <c r="M70" s="28">
        <v>7.3622899999999998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380.25</v>
      </c>
      <c r="D71" s="37">
        <v>375.36666666666662</v>
      </c>
      <c r="E71" s="37">
        <v>368.03333333333325</v>
      </c>
      <c r="F71" s="37">
        <v>355.81666666666661</v>
      </c>
      <c r="G71" s="37">
        <v>348.48333333333323</v>
      </c>
      <c r="H71" s="37">
        <v>387.58333333333326</v>
      </c>
      <c r="I71" s="37">
        <v>394.91666666666663</v>
      </c>
      <c r="J71" s="37">
        <v>407.13333333333327</v>
      </c>
      <c r="K71" s="28">
        <v>382.7</v>
      </c>
      <c r="L71" s="28">
        <v>363.15</v>
      </c>
      <c r="M71" s="28">
        <v>73.242400000000004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542.79999999999995</v>
      </c>
      <c r="D72" s="37">
        <v>541.86666666666667</v>
      </c>
      <c r="E72" s="37">
        <v>537.58333333333337</v>
      </c>
      <c r="F72" s="37">
        <v>532.36666666666667</v>
      </c>
      <c r="G72" s="37">
        <v>528.08333333333337</v>
      </c>
      <c r="H72" s="37">
        <v>547.08333333333337</v>
      </c>
      <c r="I72" s="37">
        <v>551.36666666666667</v>
      </c>
      <c r="J72" s="37">
        <v>556.58333333333337</v>
      </c>
      <c r="K72" s="28">
        <v>546.15</v>
      </c>
      <c r="L72" s="28">
        <v>536.65</v>
      </c>
      <c r="M72" s="28">
        <v>18.479600000000001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1834.85</v>
      </c>
      <c r="D73" s="37">
        <v>1831.6833333333334</v>
      </c>
      <c r="E73" s="37">
        <v>1808.2166666666667</v>
      </c>
      <c r="F73" s="37">
        <v>1781.5833333333333</v>
      </c>
      <c r="G73" s="37">
        <v>1758.1166666666666</v>
      </c>
      <c r="H73" s="37">
        <v>1858.3166666666668</v>
      </c>
      <c r="I73" s="37">
        <v>1881.7833333333335</v>
      </c>
      <c r="J73" s="37">
        <v>1908.416666666667</v>
      </c>
      <c r="K73" s="28">
        <v>1855.15</v>
      </c>
      <c r="L73" s="28">
        <v>1805.05</v>
      </c>
      <c r="M73" s="28">
        <v>2.8752200000000001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2216</v>
      </c>
      <c r="D74" s="37">
        <v>2214.6666666666665</v>
      </c>
      <c r="E74" s="37">
        <v>2130.3833333333332</v>
      </c>
      <c r="F74" s="37">
        <v>2044.7666666666669</v>
      </c>
      <c r="G74" s="37">
        <v>1960.4833333333336</v>
      </c>
      <c r="H74" s="37">
        <v>2300.2833333333328</v>
      </c>
      <c r="I74" s="37">
        <v>2384.5666666666666</v>
      </c>
      <c r="J74" s="37">
        <v>2470.1833333333325</v>
      </c>
      <c r="K74" s="28">
        <v>2298.9499999999998</v>
      </c>
      <c r="L74" s="28">
        <v>2129.0500000000002</v>
      </c>
      <c r="M74" s="28">
        <v>20.15166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136.35</v>
      </c>
      <c r="D75" s="37">
        <v>133.65</v>
      </c>
      <c r="E75" s="37">
        <v>125.30000000000001</v>
      </c>
      <c r="F75" s="37">
        <v>114.25</v>
      </c>
      <c r="G75" s="37">
        <v>105.9</v>
      </c>
      <c r="H75" s="37">
        <v>144.70000000000002</v>
      </c>
      <c r="I75" s="37">
        <v>153.04999999999998</v>
      </c>
      <c r="J75" s="37">
        <v>164.10000000000002</v>
      </c>
      <c r="K75" s="28">
        <v>142</v>
      </c>
      <c r="L75" s="28">
        <v>122.6</v>
      </c>
      <c r="M75" s="28">
        <v>19.700800000000001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4049.2</v>
      </c>
      <c r="D76" s="37">
        <v>4025.6999999999994</v>
      </c>
      <c r="E76" s="37">
        <v>3954.4499999999989</v>
      </c>
      <c r="F76" s="37">
        <v>3859.6999999999994</v>
      </c>
      <c r="G76" s="37">
        <v>3788.4499999999989</v>
      </c>
      <c r="H76" s="37">
        <v>4120.4499999999989</v>
      </c>
      <c r="I76" s="37">
        <v>4191.7</v>
      </c>
      <c r="J76" s="37">
        <v>4286.4499999999989</v>
      </c>
      <c r="K76" s="28">
        <v>4096.95</v>
      </c>
      <c r="L76" s="28">
        <v>3930.95</v>
      </c>
      <c r="M76" s="28">
        <v>5.6161000000000003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4552.1000000000004</v>
      </c>
      <c r="D77" s="37">
        <v>4562.7</v>
      </c>
      <c r="E77" s="37">
        <v>4400.3999999999996</v>
      </c>
      <c r="F77" s="37">
        <v>4248.7</v>
      </c>
      <c r="G77" s="37">
        <v>4086.3999999999996</v>
      </c>
      <c r="H77" s="37">
        <v>4714.3999999999996</v>
      </c>
      <c r="I77" s="37">
        <v>4876.7000000000007</v>
      </c>
      <c r="J77" s="37">
        <v>5028.3999999999996</v>
      </c>
      <c r="K77" s="28">
        <v>4725</v>
      </c>
      <c r="L77" s="28">
        <v>4411</v>
      </c>
      <c r="M77" s="28">
        <v>5.8931899999999997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2964.8</v>
      </c>
      <c r="D78" s="37">
        <v>2913.2833333333333</v>
      </c>
      <c r="E78" s="37">
        <v>2832.5666666666666</v>
      </c>
      <c r="F78" s="37">
        <v>2700.3333333333335</v>
      </c>
      <c r="G78" s="37">
        <v>2619.6166666666668</v>
      </c>
      <c r="H78" s="37">
        <v>3045.5166666666664</v>
      </c>
      <c r="I78" s="37">
        <v>3126.2333333333327</v>
      </c>
      <c r="J78" s="37">
        <v>3258.4666666666662</v>
      </c>
      <c r="K78" s="28">
        <v>2994</v>
      </c>
      <c r="L78" s="28">
        <v>2781.05</v>
      </c>
      <c r="M78" s="28">
        <v>3.6648999999999998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4402.8500000000004</v>
      </c>
      <c r="D79" s="37">
        <v>4374.2666666666664</v>
      </c>
      <c r="E79" s="37">
        <v>4329.583333333333</v>
      </c>
      <c r="F79" s="37">
        <v>4256.3166666666666</v>
      </c>
      <c r="G79" s="37">
        <v>4211.6333333333332</v>
      </c>
      <c r="H79" s="37">
        <v>4447.5333333333328</v>
      </c>
      <c r="I79" s="37">
        <v>4492.2166666666672</v>
      </c>
      <c r="J79" s="37">
        <v>4565.4833333333327</v>
      </c>
      <c r="K79" s="28">
        <v>4418.95</v>
      </c>
      <c r="L79" s="28">
        <v>4301</v>
      </c>
      <c r="M79" s="28">
        <v>3.4090199999999999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2692</v>
      </c>
      <c r="D80" s="37">
        <v>2664.8666666666668</v>
      </c>
      <c r="E80" s="37">
        <v>2620.7833333333338</v>
      </c>
      <c r="F80" s="37">
        <v>2549.5666666666671</v>
      </c>
      <c r="G80" s="37">
        <v>2505.483333333334</v>
      </c>
      <c r="H80" s="37">
        <v>2736.0833333333335</v>
      </c>
      <c r="I80" s="37">
        <v>2780.1666666666665</v>
      </c>
      <c r="J80" s="37">
        <v>2851.3833333333332</v>
      </c>
      <c r="K80" s="28">
        <v>2708.95</v>
      </c>
      <c r="L80" s="28">
        <v>2593.65</v>
      </c>
      <c r="M80" s="28">
        <v>6.8709199999999999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475</v>
      </c>
      <c r="D81" s="37">
        <v>474.3</v>
      </c>
      <c r="E81" s="37">
        <v>467.70000000000005</v>
      </c>
      <c r="F81" s="37">
        <v>460.40000000000003</v>
      </c>
      <c r="G81" s="37">
        <v>453.80000000000007</v>
      </c>
      <c r="H81" s="37">
        <v>481.6</v>
      </c>
      <c r="I81" s="37">
        <v>488.20000000000005</v>
      </c>
      <c r="J81" s="37">
        <v>495.5</v>
      </c>
      <c r="K81" s="28">
        <v>480.9</v>
      </c>
      <c r="L81" s="28">
        <v>467</v>
      </c>
      <c r="M81" s="28">
        <v>5.9769600000000001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1631.65</v>
      </c>
      <c r="D82" s="37">
        <v>1634.55</v>
      </c>
      <c r="E82" s="37">
        <v>1607.1</v>
      </c>
      <c r="F82" s="37">
        <v>1582.55</v>
      </c>
      <c r="G82" s="37">
        <v>1555.1</v>
      </c>
      <c r="H82" s="37">
        <v>1659.1</v>
      </c>
      <c r="I82" s="37">
        <v>1686.5500000000002</v>
      </c>
      <c r="J82" s="37">
        <v>1711.1</v>
      </c>
      <c r="K82" s="28">
        <v>1662</v>
      </c>
      <c r="L82" s="28">
        <v>1610</v>
      </c>
      <c r="M82" s="28">
        <v>1.4843900000000001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1854.45</v>
      </c>
      <c r="D83" s="37">
        <v>1852.3166666666666</v>
      </c>
      <c r="E83" s="37">
        <v>1842.6333333333332</v>
      </c>
      <c r="F83" s="37">
        <v>1830.8166666666666</v>
      </c>
      <c r="G83" s="37">
        <v>1821.1333333333332</v>
      </c>
      <c r="H83" s="37">
        <v>1864.1333333333332</v>
      </c>
      <c r="I83" s="37">
        <v>1873.8166666666666</v>
      </c>
      <c r="J83" s="37">
        <v>1885.6333333333332</v>
      </c>
      <c r="K83" s="28">
        <v>1862</v>
      </c>
      <c r="L83" s="28">
        <v>1840.5</v>
      </c>
      <c r="M83" s="28">
        <v>3.5493299999999999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175.15</v>
      </c>
      <c r="D84" s="37">
        <v>173.65</v>
      </c>
      <c r="E84" s="37">
        <v>171.55</v>
      </c>
      <c r="F84" s="37">
        <v>167.95000000000002</v>
      </c>
      <c r="G84" s="37">
        <v>165.85000000000002</v>
      </c>
      <c r="H84" s="37">
        <v>177.25</v>
      </c>
      <c r="I84" s="37">
        <v>179.34999999999997</v>
      </c>
      <c r="J84" s="37">
        <v>182.95</v>
      </c>
      <c r="K84" s="28">
        <v>175.75</v>
      </c>
      <c r="L84" s="28">
        <v>170.05</v>
      </c>
      <c r="M84" s="28">
        <v>19.109249999999999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95.85</v>
      </c>
      <c r="D85" s="37">
        <v>94.766666666666666</v>
      </c>
      <c r="E85" s="37">
        <v>91.883333333333326</v>
      </c>
      <c r="F85" s="37">
        <v>87.916666666666657</v>
      </c>
      <c r="G85" s="37">
        <v>85.033333333333317</v>
      </c>
      <c r="H85" s="37">
        <v>98.733333333333334</v>
      </c>
      <c r="I85" s="37">
        <v>101.61666666666669</v>
      </c>
      <c r="J85" s="37">
        <v>105.58333333333334</v>
      </c>
      <c r="K85" s="28">
        <v>97.65</v>
      </c>
      <c r="L85" s="28">
        <v>90.8</v>
      </c>
      <c r="M85" s="28">
        <v>416.65021999999999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271.05</v>
      </c>
      <c r="D86" s="37">
        <v>267.90000000000003</v>
      </c>
      <c r="E86" s="37">
        <v>263.90000000000009</v>
      </c>
      <c r="F86" s="37">
        <v>256.75000000000006</v>
      </c>
      <c r="G86" s="37">
        <v>252.75000000000011</v>
      </c>
      <c r="H86" s="37">
        <v>275.05000000000007</v>
      </c>
      <c r="I86" s="37">
        <v>279.04999999999995</v>
      </c>
      <c r="J86" s="37">
        <v>286.20000000000005</v>
      </c>
      <c r="K86" s="28">
        <v>271.89999999999998</v>
      </c>
      <c r="L86" s="28">
        <v>260.75</v>
      </c>
      <c r="M86" s="28">
        <v>9.5302100000000003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143.75</v>
      </c>
      <c r="D87" s="37">
        <v>142</v>
      </c>
      <c r="E87" s="37">
        <v>139.85</v>
      </c>
      <c r="F87" s="37">
        <v>135.94999999999999</v>
      </c>
      <c r="G87" s="37">
        <v>133.79999999999998</v>
      </c>
      <c r="H87" s="37">
        <v>145.9</v>
      </c>
      <c r="I87" s="37">
        <v>148.04999999999998</v>
      </c>
      <c r="J87" s="37">
        <v>151.95000000000002</v>
      </c>
      <c r="K87" s="28">
        <v>144.15</v>
      </c>
      <c r="L87" s="28">
        <v>138.1</v>
      </c>
      <c r="M87" s="28">
        <v>110.55193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40.4</v>
      </c>
      <c r="D88" s="37">
        <v>40.066666666666663</v>
      </c>
      <c r="E88" s="37">
        <v>39.333333333333329</v>
      </c>
      <c r="F88" s="37">
        <v>38.266666666666666</v>
      </c>
      <c r="G88" s="37">
        <v>37.533333333333331</v>
      </c>
      <c r="H88" s="37">
        <v>41.133333333333326</v>
      </c>
      <c r="I88" s="37">
        <v>41.86666666666666</v>
      </c>
      <c r="J88" s="37">
        <v>42.933333333333323</v>
      </c>
      <c r="K88" s="28">
        <v>40.799999999999997</v>
      </c>
      <c r="L88" s="28">
        <v>39</v>
      </c>
      <c r="M88" s="28">
        <v>126.43024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3397.1</v>
      </c>
      <c r="D89" s="37">
        <v>3365.6833333333329</v>
      </c>
      <c r="E89" s="37">
        <v>3301.4166666666661</v>
      </c>
      <c r="F89" s="37">
        <v>3205.7333333333331</v>
      </c>
      <c r="G89" s="37">
        <v>3141.4666666666662</v>
      </c>
      <c r="H89" s="37">
        <v>3461.3666666666659</v>
      </c>
      <c r="I89" s="37">
        <v>3525.6333333333332</v>
      </c>
      <c r="J89" s="37">
        <v>3621.3166666666657</v>
      </c>
      <c r="K89" s="28">
        <v>3429.95</v>
      </c>
      <c r="L89" s="28">
        <v>3270</v>
      </c>
      <c r="M89" s="28">
        <v>3.2257500000000001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486.05</v>
      </c>
      <c r="D90" s="37">
        <v>480</v>
      </c>
      <c r="E90" s="37">
        <v>471.45</v>
      </c>
      <c r="F90" s="37">
        <v>456.84999999999997</v>
      </c>
      <c r="G90" s="37">
        <v>448.29999999999995</v>
      </c>
      <c r="H90" s="37">
        <v>494.6</v>
      </c>
      <c r="I90" s="37">
        <v>503.15</v>
      </c>
      <c r="J90" s="37">
        <v>517.75</v>
      </c>
      <c r="K90" s="28">
        <v>488.55</v>
      </c>
      <c r="L90" s="28">
        <v>465.4</v>
      </c>
      <c r="M90" s="28">
        <v>10.21124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894.45</v>
      </c>
      <c r="D91" s="37">
        <v>881.5</v>
      </c>
      <c r="E91" s="37">
        <v>861.7</v>
      </c>
      <c r="F91" s="37">
        <v>828.95</v>
      </c>
      <c r="G91" s="37">
        <v>809.15000000000009</v>
      </c>
      <c r="H91" s="37">
        <v>914.25</v>
      </c>
      <c r="I91" s="37">
        <v>934.05</v>
      </c>
      <c r="J91" s="37">
        <v>966.8</v>
      </c>
      <c r="K91" s="28">
        <v>901.3</v>
      </c>
      <c r="L91" s="28">
        <v>848.75</v>
      </c>
      <c r="M91" s="28">
        <v>12.44694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618.79999999999995</v>
      </c>
      <c r="D92" s="37">
        <v>613</v>
      </c>
      <c r="E92" s="37">
        <v>601.95000000000005</v>
      </c>
      <c r="F92" s="37">
        <v>585.1</v>
      </c>
      <c r="G92" s="37">
        <v>574.05000000000007</v>
      </c>
      <c r="H92" s="37">
        <v>629.85</v>
      </c>
      <c r="I92" s="37">
        <v>640.9</v>
      </c>
      <c r="J92" s="37">
        <v>657.75</v>
      </c>
      <c r="K92" s="28">
        <v>624.04999999999995</v>
      </c>
      <c r="L92" s="28">
        <v>596.15</v>
      </c>
      <c r="M92" s="28">
        <v>1.08643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1638.95</v>
      </c>
      <c r="D93" s="37">
        <v>1615.9833333333333</v>
      </c>
      <c r="E93" s="37">
        <v>1583.4666666666667</v>
      </c>
      <c r="F93" s="37">
        <v>1527.9833333333333</v>
      </c>
      <c r="G93" s="37">
        <v>1495.4666666666667</v>
      </c>
      <c r="H93" s="37">
        <v>1671.4666666666667</v>
      </c>
      <c r="I93" s="37">
        <v>1703.9833333333336</v>
      </c>
      <c r="J93" s="37">
        <v>1759.4666666666667</v>
      </c>
      <c r="K93" s="28">
        <v>1648.5</v>
      </c>
      <c r="L93" s="28">
        <v>1560.5</v>
      </c>
      <c r="M93" s="28">
        <v>33.308059999999998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1721.3</v>
      </c>
      <c r="D94" s="37">
        <v>1701.8500000000001</v>
      </c>
      <c r="E94" s="37">
        <v>1677.5000000000002</v>
      </c>
      <c r="F94" s="37">
        <v>1633.7</v>
      </c>
      <c r="G94" s="37">
        <v>1609.3500000000001</v>
      </c>
      <c r="H94" s="37">
        <v>1745.6500000000003</v>
      </c>
      <c r="I94" s="37">
        <v>1770.0000000000002</v>
      </c>
      <c r="J94" s="37">
        <v>1813.8000000000004</v>
      </c>
      <c r="K94" s="28">
        <v>1726.2</v>
      </c>
      <c r="L94" s="28">
        <v>1658.05</v>
      </c>
      <c r="M94" s="28">
        <v>8.3468099999999996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691.5</v>
      </c>
      <c r="D95" s="37">
        <v>686.94999999999993</v>
      </c>
      <c r="E95" s="37">
        <v>677.34999999999991</v>
      </c>
      <c r="F95" s="37">
        <v>663.19999999999993</v>
      </c>
      <c r="G95" s="37">
        <v>653.59999999999991</v>
      </c>
      <c r="H95" s="37">
        <v>701.09999999999991</v>
      </c>
      <c r="I95" s="37">
        <v>710.7</v>
      </c>
      <c r="J95" s="37">
        <v>724.84999999999991</v>
      </c>
      <c r="K95" s="28">
        <v>696.55</v>
      </c>
      <c r="L95" s="28">
        <v>672.8</v>
      </c>
      <c r="M95" s="28">
        <v>9.6110000000000007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302</v>
      </c>
      <c r="D96" s="37">
        <v>298.61666666666662</v>
      </c>
      <c r="E96" s="37">
        <v>289.33333333333326</v>
      </c>
      <c r="F96" s="37">
        <v>276.66666666666663</v>
      </c>
      <c r="G96" s="37">
        <v>267.38333333333327</v>
      </c>
      <c r="H96" s="37">
        <v>311.28333333333325</v>
      </c>
      <c r="I96" s="37">
        <v>320.56666666666666</v>
      </c>
      <c r="J96" s="37">
        <v>333.23333333333323</v>
      </c>
      <c r="K96" s="28">
        <v>307.89999999999998</v>
      </c>
      <c r="L96" s="28">
        <v>285.95</v>
      </c>
      <c r="M96" s="28">
        <v>15.7006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1123.7</v>
      </c>
      <c r="D97" s="37">
        <v>1117.2500000000002</v>
      </c>
      <c r="E97" s="37">
        <v>1094.8500000000004</v>
      </c>
      <c r="F97" s="37">
        <v>1066.0000000000002</v>
      </c>
      <c r="G97" s="37">
        <v>1043.6000000000004</v>
      </c>
      <c r="H97" s="37">
        <v>1146.1000000000004</v>
      </c>
      <c r="I97" s="37">
        <v>1168.5000000000005</v>
      </c>
      <c r="J97" s="37">
        <v>1197.3500000000004</v>
      </c>
      <c r="K97" s="28">
        <v>1139.6500000000001</v>
      </c>
      <c r="L97" s="28">
        <v>1088.4000000000001</v>
      </c>
      <c r="M97" s="28">
        <v>47.252540000000003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2230.65</v>
      </c>
      <c r="D98" s="37">
        <v>2218.4333333333329</v>
      </c>
      <c r="E98" s="37">
        <v>2182.8666666666659</v>
      </c>
      <c r="F98" s="37">
        <v>2135.083333333333</v>
      </c>
      <c r="G98" s="37">
        <v>2099.516666666666</v>
      </c>
      <c r="H98" s="37">
        <v>2266.2166666666658</v>
      </c>
      <c r="I98" s="37">
        <v>2301.7833333333324</v>
      </c>
      <c r="J98" s="37">
        <v>2349.5666666666657</v>
      </c>
      <c r="K98" s="28">
        <v>2254</v>
      </c>
      <c r="L98" s="28">
        <v>2170.65</v>
      </c>
      <c r="M98" s="28">
        <v>5.70533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1488.05</v>
      </c>
      <c r="D99" s="37">
        <v>1475.6833333333334</v>
      </c>
      <c r="E99" s="37">
        <v>1456.3666666666668</v>
      </c>
      <c r="F99" s="37">
        <v>1424.6833333333334</v>
      </c>
      <c r="G99" s="37">
        <v>1405.3666666666668</v>
      </c>
      <c r="H99" s="37">
        <v>1507.3666666666668</v>
      </c>
      <c r="I99" s="37">
        <v>1526.6833333333334</v>
      </c>
      <c r="J99" s="37">
        <v>1558.3666666666668</v>
      </c>
      <c r="K99" s="28">
        <v>1495</v>
      </c>
      <c r="L99" s="28">
        <v>1444</v>
      </c>
      <c r="M99" s="28">
        <v>67.971239999999995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630.79999999999995</v>
      </c>
      <c r="D100" s="37">
        <v>627.1</v>
      </c>
      <c r="E100" s="37">
        <v>620.70000000000005</v>
      </c>
      <c r="F100" s="37">
        <v>610.6</v>
      </c>
      <c r="G100" s="37">
        <v>604.20000000000005</v>
      </c>
      <c r="H100" s="37">
        <v>637.20000000000005</v>
      </c>
      <c r="I100" s="37">
        <v>643.59999999999991</v>
      </c>
      <c r="J100" s="37">
        <v>653.70000000000005</v>
      </c>
      <c r="K100" s="28">
        <v>633.5</v>
      </c>
      <c r="L100" s="28">
        <v>617</v>
      </c>
      <c r="M100" s="28">
        <v>18.279019999999999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1184.4000000000001</v>
      </c>
      <c r="D101" s="37">
        <v>1171.1166666666668</v>
      </c>
      <c r="E101" s="37">
        <v>1148.3333333333335</v>
      </c>
      <c r="F101" s="37">
        <v>1112.2666666666667</v>
      </c>
      <c r="G101" s="37">
        <v>1089.4833333333333</v>
      </c>
      <c r="H101" s="37">
        <v>1207.1833333333336</v>
      </c>
      <c r="I101" s="37">
        <v>1229.9666666666669</v>
      </c>
      <c r="J101" s="37">
        <v>1266.0333333333338</v>
      </c>
      <c r="K101" s="28">
        <v>1193.9000000000001</v>
      </c>
      <c r="L101" s="28">
        <v>1135.05</v>
      </c>
      <c r="M101" s="28">
        <v>17.64518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2782.05</v>
      </c>
      <c r="D102" s="37">
        <v>2741.2999999999997</v>
      </c>
      <c r="E102" s="37">
        <v>2693.5999999999995</v>
      </c>
      <c r="F102" s="37">
        <v>2605.1499999999996</v>
      </c>
      <c r="G102" s="37">
        <v>2557.4499999999994</v>
      </c>
      <c r="H102" s="37">
        <v>2829.7499999999995</v>
      </c>
      <c r="I102" s="37">
        <v>2877.4499999999994</v>
      </c>
      <c r="J102" s="37">
        <v>2965.8999999999996</v>
      </c>
      <c r="K102" s="28">
        <v>2789</v>
      </c>
      <c r="L102" s="28">
        <v>2652.85</v>
      </c>
      <c r="M102" s="28">
        <v>9.7114799999999999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485.75</v>
      </c>
      <c r="D103" s="37">
        <v>482.3</v>
      </c>
      <c r="E103" s="37">
        <v>478.1</v>
      </c>
      <c r="F103" s="37">
        <v>470.45</v>
      </c>
      <c r="G103" s="37">
        <v>466.25</v>
      </c>
      <c r="H103" s="37">
        <v>489.95000000000005</v>
      </c>
      <c r="I103" s="37">
        <v>494.15</v>
      </c>
      <c r="J103" s="37">
        <v>501.80000000000007</v>
      </c>
      <c r="K103" s="28">
        <v>486.5</v>
      </c>
      <c r="L103" s="28">
        <v>474.65</v>
      </c>
      <c r="M103" s="28">
        <v>54.984949999999998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1421.3</v>
      </c>
      <c r="D104" s="37">
        <v>1397.05</v>
      </c>
      <c r="E104" s="37">
        <v>1356.1</v>
      </c>
      <c r="F104" s="37">
        <v>1290.8999999999999</v>
      </c>
      <c r="G104" s="37">
        <v>1249.9499999999998</v>
      </c>
      <c r="H104" s="37">
        <v>1462.25</v>
      </c>
      <c r="I104" s="37">
        <v>1503.2000000000003</v>
      </c>
      <c r="J104" s="37">
        <v>1568.4</v>
      </c>
      <c r="K104" s="28">
        <v>1438</v>
      </c>
      <c r="L104" s="28">
        <v>1331.85</v>
      </c>
      <c r="M104" s="28">
        <v>9.5404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124.65</v>
      </c>
      <c r="D105" s="37">
        <v>122.5</v>
      </c>
      <c r="E105" s="37">
        <v>118.95</v>
      </c>
      <c r="F105" s="37">
        <v>113.25</v>
      </c>
      <c r="G105" s="37">
        <v>109.7</v>
      </c>
      <c r="H105" s="37">
        <v>128.19999999999999</v>
      </c>
      <c r="I105" s="37">
        <v>131.75</v>
      </c>
      <c r="J105" s="37">
        <v>137.44999999999999</v>
      </c>
      <c r="K105" s="28">
        <v>126.05</v>
      </c>
      <c r="L105" s="28">
        <v>116.8</v>
      </c>
      <c r="M105" s="28">
        <v>51.186149999999998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311.35000000000002</v>
      </c>
      <c r="D106" s="37">
        <v>308.36666666666662</v>
      </c>
      <c r="E106" s="37">
        <v>303.28333333333325</v>
      </c>
      <c r="F106" s="37">
        <v>295.21666666666664</v>
      </c>
      <c r="G106" s="37">
        <v>290.13333333333327</v>
      </c>
      <c r="H106" s="37">
        <v>316.43333333333322</v>
      </c>
      <c r="I106" s="37">
        <v>321.51666666666659</v>
      </c>
      <c r="J106" s="37">
        <v>329.5833333333332</v>
      </c>
      <c r="K106" s="28">
        <v>313.45</v>
      </c>
      <c r="L106" s="28">
        <v>300.3</v>
      </c>
      <c r="M106" s="28">
        <v>40.446530000000003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2327.25</v>
      </c>
      <c r="D107" s="37">
        <v>2300.6166666666668</v>
      </c>
      <c r="E107" s="37">
        <v>2267.5333333333338</v>
      </c>
      <c r="F107" s="37">
        <v>2207.8166666666671</v>
      </c>
      <c r="G107" s="37">
        <v>2174.733333333334</v>
      </c>
      <c r="H107" s="37">
        <v>2360.3333333333335</v>
      </c>
      <c r="I107" s="37">
        <v>2393.4166666666665</v>
      </c>
      <c r="J107" s="37">
        <v>2453.1333333333332</v>
      </c>
      <c r="K107" s="28">
        <v>2333.6999999999998</v>
      </c>
      <c r="L107" s="28">
        <v>2240.9</v>
      </c>
      <c r="M107" s="28">
        <v>18.43543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312.25</v>
      </c>
      <c r="D108" s="37">
        <v>313.25</v>
      </c>
      <c r="E108" s="37">
        <v>307</v>
      </c>
      <c r="F108" s="37">
        <v>301.75</v>
      </c>
      <c r="G108" s="37">
        <v>295.5</v>
      </c>
      <c r="H108" s="37">
        <v>318.5</v>
      </c>
      <c r="I108" s="37">
        <v>324.75</v>
      </c>
      <c r="J108" s="37">
        <v>330</v>
      </c>
      <c r="K108" s="28">
        <v>319.5</v>
      </c>
      <c r="L108" s="28">
        <v>308</v>
      </c>
      <c r="M108" s="28">
        <v>7.0751099999999996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2530.6</v>
      </c>
      <c r="D109" s="37">
        <v>2515.0333333333333</v>
      </c>
      <c r="E109" s="37">
        <v>2489.3666666666668</v>
      </c>
      <c r="F109" s="37">
        <v>2448.1333333333337</v>
      </c>
      <c r="G109" s="37">
        <v>2422.4666666666672</v>
      </c>
      <c r="H109" s="37">
        <v>2556.2666666666664</v>
      </c>
      <c r="I109" s="37">
        <v>2581.9333333333334</v>
      </c>
      <c r="J109" s="37">
        <v>2623.1666666666661</v>
      </c>
      <c r="K109" s="28">
        <v>2540.6999999999998</v>
      </c>
      <c r="L109" s="28">
        <v>2473.8000000000002</v>
      </c>
      <c r="M109" s="28">
        <v>45.285679999999999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801.65</v>
      </c>
      <c r="D110" s="37">
        <v>797.33333333333337</v>
      </c>
      <c r="E110" s="37">
        <v>790.36666666666679</v>
      </c>
      <c r="F110" s="37">
        <v>779.08333333333337</v>
      </c>
      <c r="G110" s="37">
        <v>772.11666666666679</v>
      </c>
      <c r="H110" s="37">
        <v>808.61666666666679</v>
      </c>
      <c r="I110" s="37">
        <v>815.58333333333326</v>
      </c>
      <c r="J110" s="37">
        <v>826.86666666666679</v>
      </c>
      <c r="K110" s="28">
        <v>804.3</v>
      </c>
      <c r="L110" s="28">
        <v>786.05</v>
      </c>
      <c r="M110" s="28">
        <v>195.13184000000001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1346.15</v>
      </c>
      <c r="D111" s="37">
        <v>1335.5333333333335</v>
      </c>
      <c r="E111" s="37">
        <v>1315.616666666667</v>
      </c>
      <c r="F111" s="37">
        <v>1285.0833333333335</v>
      </c>
      <c r="G111" s="37">
        <v>1265.166666666667</v>
      </c>
      <c r="H111" s="37">
        <v>1366.0666666666671</v>
      </c>
      <c r="I111" s="37">
        <v>1385.9833333333336</v>
      </c>
      <c r="J111" s="37">
        <v>1416.5166666666671</v>
      </c>
      <c r="K111" s="28">
        <v>1355.45</v>
      </c>
      <c r="L111" s="28">
        <v>1305</v>
      </c>
      <c r="M111" s="28">
        <v>11.057359999999999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556.25</v>
      </c>
      <c r="D112" s="37">
        <v>559.18333333333339</v>
      </c>
      <c r="E112" s="37">
        <v>549.71666666666681</v>
      </c>
      <c r="F112" s="37">
        <v>543.18333333333339</v>
      </c>
      <c r="G112" s="37">
        <v>533.71666666666681</v>
      </c>
      <c r="H112" s="37">
        <v>565.71666666666681</v>
      </c>
      <c r="I112" s="37">
        <v>575.18333333333351</v>
      </c>
      <c r="J112" s="37">
        <v>581.71666666666681</v>
      </c>
      <c r="K112" s="28">
        <v>568.65</v>
      </c>
      <c r="L112" s="28">
        <v>552.65</v>
      </c>
      <c r="M112" s="28">
        <v>14.966139999999999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722.65</v>
      </c>
      <c r="D113" s="37">
        <v>724.86666666666667</v>
      </c>
      <c r="E113" s="37">
        <v>704.0333333333333</v>
      </c>
      <c r="F113" s="37">
        <v>685.41666666666663</v>
      </c>
      <c r="G113" s="37">
        <v>664.58333333333326</v>
      </c>
      <c r="H113" s="37">
        <v>743.48333333333335</v>
      </c>
      <c r="I113" s="37">
        <v>764.31666666666661</v>
      </c>
      <c r="J113" s="37">
        <v>782.93333333333339</v>
      </c>
      <c r="K113" s="28">
        <v>745.7</v>
      </c>
      <c r="L113" s="28">
        <v>706.25</v>
      </c>
      <c r="M113" s="28">
        <v>4.6252899999999997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45.2</v>
      </c>
      <c r="D114" s="37">
        <v>44.95000000000001</v>
      </c>
      <c r="E114" s="37">
        <v>44.200000000000017</v>
      </c>
      <c r="F114" s="37">
        <v>43.20000000000001</v>
      </c>
      <c r="G114" s="37">
        <v>42.450000000000017</v>
      </c>
      <c r="H114" s="37">
        <v>45.950000000000017</v>
      </c>
      <c r="I114" s="37">
        <v>46.7</v>
      </c>
      <c r="J114" s="37">
        <v>47.700000000000017</v>
      </c>
      <c r="K114" s="28">
        <v>45.7</v>
      </c>
      <c r="L114" s="28">
        <v>43.95</v>
      </c>
      <c r="M114" s="28">
        <v>403.80941999999999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214.3</v>
      </c>
      <c r="D115" s="37">
        <v>212.85</v>
      </c>
      <c r="E115" s="37">
        <v>211</v>
      </c>
      <c r="F115" s="37">
        <v>207.70000000000002</v>
      </c>
      <c r="G115" s="37">
        <v>205.85000000000002</v>
      </c>
      <c r="H115" s="37">
        <v>216.14999999999998</v>
      </c>
      <c r="I115" s="37">
        <v>217.99999999999994</v>
      </c>
      <c r="J115" s="37">
        <v>221.29999999999995</v>
      </c>
      <c r="K115" s="28">
        <v>214.7</v>
      </c>
      <c r="L115" s="28">
        <v>209.55</v>
      </c>
      <c r="M115" s="28">
        <v>183.22935000000001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5005</v>
      </c>
      <c r="D116" s="37">
        <v>5220.55</v>
      </c>
      <c r="E116" s="37">
        <v>4754.4500000000007</v>
      </c>
      <c r="F116" s="37">
        <v>4503.9000000000005</v>
      </c>
      <c r="G116" s="37">
        <v>4037.8000000000011</v>
      </c>
      <c r="H116" s="37">
        <v>5471.1</v>
      </c>
      <c r="I116" s="37">
        <v>5937.2000000000007</v>
      </c>
      <c r="J116" s="37">
        <v>6187.75</v>
      </c>
      <c r="K116" s="28">
        <v>5686.65</v>
      </c>
      <c r="L116" s="28">
        <v>4970</v>
      </c>
      <c r="M116" s="28">
        <v>9.3866200000000006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135.35</v>
      </c>
      <c r="D117" s="37">
        <v>134.20000000000002</v>
      </c>
      <c r="E117" s="37">
        <v>132.05000000000004</v>
      </c>
      <c r="F117" s="37">
        <v>128.75000000000003</v>
      </c>
      <c r="G117" s="37">
        <v>126.60000000000005</v>
      </c>
      <c r="H117" s="37">
        <v>137.50000000000003</v>
      </c>
      <c r="I117" s="37">
        <v>139.65</v>
      </c>
      <c r="J117" s="37">
        <v>142.95000000000002</v>
      </c>
      <c r="K117" s="28">
        <v>136.35</v>
      </c>
      <c r="L117" s="28">
        <v>130.9</v>
      </c>
      <c r="M117" s="28">
        <v>35.515689999999999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197.85</v>
      </c>
      <c r="D118" s="37">
        <v>196.08333333333334</v>
      </c>
      <c r="E118" s="37">
        <v>192.61666666666667</v>
      </c>
      <c r="F118" s="37">
        <v>187.38333333333333</v>
      </c>
      <c r="G118" s="37">
        <v>183.91666666666666</v>
      </c>
      <c r="H118" s="37">
        <v>201.31666666666669</v>
      </c>
      <c r="I118" s="37">
        <v>204.78333333333333</v>
      </c>
      <c r="J118" s="37">
        <v>210.01666666666671</v>
      </c>
      <c r="K118" s="28">
        <v>199.55</v>
      </c>
      <c r="L118" s="28">
        <v>190.85</v>
      </c>
      <c r="M118" s="28">
        <v>67.933989999999994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121.45</v>
      </c>
      <c r="D119" s="37">
        <v>120.81666666666666</v>
      </c>
      <c r="E119" s="37">
        <v>119.93333333333332</v>
      </c>
      <c r="F119" s="37">
        <v>118.41666666666666</v>
      </c>
      <c r="G119" s="37">
        <v>117.53333333333332</v>
      </c>
      <c r="H119" s="37">
        <v>122.33333333333333</v>
      </c>
      <c r="I119" s="37">
        <v>123.21666666666665</v>
      </c>
      <c r="J119" s="37">
        <v>124.73333333333333</v>
      </c>
      <c r="K119" s="28">
        <v>121.7</v>
      </c>
      <c r="L119" s="28">
        <v>119.3</v>
      </c>
      <c r="M119" s="28">
        <v>64.343199999999996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829.9</v>
      </c>
      <c r="D120" s="37">
        <v>815.9</v>
      </c>
      <c r="E120" s="37">
        <v>798.8</v>
      </c>
      <c r="F120" s="37">
        <v>767.69999999999993</v>
      </c>
      <c r="G120" s="37">
        <v>750.59999999999991</v>
      </c>
      <c r="H120" s="37">
        <v>847</v>
      </c>
      <c r="I120" s="37">
        <v>864.10000000000014</v>
      </c>
      <c r="J120" s="37">
        <v>895.2</v>
      </c>
      <c r="K120" s="28">
        <v>833</v>
      </c>
      <c r="L120" s="28">
        <v>784.8</v>
      </c>
      <c r="M120" s="28">
        <v>50.901440000000001</v>
      </c>
      <c r="N120" s="1"/>
      <c r="O120" s="1"/>
    </row>
    <row r="121" spans="1:15" ht="12.75" customHeight="1">
      <c r="A121" s="53">
        <v>112</v>
      </c>
      <c r="B121" s="28" t="s">
        <v>836</v>
      </c>
      <c r="C121" s="28">
        <v>23</v>
      </c>
      <c r="D121" s="37">
        <v>22.866666666666664</v>
      </c>
      <c r="E121" s="37">
        <v>22.633333333333326</v>
      </c>
      <c r="F121" s="37">
        <v>22.266666666666662</v>
      </c>
      <c r="G121" s="37">
        <v>22.033333333333324</v>
      </c>
      <c r="H121" s="37">
        <v>23.233333333333327</v>
      </c>
      <c r="I121" s="37">
        <v>23.466666666666669</v>
      </c>
      <c r="J121" s="37">
        <v>23.833333333333329</v>
      </c>
      <c r="K121" s="28">
        <v>23.1</v>
      </c>
      <c r="L121" s="28">
        <v>22.5</v>
      </c>
      <c r="M121" s="28">
        <v>69.952650000000006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399.3</v>
      </c>
      <c r="D122" s="37">
        <v>395.8</v>
      </c>
      <c r="E122" s="37">
        <v>389.6</v>
      </c>
      <c r="F122" s="37">
        <v>379.90000000000003</v>
      </c>
      <c r="G122" s="37">
        <v>373.70000000000005</v>
      </c>
      <c r="H122" s="37">
        <v>405.5</v>
      </c>
      <c r="I122" s="37">
        <v>411.69999999999993</v>
      </c>
      <c r="J122" s="37">
        <v>421.4</v>
      </c>
      <c r="K122" s="28">
        <v>402</v>
      </c>
      <c r="L122" s="28">
        <v>386.1</v>
      </c>
      <c r="M122" s="28">
        <v>33.86551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253.55</v>
      </c>
      <c r="D123" s="37">
        <v>251.08333333333334</v>
      </c>
      <c r="E123" s="37">
        <v>245.76666666666671</v>
      </c>
      <c r="F123" s="37">
        <v>237.98333333333338</v>
      </c>
      <c r="G123" s="37">
        <v>232.66666666666674</v>
      </c>
      <c r="H123" s="37">
        <v>258.86666666666667</v>
      </c>
      <c r="I123" s="37">
        <v>264.18333333333334</v>
      </c>
      <c r="J123" s="37">
        <v>271.96666666666664</v>
      </c>
      <c r="K123" s="28">
        <v>256.39999999999998</v>
      </c>
      <c r="L123" s="28">
        <v>243.3</v>
      </c>
      <c r="M123" s="28">
        <v>26.49933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884.25</v>
      </c>
      <c r="D124" s="37">
        <v>871.05000000000007</v>
      </c>
      <c r="E124" s="37">
        <v>855.20000000000016</v>
      </c>
      <c r="F124" s="37">
        <v>826.15000000000009</v>
      </c>
      <c r="G124" s="37">
        <v>810.30000000000018</v>
      </c>
      <c r="H124" s="37">
        <v>900.10000000000014</v>
      </c>
      <c r="I124" s="37">
        <v>915.95</v>
      </c>
      <c r="J124" s="37">
        <v>945.00000000000011</v>
      </c>
      <c r="K124" s="28">
        <v>886.9</v>
      </c>
      <c r="L124" s="28">
        <v>842</v>
      </c>
      <c r="M124" s="28">
        <v>51.655970000000003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4518.6000000000004</v>
      </c>
      <c r="D125" s="37">
        <v>4496.9500000000007</v>
      </c>
      <c r="E125" s="37">
        <v>4341.8500000000013</v>
      </c>
      <c r="F125" s="37">
        <v>4165.1000000000004</v>
      </c>
      <c r="G125" s="37">
        <v>4010.0000000000009</v>
      </c>
      <c r="H125" s="37">
        <v>4673.7000000000016</v>
      </c>
      <c r="I125" s="37">
        <v>4828.8</v>
      </c>
      <c r="J125" s="37">
        <v>5005.550000000002</v>
      </c>
      <c r="K125" s="28">
        <v>4652.05</v>
      </c>
      <c r="L125" s="28">
        <v>4320.2</v>
      </c>
      <c r="M125" s="28">
        <v>8.0221800000000005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1722.15</v>
      </c>
      <c r="D126" s="37">
        <v>1720.8833333333332</v>
      </c>
      <c r="E126" s="37">
        <v>1701.7666666666664</v>
      </c>
      <c r="F126" s="37">
        <v>1681.3833333333332</v>
      </c>
      <c r="G126" s="37">
        <v>1662.2666666666664</v>
      </c>
      <c r="H126" s="37">
        <v>1741.2666666666664</v>
      </c>
      <c r="I126" s="37">
        <v>1760.3833333333332</v>
      </c>
      <c r="J126" s="37">
        <v>1780.7666666666664</v>
      </c>
      <c r="K126" s="28">
        <v>1740</v>
      </c>
      <c r="L126" s="28">
        <v>1700.5</v>
      </c>
      <c r="M126" s="28">
        <v>91.376530000000002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1966.7</v>
      </c>
      <c r="D127" s="37">
        <v>1982.0999999999997</v>
      </c>
      <c r="E127" s="37">
        <v>1940.1999999999994</v>
      </c>
      <c r="F127" s="37">
        <v>1913.6999999999996</v>
      </c>
      <c r="G127" s="37">
        <v>1871.7999999999993</v>
      </c>
      <c r="H127" s="37">
        <v>2008.5999999999995</v>
      </c>
      <c r="I127" s="37">
        <v>2050.4999999999995</v>
      </c>
      <c r="J127" s="37">
        <v>2076.9999999999995</v>
      </c>
      <c r="K127" s="28">
        <v>2024</v>
      </c>
      <c r="L127" s="28">
        <v>1955.6</v>
      </c>
      <c r="M127" s="28">
        <v>7.0516800000000002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1043.2</v>
      </c>
      <c r="D128" s="37">
        <v>1036.8833333333334</v>
      </c>
      <c r="E128" s="37">
        <v>1024.3166666666668</v>
      </c>
      <c r="F128" s="37">
        <v>1005.4333333333334</v>
      </c>
      <c r="G128" s="37">
        <v>992.86666666666679</v>
      </c>
      <c r="H128" s="37">
        <v>1055.7666666666669</v>
      </c>
      <c r="I128" s="37">
        <v>1068.3333333333335</v>
      </c>
      <c r="J128" s="37">
        <v>1087.2166666666669</v>
      </c>
      <c r="K128" s="28">
        <v>1049.45</v>
      </c>
      <c r="L128" s="28">
        <v>1018</v>
      </c>
      <c r="M128" s="28">
        <v>5.2616699999999996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304.45</v>
      </c>
      <c r="D129" s="37">
        <v>303.45</v>
      </c>
      <c r="E129" s="37">
        <v>293.2</v>
      </c>
      <c r="F129" s="37">
        <v>281.95</v>
      </c>
      <c r="G129" s="37">
        <v>271.7</v>
      </c>
      <c r="H129" s="37">
        <v>314.7</v>
      </c>
      <c r="I129" s="37">
        <v>324.95</v>
      </c>
      <c r="J129" s="37">
        <v>336.2</v>
      </c>
      <c r="K129" s="28">
        <v>313.7</v>
      </c>
      <c r="L129" s="28">
        <v>292.2</v>
      </c>
      <c r="M129" s="28">
        <v>17.836819999999999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631.15</v>
      </c>
      <c r="D130" s="37">
        <v>628.11666666666667</v>
      </c>
      <c r="E130" s="37">
        <v>615.63333333333333</v>
      </c>
      <c r="F130" s="37">
        <v>600.11666666666667</v>
      </c>
      <c r="G130" s="37">
        <v>587.63333333333333</v>
      </c>
      <c r="H130" s="37">
        <v>643.63333333333333</v>
      </c>
      <c r="I130" s="37">
        <v>656.11666666666667</v>
      </c>
      <c r="J130" s="37">
        <v>671.63333333333333</v>
      </c>
      <c r="K130" s="28">
        <v>640.6</v>
      </c>
      <c r="L130" s="28">
        <v>612.6</v>
      </c>
      <c r="M130" s="28">
        <v>50.07835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376.55</v>
      </c>
      <c r="D131" s="37">
        <v>377.06666666666666</v>
      </c>
      <c r="E131" s="37">
        <v>370.7833333333333</v>
      </c>
      <c r="F131" s="37">
        <v>365.01666666666665</v>
      </c>
      <c r="G131" s="37">
        <v>358.73333333333329</v>
      </c>
      <c r="H131" s="37">
        <v>382.83333333333331</v>
      </c>
      <c r="I131" s="37">
        <v>389.11666666666673</v>
      </c>
      <c r="J131" s="37">
        <v>394.88333333333333</v>
      </c>
      <c r="K131" s="28">
        <v>383.35</v>
      </c>
      <c r="L131" s="28">
        <v>371.3</v>
      </c>
      <c r="M131" s="28">
        <v>55.631619999999998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3451.25</v>
      </c>
      <c r="D132" s="37">
        <v>3435.4500000000003</v>
      </c>
      <c r="E132" s="37">
        <v>3344.6500000000005</v>
      </c>
      <c r="F132" s="37">
        <v>3238.05</v>
      </c>
      <c r="G132" s="37">
        <v>3147.2500000000005</v>
      </c>
      <c r="H132" s="37">
        <v>3542.0500000000006</v>
      </c>
      <c r="I132" s="37">
        <v>3632.8500000000008</v>
      </c>
      <c r="J132" s="37">
        <v>3739.4500000000007</v>
      </c>
      <c r="K132" s="28">
        <v>3526.25</v>
      </c>
      <c r="L132" s="28">
        <v>3328.85</v>
      </c>
      <c r="M132" s="28">
        <v>9.7709100000000007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1854.65</v>
      </c>
      <c r="D133" s="37">
        <v>1836.9166666666667</v>
      </c>
      <c r="E133" s="37">
        <v>1799.9333333333334</v>
      </c>
      <c r="F133" s="37">
        <v>1745.2166666666667</v>
      </c>
      <c r="G133" s="37">
        <v>1708.2333333333333</v>
      </c>
      <c r="H133" s="37">
        <v>1891.6333333333334</v>
      </c>
      <c r="I133" s="37">
        <v>1928.6166666666666</v>
      </c>
      <c r="J133" s="37">
        <v>1983.3333333333335</v>
      </c>
      <c r="K133" s="28">
        <v>1873.9</v>
      </c>
      <c r="L133" s="28">
        <v>1782.2</v>
      </c>
      <c r="M133" s="28">
        <v>25.690650000000002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73.3</v>
      </c>
      <c r="D134" s="37">
        <v>73.166666666666671</v>
      </c>
      <c r="E134" s="37">
        <v>72.13333333333334</v>
      </c>
      <c r="F134" s="37">
        <v>70.966666666666669</v>
      </c>
      <c r="G134" s="37">
        <v>69.933333333333337</v>
      </c>
      <c r="H134" s="37">
        <v>74.333333333333343</v>
      </c>
      <c r="I134" s="37">
        <v>75.366666666666674</v>
      </c>
      <c r="J134" s="37">
        <v>76.533333333333346</v>
      </c>
      <c r="K134" s="28">
        <v>74.2</v>
      </c>
      <c r="L134" s="28">
        <v>72</v>
      </c>
      <c r="M134" s="28">
        <v>80.697829999999996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4587.8500000000004</v>
      </c>
      <c r="D135" s="37">
        <v>4518.2666666666664</v>
      </c>
      <c r="E135" s="37">
        <v>4401.583333333333</v>
      </c>
      <c r="F135" s="37">
        <v>4215.3166666666666</v>
      </c>
      <c r="G135" s="37">
        <v>4098.6333333333332</v>
      </c>
      <c r="H135" s="37">
        <v>4704.5333333333328</v>
      </c>
      <c r="I135" s="37">
        <v>4821.2166666666672</v>
      </c>
      <c r="J135" s="37">
        <v>5007.4833333333327</v>
      </c>
      <c r="K135" s="28">
        <v>4634.95</v>
      </c>
      <c r="L135" s="28">
        <v>4332</v>
      </c>
      <c r="M135" s="28">
        <v>4.6530800000000001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341.25</v>
      </c>
      <c r="D136" s="37">
        <v>339.01666666666665</v>
      </c>
      <c r="E136" s="37">
        <v>332.23333333333329</v>
      </c>
      <c r="F136" s="37">
        <v>323.21666666666664</v>
      </c>
      <c r="G136" s="37">
        <v>316.43333333333328</v>
      </c>
      <c r="H136" s="37">
        <v>348.0333333333333</v>
      </c>
      <c r="I136" s="37">
        <v>354.81666666666661</v>
      </c>
      <c r="J136" s="37">
        <v>363.83333333333331</v>
      </c>
      <c r="K136" s="28">
        <v>345.8</v>
      </c>
      <c r="L136" s="28">
        <v>330</v>
      </c>
      <c r="M136" s="28">
        <v>46.656320000000001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6034.15</v>
      </c>
      <c r="D137" s="37">
        <v>5950.5333333333328</v>
      </c>
      <c r="E137" s="37">
        <v>5833.6166666666659</v>
      </c>
      <c r="F137" s="37">
        <v>5633.083333333333</v>
      </c>
      <c r="G137" s="37">
        <v>5516.1666666666661</v>
      </c>
      <c r="H137" s="37">
        <v>6151.0666666666657</v>
      </c>
      <c r="I137" s="37">
        <v>6267.9833333333336</v>
      </c>
      <c r="J137" s="37">
        <v>6468.5166666666655</v>
      </c>
      <c r="K137" s="28">
        <v>6067.45</v>
      </c>
      <c r="L137" s="28">
        <v>5750</v>
      </c>
      <c r="M137" s="28">
        <v>5.2897499999999997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1925.3</v>
      </c>
      <c r="D138" s="37">
        <v>1902.2333333333333</v>
      </c>
      <c r="E138" s="37">
        <v>1873.1666666666667</v>
      </c>
      <c r="F138" s="37">
        <v>1821.0333333333333</v>
      </c>
      <c r="G138" s="37">
        <v>1791.9666666666667</v>
      </c>
      <c r="H138" s="37">
        <v>1954.3666666666668</v>
      </c>
      <c r="I138" s="37">
        <v>1983.4333333333334</v>
      </c>
      <c r="J138" s="37">
        <v>2035.5666666666668</v>
      </c>
      <c r="K138" s="28">
        <v>1931.3</v>
      </c>
      <c r="L138" s="28">
        <v>1850.1</v>
      </c>
      <c r="M138" s="28">
        <v>29.980419999999999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475</v>
      </c>
      <c r="D139" s="37">
        <v>469.66666666666669</v>
      </c>
      <c r="E139" s="37">
        <v>462.08333333333337</v>
      </c>
      <c r="F139" s="37">
        <v>449.16666666666669</v>
      </c>
      <c r="G139" s="37">
        <v>441.58333333333337</v>
      </c>
      <c r="H139" s="37">
        <v>482.58333333333337</v>
      </c>
      <c r="I139" s="37">
        <v>490.16666666666674</v>
      </c>
      <c r="J139" s="37">
        <v>503.08333333333337</v>
      </c>
      <c r="K139" s="28">
        <v>477.25</v>
      </c>
      <c r="L139" s="28">
        <v>456.75</v>
      </c>
      <c r="M139" s="28">
        <v>19.462730000000001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915.95</v>
      </c>
      <c r="D140" s="37">
        <v>918.18333333333339</v>
      </c>
      <c r="E140" s="37">
        <v>905.76666666666677</v>
      </c>
      <c r="F140" s="37">
        <v>895.58333333333337</v>
      </c>
      <c r="G140" s="37">
        <v>883.16666666666674</v>
      </c>
      <c r="H140" s="37">
        <v>928.36666666666679</v>
      </c>
      <c r="I140" s="37">
        <v>940.7833333333333</v>
      </c>
      <c r="J140" s="37">
        <v>950.96666666666681</v>
      </c>
      <c r="K140" s="28">
        <v>930.6</v>
      </c>
      <c r="L140" s="28">
        <v>908</v>
      </c>
      <c r="M140" s="28">
        <v>14.82316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70569.95</v>
      </c>
      <c r="D141" s="37">
        <v>70878.3</v>
      </c>
      <c r="E141" s="37">
        <v>69507.05</v>
      </c>
      <c r="F141" s="37">
        <v>68444.149999999994</v>
      </c>
      <c r="G141" s="37">
        <v>67072.899999999994</v>
      </c>
      <c r="H141" s="37">
        <v>71941.200000000012</v>
      </c>
      <c r="I141" s="37">
        <v>73312.450000000012</v>
      </c>
      <c r="J141" s="37">
        <v>74375.35000000002</v>
      </c>
      <c r="K141" s="28">
        <v>72249.55</v>
      </c>
      <c r="L141" s="28">
        <v>69815.399999999994</v>
      </c>
      <c r="M141" s="28">
        <v>0.11974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820.05</v>
      </c>
      <c r="D142" s="37">
        <v>813.44999999999993</v>
      </c>
      <c r="E142" s="37">
        <v>799.89999999999986</v>
      </c>
      <c r="F142" s="37">
        <v>779.74999999999989</v>
      </c>
      <c r="G142" s="37">
        <v>766.19999999999982</v>
      </c>
      <c r="H142" s="37">
        <v>833.59999999999991</v>
      </c>
      <c r="I142" s="37">
        <v>847.14999999999986</v>
      </c>
      <c r="J142" s="37">
        <v>867.3</v>
      </c>
      <c r="K142" s="28">
        <v>827</v>
      </c>
      <c r="L142" s="28">
        <v>793.3</v>
      </c>
      <c r="M142" s="28">
        <v>5.8780400000000004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155</v>
      </c>
      <c r="D143" s="37">
        <v>152.95000000000002</v>
      </c>
      <c r="E143" s="37">
        <v>149.90000000000003</v>
      </c>
      <c r="F143" s="37">
        <v>144.80000000000001</v>
      </c>
      <c r="G143" s="37">
        <v>141.75000000000003</v>
      </c>
      <c r="H143" s="37">
        <v>158.05000000000004</v>
      </c>
      <c r="I143" s="37">
        <v>161.10000000000005</v>
      </c>
      <c r="J143" s="37">
        <v>166.20000000000005</v>
      </c>
      <c r="K143" s="28">
        <v>156</v>
      </c>
      <c r="L143" s="28">
        <v>147.85</v>
      </c>
      <c r="M143" s="28">
        <v>31.97317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854.5</v>
      </c>
      <c r="D144" s="37">
        <v>852.66666666666663</v>
      </c>
      <c r="E144" s="37">
        <v>847.08333333333326</v>
      </c>
      <c r="F144" s="37">
        <v>839.66666666666663</v>
      </c>
      <c r="G144" s="37">
        <v>834.08333333333326</v>
      </c>
      <c r="H144" s="37">
        <v>860.08333333333326</v>
      </c>
      <c r="I144" s="37">
        <v>865.66666666666652</v>
      </c>
      <c r="J144" s="37">
        <v>873.08333333333326</v>
      </c>
      <c r="K144" s="28">
        <v>858.25</v>
      </c>
      <c r="L144" s="28">
        <v>845.25</v>
      </c>
      <c r="M144" s="28">
        <v>47.423879999999997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153.05000000000001</v>
      </c>
      <c r="D145" s="37">
        <v>151.28333333333333</v>
      </c>
      <c r="E145" s="37">
        <v>148.81666666666666</v>
      </c>
      <c r="F145" s="37">
        <v>144.58333333333334</v>
      </c>
      <c r="G145" s="37">
        <v>142.11666666666667</v>
      </c>
      <c r="H145" s="37">
        <v>155.51666666666665</v>
      </c>
      <c r="I145" s="37">
        <v>157.98333333333329</v>
      </c>
      <c r="J145" s="37">
        <v>162.21666666666664</v>
      </c>
      <c r="K145" s="28">
        <v>153.75</v>
      </c>
      <c r="L145" s="28">
        <v>147.05000000000001</v>
      </c>
      <c r="M145" s="28">
        <v>51.354100000000003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467.5</v>
      </c>
      <c r="D146" s="37">
        <v>467.41666666666669</v>
      </c>
      <c r="E146" s="37">
        <v>459.08333333333337</v>
      </c>
      <c r="F146" s="37">
        <v>450.66666666666669</v>
      </c>
      <c r="G146" s="37">
        <v>442.33333333333337</v>
      </c>
      <c r="H146" s="37">
        <v>475.83333333333337</v>
      </c>
      <c r="I146" s="37">
        <v>484.16666666666674</v>
      </c>
      <c r="J146" s="37">
        <v>492.58333333333337</v>
      </c>
      <c r="K146" s="28">
        <v>475.75</v>
      </c>
      <c r="L146" s="28">
        <v>459</v>
      </c>
      <c r="M146" s="28">
        <v>17.366489999999999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8602.6</v>
      </c>
      <c r="D147" s="37">
        <v>8384.8333333333339</v>
      </c>
      <c r="E147" s="37">
        <v>8105.6666666666679</v>
      </c>
      <c r="F147" s="37">
        <v>7608.7333333333336</v>
      </c>
      <c r="G147" s="37">
        <v>7329.5666666666675</v>
      </c>
      <c r="H147" s="37">
        <v>8881.7666666666682</v>
      </c>
      <c r="I147" s="37">
        <v>9160.9333333333361</v>
      </c>
      <c r="J147" s="37">
        <v>9657.8666666666686</v>
      </c>
      <c r="K147" s="28">
        <v>8664</v>
      </c>
      <c r="L147" s="28">
        <v>7887.9</v>
      </c>
      <c r="M147" s="28">
        <v>21.628319999999999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884.85</v>
      </c>
      <c r="D148" s="37">
        <v>892.38333333333321</v>
      </c>
      <c r="E148" s="37">
        <v>865.26666666666642</v>
      </c>
      <c r="F148" s="37">
        <v>845.68333333333317</v>
      </c>
      <c r="G148" s="37">
        <v>818.56666666666638</v>
      </c>
      <c r="H148" s="37">
        <v>911.96666666666647</v>
      </c>
      <c r="I148" s="37">
        <v>939.08333333333326</v>
      </c>
      <c r="J148" s="37">
        <v>958.66666666666652</v>
      </c>
      <c r="K148" s="28">
        <v>919.5</v>
      </c>
      <c r="L148" s="28">
        <v>872.8</v>
      </c>
      <c r="M148" s="28">
        <v>11.980549999999999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3827.2</v>
      </c>
      <c r="D149" s="37">
        <v>3810.6166666666668</v>
      </c>
      <c r="E149" s="37">
        <v>3696.5833333333335</v>
      </c>
      <c r="F149" s="37">
        <v>3565.9666666666667</v>
      </c>
      <c r="G149" s="37">
        <v>3451.9333333333334</v>
      </c>
      <c r="H149" s="37">
        <v>3941.2333333333336</v>
      </c>
      <c r="I149" s="37">
        <v>4055.2666666666664</v>
      </c>
      <c r="J149" s="37">
        <v>4185.8833333333332</v>
      </c>
      <c r="K149" s="28">
        <v>3924.65</v>
      </c>
      <c r="L149" s="28">
        <v>3680</v>
      </c>
      <c r="M149" s="28">
        <v>12.72983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3062.25</v>
      </c>
      <c r="D150" s="37">
        <v>2993.2833333333333</v>
      </c>
      <c r="E150" s="37">
        <v>2914.2166666666667</v>
      </c>
      <c r="F150" s="37">
        <v>2766.1833333333334</v>
      </c>
      <c r="G150" s="37">
        <v>2687.1166666666668</v>
      </c>
      <c r="H150" s="37">
        <v>3141.3166666666666</v>
      </c>
      <c r="I150" s="37">
        <v>3220.3833333333332</v>
      </c>
      <c r="J150" s="37">
        <v>3368.4166666666665</v>
      </c>
      <c r="K150" s="28">
        <v>3072.35</v>
      </c>
      <c r="L150" s="28">
        <v>2845.25</v>
      </c>
      <c r="M150" s="28">
        <v>9.1474299999999999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1462.35</v>
      </c>
      <c r="D151" s="37">
        <v>1456.8</v>
      </c>
      <c r="E151" s="37">
        <v>1423.55</v>
      </c>
      <c r="F151" s="37">
        <v>1384.75</v>
      </c>
      <c r="G151" s="37">
        <v>1351.5</v>
      </c>
      <c r="H151" s="37">
        <v>1495.6</v>
      </c>
      <c r="I151" s="37">
        <v>1528.85</v>
      </c>
      <c r="J151" s="37">
        <v>1567.6499999999999</v>
      </c>
      <c r="K151" s="28">
        <v>1490.05</v>
      </c>
      <c r="L151" s="28">
        <v>1418</v>
      </c>
      <c r="M151" s="28">
        <v>9.8625500000000006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883.45</v>
      </c>
      <c r="D152" s="37">
        <v>875.1</v>
      </c>
      <c r="E152" s="37">
        <v>860.7</v>
      </c>
      <c r="F152" s="37">
        <v>837.95</v>
      </c>
      <c r="G152" s="37">
        <v>823.55000000000007</v>
      </c>
      <c r="H152" s="37">
        <v>897.85</v>
      </c>
      <c r="I152" s="37">
        <v>912.24999999999989</v>
      </c>
      <c r="J152" s="37">
        <v>935</v>
      </c>
      <c r="K152" s="28">
        <v>889.5</v>
      </c>
      <c r="L152" s="28">
        <v>852.35</v>
      </c>
      <c r="M152" s="28">
        <v>1.4582599999999999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135.65</v>
      </c>
      <c r="D153" s="37">
        <v>135.26666666666668</v>
      </c>
      <c r="E153" s="37">
        <v>133.18333333333337</v>
      </c>
      <c r="F153" s="37">
        <v>130.7166666666667</v>
      </c>
      <c r="G153" s="37">
        <v>128.63333333333338</v>
      </c>
      <c r="H153" s="37">
        <v>137.73333333333335</v>
      </c>
      <c r="I153" s="37">
        <v>139.81666666666666</v>
      </c>
      <c r="J153" s="37">
        <v>142.28333333333333</v>
      </c>
      <c r="K153" s="28">
        <v>137.35</v>
      </c>
      <c r="L153" s="28">
        <v>132.80000000000001</v>
      </c>
      <c r="M153" s="28">
        <v>47.624029999999998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135.30000000000001</v>
      </c>
      <c r="D154" s="37">
        <v>134.00000000000003</v>
      </c>
      <c r="E154" s="37">
        <v>132.35000000000005</v>
      </c>
      <c r="F154" s="37">
        <v>129.40000000000003</v>
      </c>
      <c r="G154" s="37">
        <v>127.75000000000006</v>
      </c>
      <c r="H154" s="37">
        <v>136.95000000000005</v>
      </c>
      <c r="I154" s="37">
        <v>138.60000000000002</v>
      </c>
      <c r="J154" s="37">
        <v>141.55000000000004</v>
      </c>
      <c r="K154" s="28">
        <v>135.65</v>
      </c>
      <c r="L154" s="28">
        <v>131.05000000000001</v>
      </c>
      <c r="M154" s="28">
        <v>100.07486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107.25</v>
      </c>
      <c r="D155" s="37">
        <v>104.86666666666667</v>
      </c>
      <c r="E155" s="37">
        <v>101.48333333333335</v>
      </c>
      <c r="F155" s="37">
        <v>95.716666666666669</v>
      </c>
      <c r="G155" s="37">
        <v>92.333333333333343</v>
      </c>
      <c r="H155" s="37">
        <v>110.63333333333335</v>
      </c>
      <c r="I155" s="37">
        <v>114.01666666666668</v>
      </c>
      <c r="J155" s="37">
        <v>119.78333333333336</v>
      </c>
      <c r="K155" s="28">
        <v>108.25</v>
      </c>
      <c r="L155" s="28">
        <v>99.1</v>
      </c>
      <c r="M155" s="28">
        <v>231.90672000000001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3823.95</v>
      </c>
      <c r="D156" s="37">
        <v>3726.1166666666668</v>
      </c>
      <c r="E156" s="37">
        <v>3597.8333333333335</v>
      </c>
      <c r="F156" s="37">
        <v>3371.7166666666667</v>
      </c>
      <c r="G156" s="37">
        <v>3243.4333333333334</v>
      </c>
      <c r="H156" s="37">
        <v>3952.2333333333336</v>
      </c>
      <c r="I156" s="37">
        <v>4080.5166666666664</v>
      </c>
      <c r="J156" s="37">
        <v>4306.6333333333332</v>
      </c>
      <c r="K156" s="28">
        <v>3854.4</v>
      </c>
      <c r="L156" s="28">
        <v>3500</v>
      </c>
      <c r="M156" s="28">
        <v>1.7880400000000001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18790.75</v>
      </c>
      <c r="D157" s="37">
        <v>18662.583333333332</v>
      </c>
      <c r="E157" s="37">
        <v>18441.116666666665</v>
      </c>
      <c r="F157" s="37">
        <v>18091.483333333334</v>
      </c>
      <c r="G157" s="37">
        <v>17870.016666666666</v>
      </c>
      <c r="H157" s="37">
        <v>19012.216666666664</v>
      </c>
      <c r="I157" s="37">
        <v>19233.683333333331</v>
      </c>
      <c r="J157" s="37">
        <v>19583.316666666662</v>
      </c>
      <c r="K157" s="28">
        <v>18884.05</v>
      </c>
      <c r="L157" s="28">
        <v>18312.95</v>
      </c>
      <c r="M157" s="28">
        <v>0.57879999999999998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332.9</v>
      </c>
      <c r="D158" s="37">
        <v>334.93333333333334</v>
      </c>
      <c r="E158" s="37">
        <v>323.51666666666665</v>
      </c>
      <c r="F158" s="37">
        <v>314.13333333333333</v>
      </c>
      <c r="G158" s="37">
        <v>302.71666666666664</v>
      </c>
      <c r="H158" s="37">
        <v>344.31666666666666</v>
      </c>
      <c r="I158" s="37">
        <v>355.73333333333329</v>
      </c>
      <c r="J158" s="37">
        <v>365.11666666666667</v>
      </c>
      <c r="K158" s="28">
        <v>346.35</v>
      </c>
      <c r="L158" s="28">
        <v>325.55</v>
      </c>
      <c r="M158" s="28">
        <v>14.33924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901.8</v>
      </c>
      <c r="D159" s="37">
        <v>888.94999999999993</v>
      </c>
      <c r="E159" s="37">
        <v>867.89999999999986</v>
      </c>
      <c r="F159" s="37">
        <v>833.99999999999989</v>
      </c>
      <c r="G159" s="37">
        <v>812.94999999999982</v>
      </c>
      <c r="H159" s="37">
        <v>922.84999999999991</v>
      </c>
      <c r="I159" s="37">
        <v>943.89999999999986</v>
      </c>
      <c r="J159" s="37">
        <v>977.8</v>
      </c>
      <c r="K159" s="28">
        <v>910</v>
      </c>
      <c r="L159" s="28">
        <v>855.05</v>
      </c>
      <c r="M159" s="28">
        <v>16.963999999999999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165.15</v>
      </c>
      <c r="D160" s="37">
        <v>164.95000000000002</v>
      </c>
      <c r="E160" s="37">
        <v>163.20000000000005</v>
      </c>
      <c r="F160" s="37">
        <v>161.25000000000003</v>
      </c>
      <c r="G160" s="37">
        <v>159.50000000000006</v>
      </c>
      <c r="H160" s="37">
        <v>166.90000000000003</v>
      </c>
      <c r="I160" s="37">
        <v>168.64999999999998</v>
      </c>
      <c r="J160" s="37">
        <v>170.60000000000002</v>
      </c>
      <c r="K160" s="28">
        <v>166.7</v>
      </c>
      <c r="L160" s="28">
        <v>163</v>
      </c>
      <c r="M160" s="28">
        <v>142.49845999999999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224.8</v>
      </c>
      <c r="D161" s="37">
        <v>221.21666666666667</v>
      </c>
      <c r="E161" s="37">
        <v>216.43333333333334</v>
      </c>
      <c r="F161" s="37">
        <v>208.06666666666666</v>
      </c>
      <c r="G161" s="37">
        <v>203.28333333333333</v>
      </c>
      <c r="H161" s="37">
        <v>229.58333333333334</v>
      </c>
      <c r="I161" s="37">
        <v>234.3666666666667</v>
      </c>
      <c r="J161" s="37">
        <v>242.73333333333335</v>
      </c>
      <c r="K161" s="28">
        <v>226</v>
      </c>
      <c r="L161" s="28">
        <v>212.85</v>
      </c>
      <c r="M161" s="28">
        <v>7.6345299999999998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2427.9</v>
      </c>
      <c r="D162" s="37">
        <v>2439.0833333333335</v>
      </c>
      <c r="E162" s="37">
        <v>2383.2166666666672</v>
      </c>
      <c r="F162" s="37">
        <v>2338.5333333333338</v>
      </c>
      <c r="G162" s="37">
        <v>2282.6666666666674</v>
      </c>
      <c r="H162" s="37">
        <v>2483.7666666666669</v>
      </c>
      <c r="I162" s="37">
        <v>2539.6333333333328</v>
      </c>
      <c r="J162" s="37">
        <v>2584.3166666666666</v>
      </c>
      <c r="K162" s="28">
        <v>2494.9499999999998</v>
      </c>
      <c r="L162" s="28">
        <v>2394.4</v>
      </c>
      <c r="M162" s="28">
        <v>5.6075999999999997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41320.6</v>
      </c>
      <c r="D163" s="37">
        <v>40695.15</v>
      </c>
      <c r="E163" s="37">
        <v>39915.25</v>
      </c>
      <c r="F163" s="37">
        <v>38509.9</v>
      </c>
      <c r="G163" s="37">
        <v>37730</v>
      </c>
      <c r="H163" s="37">
        <v>42100.5</v>
      </c>
      <c r="I163" s="37">
        <v>42880.400000000009</v>
      </c>
      <c r="J163" s="37">
        <v>44285.75</v>
      </c>
      <c r="K163" s="28">
        <v>41475.050000000003</v>
      </c>
      <c r="L163" s="28">
        <v>39289.800000000003</v>
      </c>
      <c r="M163" s="28">
        <v>0.21310999999999999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211.6</v>
      </c>
      <c r="D164" s="37">
        <v>210.20000000000002</v>
      </c>
      <c r="E164" s="37">
        <v>207.90000000000003</v>
      </c>
      <c r="F164" s="37">
        <v>204.20000000000002</v>
      </c>
      <c r="G164" s="37">
        <v>201.90000000000003</v>
      </c>
      <c r="H164" s="37">
        <v>213.90000000000003</v>
      </c>
      <c r="I164" s="37">
        <v>216.20000000000005</v>
      </c>
      <c r="J164" s="37">
        <v>219.90000000000003</v>
      </c>
      <c r="K164" s="28">
        <v>212.5</v>
      </c>
      <c r="L164" s="28">
        <v>206.5</v>
      </c>
      <c r="M164" s="28">
        <v>19.581440000000001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4527</v>
      </c>
      <c r="D165" s="37">
        <v>4549.166666666667</v>
      </c>
      <c r="E165" s="37">
        <v>4463.6833333333343</v>
      </c>
      <c r="F165" s="37">
        <v>4400.3666666666677</v>
      </c>
      <c r="G165" s="37">
        <v>4314.883333333335</v>
      </c>
      <c r="H165" s="37">
        <v>4612.4833333333336</v>
      </c>
      <c r="I165" s="37">
        <v>4697.9666666666653</v>
      </c>
      <c r="J165" s="37">
        <v>4761.2833333333328</v>
      </c>
      <c r="K165" s="28">
        <v>4634.6499999999996</v>
      </c>
      <c r="L165" s="28">
        <v>4485.8500000000004</v>
      </c>
      <c r="M165" s="28">
        <v>0.23880999999999999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2589.85</v>
      </c>
      <c r="D166" s="37">
        <v>2604.9500000000003</v>
      </c>
      <c r="E166" s="37">
        <v>2529.9000000000005</v>
      </c>
      <c r="F166" s="37">
        <v>2469.9500000000003</v>
      </c>
      <c r="G166" s="37">
        <v>2394.9000000000005</v>
      </c>
      <c r="H166" s="37">
        <v>2664.9000000000005</v>
      </c>
      <c r="I166" s="37">
        <v>2739.9500000000007</v>
      </c>
      <c r="J166" s="37">
        <v>2799.9000000000005</v>
      </c>
      <c r="K166" s="28">
        <v>2680</v>
      </c>
      <c r="L166" s="28">
        <v>2545</v>
      </c>
      <c r="M166" s="28">
        <v>17.142209999999999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2358.5500000000002</v>
      </c>
      <c r="D167" s="37">
        <v>2352.5</v>
      </c>
      <c r="E167" s="37">
        <v>2297</v>
      </c>
      <c r="F167" s="37">
        <v>2235.4499999999998</v>
      </c>
      <c r="G167" s="37">
        <v>2179.9499999999998</v>
      </c>
      <c r="H167" s="37">
        <v>2414.0500000000002</v>
      </c>
      <c r="I167" s="37">
        <v>2469.5500000000002</v>
      </c>
      <c r="J167" s="37">
        <v>2531.1000000000004</v>
      </c>
      <c r="K167" s="28">
        <v>2408</v>
      </c>
      <c r="L167" s="28">
        <v>2290.9499999999998</v>
      </c>
      <c r="M167" s="28">
        <v>5.8163099999999996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2475.6999999999998</v>
      </c>
      <c r="D168" s="37">
        <v>2460.75</v>
      </c>
      <c r="E168" s="37">
        <v>2404.9499999999998</v>
      </c>
      <c r="F168" s="37">
        <v>2334.1999999999998</v>
      </c>
      <c r="G168" s="37">
        <v>2278.3999999999996</v>
      </c>
      <c r="H168" s="37">
        <v>2531.5</v>
      </c>
      <c r="I168" s="37">
        <v>2587.3000000000002</v>
      </c>
      <c r="J168" s="37">
        <v>2658.05</v>
      </c>
      <c r="K168" s="28">
        <v>2516.5500000000002</v>
      </c>
      <c r="L168" s="28">
        <v>2390</v>
      </c>
      <c r="M168" s="28">
        <v>5.8558899999999996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118.25</v>
      </c>
      <c r="D169" s="37">
        <v>118</v>
      </c>
      <c r="E169" s="37">
        <v>116.5</v>
      </c>
      <c r="F169" s="37">
        <v>114.75</v>
      </c>
      <c r="G169" s="37">
        <v>113.25</v>
      </c>
      <c r="H169" s="37">
        <v>119.75</v>
      </c>
      <c r="I169" s="37">
        <v>121.25</v>
      </c>
      <c r="J169" s="37">
        <v>123</v>
      </c>
      <c r="K169" s="28">
        <v>119.5</v>
      </c>
      <c r="L169" s="28">
        <v>116.25</v>
      </c>
      <c r="M169" s="28">
        <v>78.008189999999999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218.85</v>
      </c>
      <c r="D170" s="37">
        <v>217</v>
      </c>
      <c r="E170" s="37">
        <v>213.8</v>
      </c>
      <c r="F170" s="37">
        <v>208.75</v>
      </c>
      <c r="G170" s="37">
        <v>205.55</v>
      </c>
      <c r="H170" s="37">
        <v>222.05</v>
      </c>
      <c r="I170" s="37">
        <v>225.25</v>
      </c>
      <c r="J170" s="37">
        <v>230.3</v>
      </c>
      <c r="K170" s="28">
        <v>220.2</v>
      </c>
      <c r="L170" s="28">
        <v>211.95</v>
      </c>
      <c r="M170" s="28">
        <v>205.41776999999999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500.35</v>
      </c>
      <c r="D171" s="37">
        <v>491.7166666666667</v>
      </c>
      <c r="E171" s="37">
        <v>477.98333333333341</v>
      </c>
      <c r="F171" s="37">
        <v>455.61666666666673</v>
      </c>
      <c r="G171" s="37">
        <v>441.88333333333344</v>
      </c>
      <c r="H171" s="37">
        <v>514.08333333333337</v>
      </c>
      <c r="I171" s="37">
        <v>527.81666666666672</v>
      </c>
      <c r="J171" s="37">
        <v>550.18333333333339</v>
      </c>
      <c r="K171" s="28">
        <v>505.45</v>
      </c>
      <c r="L171" s="28">
        <v>469.35</v>
      </c>
      <c r="M171" s="28">
        <v>12.791869999999999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14847</v>
      </c>
      <c r="D172" s="37">
        <v>15055.083333333334</v>
      </c>
      <c r="E172" s="37">
        <v>14514.216666666667</v>
      </c>
      <c r="F172" s="37">
        <v>14181.433333333332</v>
      </c>
      <c r="G172" s="37">
        <v>13640.566666666666</v>
      </c>
      <c r="H172" s="37">
        <v>15387.866666666669</v>
      </c>
      <c r="I172" s="37">
        <v>15928.733333333334</v>
      </c>
      <c r="J172" s="37">
        <v>16261.51666666667</v>
      </c>
      <c r="K172" s="28">
        <v>15595.95</v>
      </c>
      <c r="L172" s="28">
        <v>14722.3</v>
      </c>
      <c r="M172" s="28">
        <v>9.5729999999999996E-2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39.4</v>
      </c>
      <c r="D173" s="37">
        <v>38.849999999999994</v>
      </c>
      <c r="E173" s="37">
        <v>38.149999999999991</v>
      </c>
      <c r="F173" s="37">
        <v>36.9</v>
      </c>
      <c r="G173" s="37">
        <v>36.199999999999996</v>
      </c>
      <c r="H173" s="37">
        <v>40.099999999999987</v>
      </c>
      <c r="I173" s="37">
        <v>40.79999999999999</v>
      </c>
      <c r="J173" s="37">
        <v>42.049999999999983</v>
      </c>
      <c r="K173" s="28">
        <v>39.549999999999997</v>
      </c>
      <c r="L173" s="28">
        <v>37.6</v>
      </c>
      <c r="M173" s="28">
        <v>544.01085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144</v>
      </c>
      <c r="D174" s="37">
        <v>141.5</v>
      </c>
      <c r="E174" s="37">
        <v>136.75</v>
      </c>
      <c r="F174" s="37">
        <v>129.5</v>
      </c>
      <c r="G174" s="37">
        <v>124.75</v>
      </c>
      <c r="H174" s="37">
        <v>148.75</v>
      </c>
      <c r="I174" s="37">
        <v>153.5</v>
      </c>
      <c r="J174" s="37">
        <v>160.75</v>
      </c>
      <c r="K174" s="28">
        <v>146.25</v>
      </c>
      <c r="L174" s="28">
        <v>134.25</v>
      </c>
      <c r="M174" s="28">
        <v>191.28754000000001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131.55000000000001</v>
      </c>
      <c r="D175" s="37">
        <v>130.46666666666667</v>
      </c>
      <c r="E175" s="37">
        <v>128.93333333333334</v>
      </c>
      <c r="F175" s="37">
        <v>126.31666666666666</v>
      </c>
      <c r="G175" s="37">
        <v>124.78333333333333</v>
      </c>
      <c r="H175" s="37">
        <v>133.08333333333334</v>
      </c>
      <c r="I175" s="37">
        <v>134.6166666666667</v>
      </c>
      <c r="J175" s="37">
        <v>137.23333333333335</v>
      </c>
      <c r="K175" s="28">
        <v>132</v>
      </c>
      <c r="L175" s="28">
        <v>127.85</v>
      </c>
      <c r="M175" s="28">
        <v>50.491149999999998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2373.25</v>
      </c>
      <c r="D176" s="37">
        <v>2355.6333333333332</v>
      </c>
      <c r="E176" s="37">
        <v>2322.6166666666663</v>
      </c>
      <c r="F176" s="37">
        <v>2271.9833333333331</v>
      </c>
      <c r="G176" s="37">
        <v>2238.9666666666662</v>
      </c>
      <c r="H176" s="37">
        <v>2406.2666666666664</v>
      </c>
      <c r="I176" s="37">
        <v>2439.2833333333328</v>
      </c>
      <c r="J176" s="37">
        <v>2489.9166666666665</v>
      </c>
      <c r="K176" s="28">
        <v>2388.65</v>
      </c>
      <c r="L176" s="28">
        <v>2305</v>
      </c>
      <c r="M176" s="28">
        <v>113.11456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850</v>
      </c>
      <c r="D177" s="37">
        <v>828.68333333333339</v>
      </c>
      <c r="E177" s="37">
        <v>802.51666666666677</v>
      </c>
      <c r="F177" s="37">
        <v>755.03333333333342</v>
      </c>
      <c r="G177" s="37">
        <v>728.86666666666679</v>
      </c>
      <c r="H177" s="37">
        <v>876.16666666666674</v>
      </c>
      <c r="I177" s="37">
        <v>902.33333333333326</v>
      </c>
      <c r="J177" s="37">
        <v>949.81666666666672</v>
      </c>
      <c r="K177" s="28">
        <v>854.85</v>
      </c>
      <c r="L177" s="28">
        <v>781.2</v>
      </c>
      <c r="M177" s="28">
        <v>41.847369999999998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1228</v>
      </c>
      <c r="D178" s="37">
        <v>1223.7166666666667</v>
      </c>
      <c r="E178" s="37">
        <v>1214.5333333333333</v>
      </c>
      <c r="F178" s="37">
        <v>1201.0666666666666</v>
      </c>
      <c r="G178" s="37">
        <v>1191.8833333333332</v>
      </c>
      <c r="H178" s="37">
        <v>1237.1833333333334</v>
      </c>
      <c r="I178" s="37">
        <v>1246.3666666666668</v>
      </c>
      <c r="J178" s="37">
        <v>1259.8333333333335</v>
      </c>
      <c r="K178" s="28">
        <v>1232.9000000000001</v>
      </c>
      <c r="L178" s="28">
        <v>1210.25</v>
      </c>
      <c r="M178" s="28">
        <v>10.832509999999999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2470.5</v>
      </c>
      <c r="D179" s="37">
        <v>2429.7666666666669</v>
      </c>
      <c r="E179" s="37">
        <v>2335.7333333333336</v>
      </c>
      <c r="F179" s="37">
        <v>2200.9666666666667</v>
      </c>
      <c r="G179" s="37">
        <v>2106.9333333333334</v>
      </c>
      <c r="H179" s="37">
        <v>2564.5333333333338</v>
      </c>
      <c r="I179" s="37">
        <v>2658.5666666666675</v>
      </c>
      <c r="J179" s="37">
        <v>2793.3333333333339</v>
      </c>
      <c r="K179" s="28">
        <v>2523.8000000000002</v>
      </c>
      <c r="L179" s="28">
        <v>2295</v>
      </c>
      <c r="M179" s="28">
        <v>22.465920000000001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7097.65</v>
      </c>
      <c r="D180" s="37">
        <v>7102.1333333333341</v>
      </c>
      <c r="E180" s="37">
        <v>7016.5166666666682</v>
      </c>
      <c r="F180" s="37">
        <v>6935.3833333333341</v>
      </c>
      <c r="G180" s="37">
        <v>6849.7666666666682</v>
      </c>
      <c r="H180" s="37">
        <v>7183.2666666666682</v>
      </c>
      <c r="I180" s="37">
        <v>7268.883333333335</v>
      </c>
      <c r="J180" s="37">
        <v>7350.0166666666682</v>
      </c>
      <c r="K180" s="28">
        <v>7187.75</v>
      </c>
      <c r="L180" s="28">
        <v>7021</v>
      </c>
      <c r="M180" s="28">
        <v>0.12975999999999999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24497.5</v>
      </c>
      <c r="D181" s="37">
        <v>24223.166666666668</v>
      </c>
      <c r="E181" s="37">
        <v>23774.383333333335</v>
      </c>
      <c r="F181" s="37">
        <v>23051.266666666666</v>
      </c>
      <c r="G181" s="37">
        <v>22602.483333333334</v>
      </c>
      <c r="H181" s="37">
        <v>24946.283333333336</v>
      </c>
      <c r="I181" s="37">
        <v>25395.066666666669</v>
      </c>
      <c r="J181" s="37">
        <v>26118.183333333338</v>
      </c>
      <c r="K181" s="28">
        <v>24671.95</v>
      </c>
      <c r="L181" s="28">
        <v>23500.05</v>
      </c>
      <c r="M181" s="28">
        <v>0.43208000000000002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1166.7</v>
      </c>
      <c r="D182" s="37">
        <v>1157.5666666666666</v>
      </c>
      <c r="E182" s="37">
        <v>1112.3333333333333</v>
      </c>
      <c r="F182" s="37">
        <v>1057.9666666666667</v>
      </c>
      <c r="G182" s="37">
        <v>1012.7333333333333</v>
      </c>
      <c r="H182" s="37">
        <v>1211.9333333333332</v>
      </c>
      <c r="I182" s="37">
        <v>1257.1666666666667</v>
      </c>
      <c r="J182" s="37">
        <v>1311.5333333333331</v>
      </c>
      <c r="K182" s="28">
        <v>1202.8</v>
      </c>
      <c r="L182" s="28">
        <v>1103.2</v>
      </c>
      <c r="M182" s="28">
        <v>20.947220000000002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2276.8000000000002</v>
      </c>
      <c r="D183" s="37">
        <v>2248.2999999999997</v>
      </c>
      <c r="E183" s="37">
        <v>2204.7499999999995</v>
      </c>
      <c r="F183" s="37">
        <v>2132.6999999999998</v>
      </c>
      <c r="G183" s="37">
        <v>2089.1499999999996</v>
      </c>
      <c r="H183" s="37">
        <v>2320.3499999999995</v>
      </c>
      <c r="I183" s="37">
        <v>2363.8999999999996</v>
      </c>
      <c r="J183" s="37">
        <v>2435.9499999999994</v>
      </c>
      <c r="K183" s="28">
        <v>2291.85</v>
      </c>
      <c r="L183" s="28">
        <v>2176.25</v>
      </c>
      <c r="M183" s="28">
        <v>2.9146899999999998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514.65</v>
      </c>
      <c r="D184" s="37">
        <v>507.05</v>
      </c>
      <c r="E184" s="37">
        <v>496.6</v>
      </c>
      <c r="F184" s="37">
        <v>478.55</v>
      </c>
      <c r="G184" s="37">
        <v>468.1</v>
      </c>
      <c r="H184" s="37">
        <v>525.1</v>
      </c>
      <c r="I184" s="37">
        <v>535.54999999999995</v>
      </c>
      <c r="J184" s="37">
        <v>553.6</v>
      </c>
      <c r="K184" s="28">
        <v>517.5</v>
      </c>
      <c r="L184" s="28">
        <v>489</v>
      </c>
      <c r="M184" s="28">
        <v>217.91739000000001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97.5</v>
      </c>
      <c r="D185" s="37">
        <v>97.850000000000009</v>
      </c>
      <c r="E185" s="37">
        <v>95.90000000000002</v>
      </c>
      <c r="F185" s="37">
        <v>94.300000000000011</v>
      </c>
      <c r="G185" s="37">
        <v>92.350000000000023</v>
      </c>
      <c r="H185" s="37">
        <v>99.450000000000017</v>
      </c>
      <c r="I185" s="37">
        <v>101.4</v>
      </c>
      <c r="J185" s="37">
        <v>103.00000000000001</v>
      </c>
      <c r="K185" s="28">
        <v>99.8</v>
      </c>
      <c r="L185" s="28">
        <v>96.25</v>
      </c>
      <c r="M185" s="28">
        <v>395.80595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808.05</v>
      </c>
      <c r="D186" s="37">
        <v>801.51666666666677</v>
      </c>
      <c r="E186" s="37">
        <v>791.33333333333348</v>
      </c>
      <c r="F186" s="37">
        <v>774.61666666666667</v>
      </c>
      <c r="G186" s="37">
        <v>764.43333333333339</v>
      </c>
      <c r="H186" s="37">
        <v>818.23333333333358</v>
      </c>
      <c r="I186" s="37">
        <v>828.41666666666674</v>
      </c>
      <c r="J186" s="37">
        <v>845.13333333333367</v>
      </c>
      <c r="K186" s="28">
        <v>811.7</v>
      </c>
      <c r="L186" s="28">
        <v>784.8</v>
      </c>
      <c r="M186" s="28">
        <v>37.794969999999999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476.15</v>
      </c>
      <c r="D187" s="37">
        <v>476.68333333333334</v>
      </c>
      <c r="E187" s="37">
        <v>466.76666666666665</v>
      </c>
      <c r="F187" s="37">
        <v>457.38333333333333</v>
      </c>
      <c r="G187" s="37">
        <v>447.46666666666664</v>
      </c>
      <c r="H187" s="37">
        <v>486.06666666666666</v>
      </c>
      <c r="I187" s="37">
        <v>495.98333333333329</v>
      </c>
      <c r="J187" s="37">
        <v>505.36666666666667</v>
      </c>
      <c r="K187" s="28">
        <v>486.6</v>
      </c>
      <c r="L187" s="28">
        <v>467.3</v>
      </c>
      <c r="M187" s="28">
        <v>10.74273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572.75</v>
      </c>
      <c r="D188" s="37">
        <v>571.4666666666667</v>
      </c>
      <c r="E188" s="37">
        <v>556.53333333333342</v>
      </c>
      <c r="F188" s="37">
        <v>540.31666666666672</v>
      </c>
      <c r="G188" s="37">
        <v>525.38333333333344</v>
      </c>
      <c r="H188" s="37">
        <v>587.68333333333339</v>
      </c>
      <c r="I188" s="37">
        <v>602.61666666666679</v>
      </c>
      <c r="J188" s="37">
        <v>618.83333333333337</v>
      </c>
      <c r="K188" s="28">
        <v>586.4</v>
      </c>
      <c r="L188" s="28">
        <v>555.25</v>
      </c>
      <c r="M188" s="28">
        <v>3.7362500000000001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620.70000000000005</v>
      </c>
      <c r="D189" s="37">
        <v>613</v>
      </c>
      <c r="E189" s="37">
        <v>602.70000000000005</v>
      </c>
      <c r="F189" s="37">
        <v>584.70000000000005</v>
      </c>
      <c r="G189" s="37">
        <v>574.40000000000009</v>
      </c>
      <c r="H189" s="37">
        <v>631</v>
      </c>
      <c r="I189" s="37">
        <v>641.29999999999995</v>
      </c>
      <c r="J189" s="37">
        <v>659.3</v>
      </c>
      <c r="K189" s="28">
        <v>623.29999999999995</v>
      </c>
      <c r="L189" s="28">
        <v>595</v>
      </c>
      <c r="M189" s="28">
        <v>12.27614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919.25</v>
      </c>
      <c r="D190" s="37">
        <v>910.06666666666661</v>
      </c>
      <c r="E190" s="37">
        <v>897.68333333333317</v>
      </c>
      <c r="F190" s="37">
        <v>876.11666666666656</v>
      </c>
      <c r="G190" s="37">
        <v>863.73333333333312</v>
      </c>
      <c r="H190" s="37">
        <v>931.63333333333321</v>
      </c>
      <c r="I190" s="37">
        <v>944.01666666666665</v>
      </c>
      <c r="J190" s="37">
        <v>965.58333333333326</v>
      </c>
      <c r="K190" s="28">
        <v>922.45</v>
      </c>
      <c r="L190" s="28">
        <v>888.5</v>
      </c>
      <c r="M190" s="28">
        <v>10.803890000000001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1292.5</v>
      </c>
      <c r="D191" s="37">
        <v>1279.1833333333334</v>
      </c>
      <c r="E191" s="37">
        <v>1248.3666666666668</v>
      </c>
      <c r="F191" s="37">
        <v>1204.2333333333333</v>
      </c>
      <c r="G191" s="37">
        <v>1173.4166666666667</v>
      </c>
      <c r="H191" s="37">
        <v>1323.3166666666668</v>
      </c>
      <c r="I191" s="37">
        <v>1354.1333333333334</v>
      </c>
      <c r="J191" s="37">
        <v>1398.2666666666669</v>
      </c>
      <c r="K191" s="28">
        <v>1310</v>
      </c>
      <c r="L191" s="28">
        <v>1235.05</v>
      </c>
      <c r="M191" s="28">
        <v>13.920339999999999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3769.9</v>
      </c>
      <c r="D192" s="37">
        <v>3767.1666666666665</v>
      </c>
      <c r="E192" s="37">
        <v>3724.9333333333329</v>
      </c>
      <c r="F192" s="37">
        <v>3679.9666666666662</v>
      </c>
      <c r="G192" s="37">
        <v>3637.7333333333327</v>
      </c>
      <c r="H192" s="37">
        <v>3812.1333333333332</v>
      </c>
      <c r="I192" s="37">
        <v>3854.3666666666668</v>
      </c>
      <c r="J192" s="37">
        <v>3899.3333333333335</v>
      </c>
      <c r="K192" s="28">
        <v>3809.4</v>
      </c>
      <c r="L192" s="28">
        <v>3722.2</v>
      </c>
      <c r="M192" s="28">
        <v>33.305010000000003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707.75</v>
      </c>
      <c r="D193" s="37">
        <v>697.56666666666661</v>
      </c>
      <c r="E193" s="37">
        <v>685.18333333333317</v>
      </c>
      <c r="F193" s="37">
        <v>662.61666666666656</v>
      </c>
      <c r="G193" s="37">
        <v>650.23333333333312</v>
      </c>
      <c r="H193" s="37">
        <v>720.13333333333321</v>
      </c>
      <c r="I193" s="37">
        <v>732.51666666666665</v>
      </c>
      <c r="J193" s="37">
        <v>755.08333333333326</v>
      </c>
      <c r="K193" s="28">
        <v>709.95</v>
      </c>
      <c r="L193" s="28">
        <v>675</v>
      </c>
      <c r="M193" s="28">
        <v>20.30546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7179.2</v>
      </c>
      <c r="D194" s="37">
        <v>7099.7333333333336</v>
      </c>
      <c r="E194" s="37">
        <v>6919.4666666666672</v>
      </c>
      <c r="F194" s="37">
        <v>6659.7333333333336</v>
      </c>
      <c r="G194" s="37">
        <v>6479.4666666666672</v>
      </c>
      <c r="H194" s="37">
        <v>7359.4666666666672</v>
      </c>
      <c r="I194" s="37">
        <v>7539.7333333333336</v>
      </c>
      <c r="J194" s="37">
        <v>7799.4666666666672</v>
      </c>
      <c r="K194" s="28">
        <v>7280</v>
      </c>
      <c r="L194" s="28">
        <v>6840</v>
      </c>
      <c r="M194" s="28">
        <v>8.0594300000000008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490.55</v>
      </c>
      <c r="D195" s="37">
        <v>483.56666666666661</v>
      </c>
      <c r="E195" s="37">
        <v>474.63333333333321</v>
      </c>
      <c r="F195" s="37">
        <v>458.71666666666658</v>
      </c>
      <c r="G195" s="37">
        <v>449.78333333333319</v>
      </c>
      <c r="H195" s="37">
        <v>499.48333333333323</v>
      </c>
      <c r="I195" s="37">
        <v>508.41666666666663</v>
      </c>
      <c r="J195" s="37">
        <v>524.33333333333326</v>
      </c>
      <c r="K195" s="28">
        <v>492.5</v>
      </c>
      <c r="L195" s="28">
        <v>467.65</v>
      </c>
      <c r="M195" s="28">
        <v>225.65698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238.8</v>
      </c>
      <c r="D196" s="37">
        <v>234.21666666666667</v>
      </c>
      <c r="E196" s="37">
        <v>227.58333333333334</v>
      </c>
      <c r="F196" s="37">
        <v>216.36666666666667</v>
      </c>
      <c r="G196" s="37">
        <v>209.73333333333335</v>
      </c>
      <c r="H196" s="37">
        <v>245.43333333333334</v>
      </c>
      <c r="I196" s="37">
        <v>252.06666666666666</v>
      </c>
      <c r="J196" s="37">
        <v>263.2833333333333</v>
      </c>
      <c r="K196" s="28">
        <v>240.85</v>
      </c>
      <c r="L196" s="28">
        <v>223</v>
      </c>
      <c r="M196" s="28">
        <v>394.49718000000001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1109.0999999999999</v>
      </c>
      <c r="D197" s="37">
        <v>1105.7166666666665</v>
      </c>
      <c r="E197" s="37">
        <v>1090.4333333333329</v>
      </c>
      <c r="F197" s="37">
        <v>1071.7666666666664</v>
      </c>
      <c r="G197" s="37">
        <v>1056.4833333333329</v>
      </c>
      <c r="H197" s="37">
        <v>1124.383333333333</v>
      </c>
      <c r="I197" s="37">
        <v>1139.6666666666663</v>
      </c>
      <c r="J197" s="37">
        <v>1158.333333333333</v>
      </c>
      <c r="K197" s="28">
        <v>1121</v>
      </c>
      <c r="L197" s="28">
        <v>1087.05</v>
      </c>
      <c r="M197" s="28">
        <v>57.330629999999999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1500.6</v>
      </c>
      <c r="D198" s="37">
        <v>1497.75</v>
      </c>
      <c r="E198" s="37">
        <v>1467.85</v>
      </c>
      <c r="F198" s="37">
        <v>1435.1</v>
      </c>
      <c r="G198" s="37">
        <v>1405.1999999999998</v>
      </c>
      <c r="H198" s="37">
        <v>1530.5</v>
      </c>
      <c r="I198" s="37">
        <v>1560.4</v>
      </c>
      <c r="J198" s="37">
        <v>1593.15</v>
      </c>
      <c r="K198" s="28">
        <v>1527.65</v>
      </c>
      <c r="L198" s="28">
        <v>1465</v>
      </c>
      <c r="M198" s="28">
        <v>39.106180000000002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860.8</v>
      </c>
      <c r="D199" s="37">
        <v>854.5333333333333</v>
      </c>
      <c r="E199" s="37">
        <v>831.56666666666661</v>
      </c>
      <c r="F199" s="37">
        <v>802.33333333333326</v>
      </c>
      <c r="G199" s="37">
        <v>779.36666666666656</v>
      </c>
      <c r="H199" s="37">
        <v>883.76666666666665</v>
      </c>
      <c r="I199" s="37">
        <v>906.73333333333335</v>
      </c>
      <c r="J199" s="37">
        <v>935.9666666666667</v>
      </c>
      <c r="K199" s="28">
        <v>877.5</v>
      </c>
      <c r="L199" s="28">
        <v>825.3</v>
      </c>
      <c r="M199" s="28">
        <v>26.796720000000001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2376.5</v>
      </c>
      <c r="D200" s="37">
        <v>2371.5499999999997</v>
      </c>
      <c r="E200" s="37">
        <v>2335.3499999999995</v>
      </c>
      <c r="F200" s="37">
        <v>2294.1999999999998</v>
      </c>
      <c r="G200" s="37">
        <v>2257.9999999999995</v>
      </c>
      <c r="H200" s="37">
        <v>2412.6999999999994</v>
      </c>
      <c r="I200" s="37">
        <v>2448.8999999999992</v>
      </c>
      <c r="J200" s="37">
        <v>2490.0499999999993</v>
      </c>
      <c r="K200" s="28">
        <v>2407.75</v>
      </c>
      <c r="L200" s="28">
        <v>2330.4</v>
      </c>
      <c r="M200" s="28">
        <v>28.496860000000002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3161</v>
      </c>
      <c r="D201" s="37">
        <v>3140.2666666666664</v>
      </c>
      <c r="E201" s="37">
        <v>3092.7333333333327</v>
      </c>
      <c r="F201" s="37">
        <v>3024.4666666666662</v>
      </c>
      <c r="G201" s="37">
        <v>2976.9333333333325</v>
      </c>
      <c r="H201" s="37">
        <v>3208.5333333333328</v>
      </c>
      <c r="I201" s="37">
        <v>3256.0666666666666</v>
      </c>
      <c r="J201" s="37">
        <v>3324.333333333333</v>
      </c>
      <c r="K201" s="28">
        <v>3187.8</v>
      </c>
      <c r="L201" s="28">
        <v>3072</v>
      </c>
      <c r="M201" s="28">
        <v>1.0125500000000001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540.95000000000005</v>
      </c>
      <c r="D202" s="37">
        <v>535.4</v>
      </c>
      <c r="E202" s="37">
        <v>527.09999999999991</v>
      </c>
      <c r="F202" s="37">
        <v>513.24999999999989</v>
      </c>
      <c r="G202" s="37">
        <v>504.94999999999982</v>
      </c>
      <c r="H202" s="37">
        <v>549.25</v>
      </c>
      <c r="I202" s="37">
        <v>557.54999999999995</v>
      </c>
      <c r="J202" s="37">
        <v>571.40000000000009</v>
      </c>
      <c r="K202" s="28">
        <v>543.70000000000005</v>
      </c>
      <c r="L202" s="28">
        <v>521.54999999999995</v>
      </c>
      <c r="M202" s="28">
        <v>8.7023700000000002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1079.3499999999999</v>
      </c>
      <c r="D203" s="37">
        <v>1081</v>
      </c>
      <c r="E203" s="37">
        <v>1048.75</v>
      </c>
      <c r="F203" s="37">
        <v>1018.1500000000001</v>
      </c>
      <c r="G203" s="37">
        <v>985.90000000000009</v>
      </c>
      <c r="H203" s="37">
        <v>1111.5999999999999</v>
      </c>
      <c r="I203" s="37">
        <v>1143.8499999999999</v>
      </c>
      <c r="J203" s="37">
        <v>1174.4499999999998</v>
      </c>
      <c r="K203" s="28">
        <v>1113.25</v>
      </c>
      <c r="L203" s="28">
        <v>1050.4000000000001</v>
      </c>
      <c r="M203" s="28">
        <v>8.6694099999999992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791.15</v>
      </c>
      <c r="D204" s="37">
        <v>777.4666666666667</v>
      </c>
      <c r="E204" s="37">
        <v>759.78333333333342</v>
      </c>
      <c r="F204" s="37">
        <v>728.41666666666674</v>
      </c>
      <c r="G204" s="37">
        <v>710.73333333333346</v>
      </c>
      <c r="H204" s="37">
        <v>808.83333333333337</v>
      </c>
      <c r="I204" s="37">
        <v>826.51666666666677</v>
      </c>
      <c r="J204" s="37">
        <v>857.88333333333333</v>
      </c>
      <c r="K204" s="28">
        <v>795.15</v>
      </c>
      <c r="L204" s="28">
        <v>746.1</v>
      </c>
      <c r="M204" s="28">
        <v>29.811610000000002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7098.35</v>
      </c>
      <c r="D205" s="37">
        <v>7084.083333333333</v>
      </c>
      <c r="E205" s="37">
        <v>7014.2666666666664</v>
      </c>
      <c r="F205" s="37">
        <v>6930.1833333333334</v>
      </c>
      <c r="G205" s="37">
        <v>6860.3666666666668</v>
      </c>
      <c r="H205" s="37">
        <v>7168.1666666666661</v>
      </c>
      <c r="I205" s="37">
        <v>7237.9833333333336</v>
      </c>
      <c r="J205" s="37">
        <v>7322.0666666666657</v>
      </c>
      <c r="K205" s="28">
        <v>7153.9</v>
      </c>
      <c r="L205" s="28">
        <v>7000</v>
      </c>
      <c r="M205" s="28">
        <v>4.6707799999999997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42.65</v>
      </c>
      <c r="D206" s="37">
        <v>42.25</v>
      </c>
      <c r="E206" s="37">
        <v>41.5</v>
      </c>
      <c r="F206" s="37">
        <v>40.35</v>
      </c>
      <c r="G206" s="37">
        <v>39.6</v>
      </c>
      <c r="H206" s="37">
        <v>43.4</v>
      </c>
      <c r="I206" s="37">
        <v>44.15</v>
      </c>
      <c r="J206" s="37">
        <v>45.3</v>
      </c>
      <c r="K206" s="28">
        <v>43</v>
      </c>
      <c r="L206" s="28">
        <v>41.1</v>
      </c>
      <c r="M206" s="28">
        <v>137.03662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1557.95</v>
      </c>
      <c r="D207" s="37">
        <v>1532.3333333333333</v>
      </c>
      <c r="E207" s="37">
        <v>1498.6666666666665</v>
      </c>
      <c r="F207" s="37">
        <v>1439.3833333333332</v>
      </c>
      <c r="G207" s="37">
        <v>1405.7166666666665</v>
      </c>
      <c r="H207" s="37">
        <v>1591.6166666666666</v>
      </c>
      <c r="I207" s="37">
        <v>1625.2833333333331</v>
      </c>
      <c r="J207" s="37">
        <v>1684.5666666666666</v>
      </c>
      <c r="K207" s="28">
        <v>1566</v>
      </c>
      <c r="L207" s="28">
        <v>1473.05</v>
      </c>
      <c r="M207" s="28">
        <v>2.1081799999999999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874.95</v>
      </c>
      <c r="D208" s="37">
        <v>862.94999999999993</v>
      </c>
      <c r="E208" s="37">
        <v>843.49999999999989</v>
      </c>
      <c r="F208" s="37">
        <v>812.05</v>
      </c>
      <c r="G208" s="37">
        <v>792.59999999999991</v>
      </c>
      <c r="H208" s="37">
        <v>894.39999999999986</v>
      </c>
      <c r="I208" s="37">
        <v>913.84999999999991</v>
      </c>
      <c r="J208" s="37">
        <v>945.29999999999984</v>
      </c>
      <c r="K208" s="28">
        <v>882.4</v>
      </c>
      <c r="L208" s="28">
        <v>831.5</v>
      </c>
      <c r="M208" s="28">
        <v>20.575399999999998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872.7</v>
      </c>
      <c r="D209" s="37">
        <v>874.48333333333323</v>
      </c>
      <c r="E209" s="37">
        <v>855.66666666666652</v>
      </c>
      <c r="F209" s="37">
        <v>838.63333333333333</v>
      </c>
      <c r="G209" s="37">
        <v>819.81666666666661</v>
      </c>
      <c r="H209" s="37">
        <v>891.51666666666642</v>
      </c>
      <c r="I209" s="37">
        <v>910.33333333333326</v>
      </c>
      <c r="J209" s="37">
        <v>927.36666666666633</v>
      </c>
      <c r="K209" s="28">
        <v>893.3</v>
      </c>
      <c r="L209" s="28">
        <v>857.45</v>
      </c>
      <c r="M209" s="28">
        <v>6.9277699999999998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318.05</v>
      </c>
      <c r="D210" s="37">
        <v>314.75</v>
      </c>
      <c r="E210" s="37">
        <v>310.5</v>
      </c>
      <c r="F210" s="37">
        <v>302.95</v>
      </c>
      <c r="G210" s="37">
        <v>298.7</v>
      </c>
      <c r="H210" s="37">
        <v>322.3</v>
      </c>
      <c r="I210" s="37">
        <v>326.55</v>
      </c>
      <c r="J210" s="37">
        <v>334.1</v>
      </c>
      <c r="K210" s="28">
        <v>319</v>
      </c>
      <c r="L210" s="28">
        <v>307.2</v>
      </c>
      <c r="M210" s="28">
        <v>77.328019999999995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11.3</v>
      </c>
      <c r="D211" s="37">
        <v>11.200000000000001</v>
      </c>
      <c r="E211" s="37">
        <v>10.900000000000002</v>
      </c>
      <c r="F211" s="37">
        <v>10.500000000000002</v>
      </c>
      <c r="G211" s="37">
        <v>10.200000000000003</v>
      </c>
      <c r="H211" s="37">
        <v>11.600000000000001</v>
      </c>
      <c r="I211" s="37">
        <v>11.900000000000002</v>
      </c>
      <c r="J211" s="37">
        <v>12.3</v>
      </c>
      <c r="K211" s="28">
        <v>11.5</v>
      </c>
      <c r="L211" s="28">
        <v>10.8</v>
      </c>
      <c r="M211" s="28">
        <v>3857.6795400000001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1190.9000000000001</v>
      </c>
      <c r="D212" s="37">
        <v>1188.2666666666667</v>
      </c>
      <c r="E212" s="37">
        <v>1173.3333333333333</v>
      </c>
      <c r="F212" s="37">
        <v>1155.7666666666667</v>
      </c>
      <c r="G212" s="37">
        <v>1140.8333333333333</v>
      </c>
      <c r="H212" s="37">
        <v>1205.8333333333333</v>
      </c>
      <c r="I212" s="37">
        <v>1220.7666666666667</v>
      </c>
      <c r="J212" s="37">
        <v>1238.3333333333333</v>
      </c>
      <c r="K212" s="28">
        <v>1203.2</v>
      </c>
      <c r="L212" s="28">
        <v>1170.7</v>
      </c>
      <c r="M212" s="28">
        <v>7.5735400000000004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1780.3</v>
      </c>
      <c r="D213" s="37">
        <v>1782.3166666666666</v>
      </c>
      <c r="E213" s="37">
        <v>1747.9833333333331</v>
      </c>
      <c r="F213" s="37">
        <v>1715.6666666666665</v>
      </c>
      <c r="G213" s="37">
        <v>1681.333333333333</v>
      </c>
      <c r="H213" s="37">
        <v>1814.6333333333332</v>
      </c>
      <c r="I213" s="37">
        <v>1848.9666666666667</v>
      </c>
      <c r="J213" s="37">
        <v>1881.2833333333333</v>
      </c>
      <c r="K213" s="28">
        <v>1816.65</v>
      </c>
      <c r="L213" s="28">
        <v>1750</v>
      </c>
      <c r="M213" s="28">
        <v>4.3312600000000003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562.70000000000005</v>
      </c>
      <c r="D214" s="37">
        <v>561.80000000000007</v>
      </c>
      <c r="E214" s="37">
        <v>551.60000000000014</v>
      </c>
      <c r="F214" s="37">
        <v>540.50000000000011</v>
      </c>
      <c r="G214" s="37">
        <v>530.30000000000018</v>
      </c>
      <c r="H214" s="37">
        <v>572.90000000000009</v>
      </c>
      <c r="I214" s="37">
        <v>583.10000000000014</v>
      </c>
      <c r="J214" s="37">
        <v>594.20000000000005</v>
      </c>
      <c r="K214" s="37">
        <v>572</v>
      </c>
      <c r="L214" s="37">
        <v>550.70000000000005</v>
      </c>
      <c r="M214" s="37">
        <v>173.56184999999999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13.6</v>
      </c>
      <c r="D215" s="37">
        <v>13.549999999999999</v>
      </c>
      <c r="E215" s="37">
        <v>13.299999999999997</v>
      </c>
      <c r="F215" s="37">
        <v>12.999999999999998</v>
      </c>
      <c r="G215" s="37">
        <v>12.749999999999996</v>
      </c>
      <c r="H215" s="37">
        <v>13.849999999999998</v>
      </c>
      <c r="I215" s="37">
        <v>14.100000000000001</v>
      </c>
      <c r="J215" s="37">
        <v>14.399999999999999</v>
      </c>
      <c r="K215" s="37">
        <v>13.8</v>
      </c>
      <c r="L215" s="37">
        <v>13.25</v>
      </c>
      <c r="M215" s="37">
        <v>989.39782000000002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288.8</v>
      </c>
      <c r="D216" s="37">
        <v>280.93333333333334</v>
      </c>
      <c r="E216" s="37">
        <v>272.11666666666667</v>
      </c>
      <c r="F216" s="37">
        <v>255.43333333333334</v>
      </c>
      <c r="G216" s="37">
        <v>246.61666666666667</v>
      </c>
      <c r="H216" s="37">
        <v>297.61666666666667</v>
      </c>
      <c r="I216" s="37">
        <v>306.43333333333339</v>
      </c>
      <c r="J216" s="37">
        <v>323.11666666666667</v>
      </c>
      <c r="K216" s="37">
        <v>289.75</v>
      </c>
      <c r="L216" s="37">
        <v>264.25</v>
      </c>
      <c r="M216" s="37">
        <v>197.34729999999999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7"/>
      <c r="B1" s="48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53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44588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0" t="s">
        <v>16</v>
      </c>
      <c r="B9" s="482" t="s">
        <v>18</v>
      </c>
      <c r="C9" s="486" t="s">
        <v>20</v>
      </c>
      <c r="D9" s="486" t="s">
        <v>21</v>
      </c>
      <c r="E9" s="477" t="s">
        <v>22</v>
      </c>
      <c r="F9" s="478"/>
      <c r="G9" s="479"/>
      <c r="H9" s="477" t="s">
        <v>23</v>
      </c>
      <c r="I9" s="478"/>
      <c r="J9" s="479"/>
      <c r="K9" s="23"/>
      <c r="L9" s="24"/>
      <c r="M9" s="50"/>
      <c r="N9" s="1"/>
      <c r="O9" s="1"/>
    </row>
    <row r="10" spans="1:15" ht="42.75" customHeight="1">
      <c r="A10" s="484"/>
      <c r="B10" s="485"/>
      <c r="C10" s="485"/>
      <c r="D10" s="48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430" t="s">
        <v>289</v>
      </c>
      <c r="C11" s="377">
        <v>24995.35</v>
      </c>
      <c r="D11" s="378">
        <v>24642.05</v>
      </c>
      <c r="E11" s="378">
        <v>24274.1</v>
      </c>
      <c r="F11" s="378">
        <v>23552.85</v>
      </c>
      <c r="G11" s="378">
        <v>23184.899999999998</v>
      </c>
      <c r="H11" s="378">
        <v>25363.3</v>
      </c>
      <c r="I11" s="378">
        <v>25731.250000000004</v>
      </c>
      <c r="J11" s="378">
        <v>26452.5</v>
      </c>
      <c r="K11" s="377">
        <v>25010</v>
      </c>
      <c r="L11" s="377">
        <v>23920.799999999999</v>
      </c>
      <c r="M11" s="377">
        <v>3.356E-2</v>
      </c>
      <c r="N11" s="1"/>
      <c r="O11" s="1"/>
    </row>
    <row r="12" spans="1:15" ht="12" customHeight="1">
      <c r="A12" s="30">
        <v>2</v>
      </c>
      <c r="B12" s="431" t="s">
        <v>294</v>
      </c>
      <c r="C12" s="377">
        <v>498.25</v>
      </c>
      <c r="D12" s="378">
        <v>496.84999999999997</v>
      </c>
      <c r="E12" s="378">
        <v>489.54999999999995</v>
      </c>
      <c r="F12" s="378">
        <v>480.84999999999997</v>
      </c>
      <c r="G12" s="378">
        <v>473.54999999999995</v>
      </c>
      <c r="H12" s="378">
        <v>505.54999999999995</v>
      </c>
      <c r="I12" s="378">
        <v>512.85</v>
      </c>
      <c r="J12" s="378">
        <v>521.54999999999995</v>
      </c>
      <c r="K12" s="377">
        <v>504.15</v>
      </c>
      <c r="L12" s="377">
        <v>488.15</v>
      </c>
      <c r="M12" s="377">
        <v>1.11764</v>
      </c>
      <c r="N12" s="1"/>
      <c r="O12" s="1"/>
    </row>
    <row r="13" spans="1:15" ht="12" customHeight="1">
      <c r="A13" s="30">
        <v>3</v>
      </c>
      <c r="B13" s="431" t="s">
        <v>39</v>
      </c>
      <c r="C13" s="377">
        <v>981.8</v>
      </c>
      <c r="D13" s="378">
        <v>974.48333333333323</v>
      </c>
      <c r="E13" s="378">
        <v>961.31666666666649</v>
      </c>
      <c r="F13" s="378">
        <v>940.83333333333326</v>
      </c>
      <c r="G13" s="378">
        <v>927.66666666666652</v>
      </c>
      <c r="H13" s="378">
        <v>994.96666666666647</v>
      </c>
      <c r="I13" s="378">
        <v>1008.1333333333332</v>
      </c>
      <c r="J13" s="378">
        <v>1028.6166666666663</v>
      </c>
      <c r="K13" s="377">
        <v>987.65</v>
      </c>
      <c r="L13" s="377">
        <v>954</v>
      </c>
      <c r="M13" s="377">
        <v>4.5088100000000004</v>
      </c>
      <c r="N13" s="1"/>
      <c r="O13" s="1"/>
    </row>
    <row r="14" spans="1:15" ht="12" customHeight="1">
      <c r="A14" s="30">
        <v>4</v>
      </c>
      <c r="B14" s="431" t="s">
        <v>295</v>
      </c>
      <c r="C14" s="377">
        <v>2794.05</v>
      </c>
      <c r="D14" s="378">
        <v>2670.4500000000003</v>
      </c>
      <c r="E14" s="378">
        <v>2448.9000000000005</v>
      </c>
      <c r="F14" s="378">
        <v>2103.7500000000005</v>
      </c>
      <c r="G14" s="378">
        <v>1882.2000000000007</v>
      </c>
      <c r="H14" s="378">
        <v>3015.6000000000004</v>
      </c>
      <c r="I14" s="378">
        <v>3237.1500000000005</v>
      </c>
      <c r="J14" s="378">
        <v>3582.3</v>
      </c>
      <c r="K14" s="377">
        <v>2892</v>
      </c>
      <c r="L14" s="377">
        <v>2325.3000000000002</v>
      </c>
      <c r="M14" s="377">
        <v>0.65244999999999997</v>
      </c>
      <c r="N14" s="1"/>
      <c r="O14" s="1"/>
    </row>
    <row r="15" spans="1:15" ht="12" customHeight="1">
      <c r="A15" s="30">
        <v>5</v>
      </c>
      <c r="B15" s="431" t="s">
        <v>290</v>
      </c>
      <c r="C15" s="377">
        <v>2400.15</v>
      </c>
      <c r="D15" s="378">
        <v>2409.4500000000003</v>
      </c>
      <c r="E15" s="378">
        <v>2350.8000000000006</v>
      </c>
      <c r="F15" s="378">
        <v>2301.4500000000003</v>
      </c>
      <c r="G15" s="378">
        <v>2242.8000000000006</v>
      </c>
      <c r="H15" s="378">
        <v>2458.8000000000006</v>
      </c>
      <c r="I15" s="378">
        <v>2517.4500000000003</v>
      </c>
      <c r="J15" s="378">
        <v>2566.8000000000006</v>
      </c>
      <c r="K15" s="377">
        <v>2468.1</v>
      </c>
      <c r="L15" s="377">
        <v>2360.1</v>
      </c>
      <c r="M15" s="377">
        <v>3.9006799999999999</v>
      </c>
      <c r="N15" s="1"/>
      <c r="O15" s="1"/>
    </row>
    <row r="16" spans="1:15" ht="12" customHeight="1">
      <c r="A16" s="30">
        <v>6</v>
      </c>
      <c r="B16" s="431" t="s">
        <v>239</v>
      </c>
      <c r="C16" s="377">
        <v>16718.900000000001</v>
      </c>
      <c r="D16" s="378">
        <v>16541.133333333335</v>
      </c>
      <c r="E16" s="378">
        <v>16142.76666666667</v>
      </c>
      <c r="F16" s="378">
        <v>15566.633333333335</v>
      </c>
      <c r="G16" s="378">
        <v>15168.26666666667</v>
      </c>
      <c r="H16" s="378">
        <v>17117.26666666667</v>
      </c>
      <c r="I16" s="378">
        <v>17515.633333333331</v>
      </c>
      <c r="J16" s="378">
        <v>18091.76666666667</v>
      </c>
      <c r="K16" s="377">
        <v>16939.5</v>
      </c>
      <c r="L16" s="377">
        <v>15965</v>
      </c>
      <c r="M16" s="377">
        <v>0.35044999999999998</v>
      </c>
      <c r="N16" s="1"/>
      <c r="O16" s="1"/>
    </row>
    <row r="17" spans="1:15" ht="12" customHeight="1">
      <c r="A17" s="30">
        <v>7</v>
      </c>
      <c r="B17" s="431" t="s">
        <v>243</v>
      </c>
      <c r="C17" s="377">
        <v>117.7</v>
      </c>
      <c r="D17" s="378">
        <v>115.96666666666668</v>
      </c>
      <c r="E17" s="378">
        <v>113.53333333333336</v>
      </c>
      <c r="F17" s="378">
        <v>109.36666666666667</v>
      </c>
      <c r="G17" s="378">
        <v>106.93333333333335</v>
      </c>
      <c r="H17" s="378">
        <v>120.13333333333337</v>
      </c>
      <c r="I17" s="378">
        <v>122.56666666666668</v>
      </c>
      <c r="J17" s="378">
        <v>126.73333333333338</v>
      </c>
      <c r="K17" s="377">
        <v>118.4</v>
      </c>
      <c r="L17" s="377">
        <v>111.8</v>
      </c>
      <c r="M17" s="377">
        <v>36.56617</v>
      </c>
      <c r="N17" s="1"/>
      <c r="O17" s="1"/>
    </row>
    <row r="18" spans="1:15" ht="12" customHeight="1">
      <c r="A18" s="30">
        <v>8</v>
      </c>
      <c r="B18" s="431" t="s">
        <v>41</v>
      </c>
      <c r="C18" s="377">
        <v>289.45</v>
      </c>
      <c r="D18" s="378">
        <v>284.91666666666663</v>
      </c>
      <c r="E18" s="378">
        <v>277.68333333333328</v>
      </c>
      <c r="F18" s="378">
        <v>265.91666666666663</v>
      </c>
      <c r="G18" s="378">
        <v>258.68333333333328</v>
      </c>
      <c r="H18" s="378">
        <v>296.68333333333328</v>
      </c>
      <c r="I18" s="378">
        <v>303.91666666666663</v>
      </c>
      <c r="J18" s="378">
        <v>315.68333333333328</v>
      </c>
      <c r="K18" s="377">
        <v>292.14999999999998</v>
      </c>
      <c r="L18" s="377">
        <v>273.14999999999998</v>
      </c>
      <c r="M18" s="377">
        <v>45.068100000000001</v>
      </c>
      <c r="N18" s="1"/>
      <c r="O18" s="1"/>
    </row>
    <row r="19" spans="1:15" ht="12" customHeight="1">
      <c r="A19" s="30">
        <v>9</v>
      </c>
      <c r="B19" s="431" t="s">
        <v>43</v>
      </c>
      <c r="C19" s="377">
        <v>2179.9499999999998</v>
      </c>
      <c r="D19" s="378">
        <v>2164.1999999999998</v>
      </c>
      <c r="E19" s="378">
        <v>2135.7999999999997</v>
      </c>
      <c r="F19" s="378">
        <v>2091.65</v>
      </c>
      <c r="G19" s="378">
        <v>2063.25</v>
      </c>
      <c r="H19" s="378">
        <v>2208.3499999999995</v>
      </c>
      <c r="I19" s="378">
        <v>2236.7499999999991</v>
      </c>
      <c r="J19" s="378">
        <v>2280.8999999999992</v>
      </c>
      <c r="K19" s="377">
        <v>2192.6</v>
      </c>
      <c r="L19" s="377">
        <v>2120.0500000000002</v>
      </c>
      <c r="M19" s="377">
        <v>2.6217899999999998</v>
      </c>
      <c r="N19" s="1"/>
      <c r="O19" s="1"/>
    </row>
    <row r="20" spans="1:15" ht="12" customHeight="1">
      <c r="A20" s="30">
        <v>10</v>
      </c>
      <c r="B20" s="431" t="s">
        <v>45</v>
      </c>
      <c r="C20" s="377">
        <v>1741.4</v>
      </c>
      <c r="D20" s="378">
        <v>1719.9833333333333</v>
      </c>
      <c r="E20" s="378">
        <v>1689.4166666666667</v>
      </c>
      <c r="F20" s="378">
        <v>1637.4333333333334</v>
      </c>
      <c r="G20" s="378">
        <v>1606.8666666666668</v>
      </c>
      <c r="H20" s="378">
        <v>1771.9666666666667</v>
      </c>
      <c r="I20" s="378">
        <v>1802.5333333333333</v>
      </c>
      <c r="J20" s="378">
        <v>1854.5166666666667</v>
      </c>
      <c r="K20" s="377">
        <v>1750.55</v>
      </c>
      <c r="L20" s="377">
        <v>1668</v>
      </c>
      <c r="M20" s="377">
        <v>18.17963</v>
      </c>
      <c r="N20" s="1"/>
      <c r="O20" s="1"/>
    </row>
    <row r="21" spans="1:15" ht="12" customHeight="1">
      <c r="A21" s="30">
        <v>11</v>
      </c>
      <c r="B21" s="431" t="s">
        <v>240</v>
      </c>
      <c r="C21" s="377">
        <v>1929</v>
      </c>
      <c r="D21" s="378">
        <v>1868.2333333333333</v>
      </c>
      <c r="E21" s="378">
        <v>1806.7666666666667</v>
      </c>
      <c r="F21" s="378">
        <v>1684.5333333333333</v>
      </c>
      <c r="G21" s="378">
        <v>1623.0666666666666</v>
      </c>
      <c r="H21" s="378">
        <v>1990.4666666666667</v>
      </c>
      <c r="I21" s="378">
        <v>2051.9333333333334</v>
      </c>
      <c r="J21" s="378">
        <v>2174.166666666667</v>
      </c>
      <c r="K21" s="377">
        <v>1929.7</v>
      </c>
      <c r="L21" s="377">
        <v>1746</v>
      </c>
      <c r="M21" s="377">
        <v>6.2011399999999997</v>
      </c>
      <c r="N21" s="1"/>
      <c r="O21" s="1"/>
    </row>
    <row r="22" spans="1:15" ht="12" customHeight="1">
      <c r="A22" s="30">
        <v>12</v>
      </c>
      <c r="B22" s="431" t="s">
        <v>46</v>
      </c>
      <c r="C22" s="377">
        <v>711.1</v>
      </c>
      <c r="D22" s="378">
        <v>704.65</v>
      </c>
      <c r="E22" s="378">
        <v>696.44999999999993</v>
      </c>
      <c r="F22" s="378">
        <v>681.8</v>
      </c>
      <c r="G22" s="378">
        <v>673.59999999999991</v>
      </c>
      <c r="H22" s="378">
        <v>719.3</v>
      </c>
      <c r="I22" s="378">
        <v>727.5</v>
      </c>
      <c r="J22" s="378">
        <v>742.15</v>
      </c>
      <c r="K22" s="377">
        <v>712.85</v>
      </c>
      <c r="L22" s="377">
        <v>690</v>
      </c>
      <c r="M22" s="377">
        <v>44.823250000000002</v>
      </c>
      <c r="N22" s="1"/>
      <c r="O22" s="1"/>
    </row>
    <row r="23" spans="1:15" ht="12.75" customHeight="1">
      <c r="A23" s="30">
        <v>13</v>
      </c>
      <c r="B23" s="431" t="s">
        <v>242</v>
      </c>
      <c r="C23" s="377">
        <v>1992.45</v>
      </c>
      <c r="D23" s="378">
        <v>2005.2</v>
      </c>
      <c r="E23" s="378">
        <v>1921.4</v>
      </c>
      <c r="F23" s="378">
        <v>1850.3500000000001</v>
      </c>
      <c r="G23" s="378">
        <v>1766.5500000000002</v>
      </c>
      <c r="H23" s="378">
        <v>2076.25</v>
      </c>
      <c r="I23" s="378">
        <v>2160.0499999999997</v>
      </c>
      <c r="J23" s="378">
        <v>2231.1</v>
      </c>
      <c r="K23" s="377">
        <v>2089</v>
      </c>
      <c r="L23" s="377">
        <v>1934.15</v>
      </c>
      <c r="M23" s="377">
        <v>1.98926</v>
      </c>
      <c r="N23" s="1"/>
      <c r="O23" s="1"/>
    </row>
    <row r="24" spans="1:15" ht="12.75" customHeight="1">
      <c r="A24" s="30">
        <v>14</v>
      </c>
      <c r="B24" s="431" t="s">
        <v>296</v>
      </c>
      <c r="C24" s="377">
        <v>318.75</v>
      </c>
      <c r="D24" s="378">
        <v>312.2</v>
      </c>
      <c r="E24" s="378">
        <v>303.84999999999997</v>
      </c>
      <c r="F24" s="378">
        <v>288.95</v>
      </c>
      <c r="G24" s="378">
        <v>280.59999999999997</v>
      </c>
      <c r="H24" s="378">
        <v>327.09999999999997</v>
      </c>
      <c r="I24" s="378">
        <v>335.45</v>
      </c>
      <c r="J24" s="378">
        <v>350.34999999999997</v>
      </c>
      <c r="K24" s="377">
        <v>320.55</v>
      </c>
      <c r="L24" s="377">
        <v>297.3</v>
      </c>
      <c r="M24" s="377">
        <v>1.0983400000000001</v>
      </c>
      <c r="N24" s="1"/>
      <c r="O24" s="1"/>
    </row>
    <row r="25" spans="1:15" ht="12.75" customHeight="1">
      <c r="A25" s="30">
        <v>15</v>
      </c>
      <c r="B25" s="431" t="s">
        <v>297</v>
      </c>
      <c r="C25" s="377">
        <v>202.8</v>
      </c>
      <c r="D25" s="378">
        <v>201.9</v>
      </c>
      <c r="E25" s="378">
        <v>198.15</v>
      </c>
      <c r="F25" s="378">
        <v>193.5</v>
      </c>
      <c r="G25" s="378">
        <v>189.75</v>
      </c>
      <c r="H25" s="378">
        <v>206.55</v>
      </c>
      <c r="I25" s="378">
        <v>210.3</v>
      </c>
      <c r="J25" s="378">
        <v>214.95000000000002</v>
      </c>
      <c r="K25" s="377">
        <v>205.65</v>
      </c>
      <c r="L25" s="377">
        <v>197.25</v>
      </c>
      <c r="M25" s="377">
        <v>7.2628500000000003</v>
      </c>
      <c r="N25" s="1"/>
      <c r="O25" s="1"/>
    </row>
    <row r="26" spans="1:15" ht="12.75" customHeight="1">
      <c r="A26" s="30">
        <v>16</v>
      </c>
      <c r="B26" s="431" t="s">
        <v>298</v>
      </c>
      <c r="C26" s="377">
        <v>1283.8499999999999</v>
      </c>
      <c r="D26" s="378">
        <v>1280.95</v>
      </c>
      <c r="E26" s="378">
        <v>1202.9000000000001</v>
      </c>
      <c r="F26" s="378">
        <v>1121.95</v>
      </c>
      <c r="G26" s="378">
        <v>1043.9000000000001</v>
      </c>
      <c r="H26" s="378">
        <v>1361.9</v>
      </c>
      <c r="I26" s="378">
        <v>1439.9499999999998</v>
      </c>
      <c r="J26" s="378">
        <v>1520.9</v>
      </c>
      <c r="K26" s="377">
        <v>1359</v>
      </c>
      <c r="L26" s="377">
        <v>1200</v>
      </c>
      <c r="M26" s="377">
        <v>7.5934999999999997</v>
      </c>
      <c r="N26" s="1"/>
      <c r="O26" s="1"/>
    </row>
    <row r="27" spans="1:15" ht="12.75" customHeight="1">
      <c r="A27" s="30">
        <v>17</v>
      </c>
      <c r="B27" s="431" t="s">
        <v>292</v>
      </c>
      <c r="C27" s="377">
        <v>1890.15</v>
      </c>
      <c r="D27" s="378">
        <v>1892.05</v>
      </c>
      <c r="E27" s="378">
        <v>1866.1</v>
      </c>
      <c r="F27" s="378">
        <v>1842.05</v>
      </c>
      <c r="G27" s="378">
        <v>1816.1</v>
      </c>
      <c r="H27" s="378">
        <v>1916.1</v>
      </c>
      <c r="I27" s="378">
        <v>1942.0500000000002</v>
      </c>
      <c r="J27" s="378">
        <v>1966.1</v>
      </c>
      <c r="K27" s="377">
        <v>1918</v>
      </c>
      <c r="L27" s="377">
        <v>1868</v>
      </c>
      <c r="M27" s="377">
        <v>0.33885999999999999</v>
      </c>
      <c r="N27" s="1"/>
      <c r="O27" s="1"/>
    </row>
    <row r="28" spans="1:15" ht="12.75" customHeight="1">
      <c r="A28" s="30">
        <v>18</v>
      </c>
      <c r="B28" s="431" t="s">
        <v>244</v>
      </c>
      <c r="C28" s="377">
        <v>2181.3000000000002</v>
      </c>
      <c r="D28" s="378">
        <v>2150.5666666666671</v>
      </c>
      <c r="E28" s="378">
        <v>2106.733333333334</v>
      </c>
      <c r="F28" s="378">
        <v>2032.166666666667</v>
      </c>
      <c r="G28" s="378">
        <v>1988.3333333333339</v>
      </c>
      <c r="H28" s="378">
        <v>2225.1333333333341</v>
      </c>
      <c r="I28" s="378">
        <v>2268.9666666666672</v>
      </c>
      <c r="J28" s="378">
        <v>2343.5333333333342</v>
      </c>
      <c r="K28" s="377">
        <v>2194.4</v>
      </c>
      <c r="L28" s="377">
        <v>2076</v>
      </c>
      <c r="M28" s="377">
        <v>0.30897999999999998</v>
      </c>
      <c r="N28" s="1"/>
      <c r="O28" s="1"/>
    </row>
    <row r="29" spans="1:15" ht="12.75" customHeight="1">
      <c r="A29" s="30">
        <v>19</v>
      </c>
      <c r="B29" s="431" t="s">
        <v>299</v>
      </c>
      <c r="C29" s="377">
        <v>100.6</v>
      </c>
      <c r="D29" s="378">
        <v>99.533333333333346</v>
      </c>
      <c r="E29" s="378">
        <v>98.066666666666691</v>
      </c>
      <c r="F29" s="378">
        <v>95.533333333333346</v>
      </c>
      <c r="G29" s="378">
        <v>94.066666666666691</v>
      </c>
      <c r="H29" s="378">
        <v>102.06666666666669</v>
      </c>
      <c r="I29" s="378">
        <v>103.53333333333336</v>
      </c>
      <c r="J29" s="378">
        <v>106.06666666666669</v>
      </c>
      <c r="K29" s="377">
        <v>101</v>
      </c>
      <c r="L29" s="377">
        <v>97</v>
      </c>
      <c r="M29" s="377">
        <v>1.40855</v>
      </c>
      <c r="N29" s="1"/>
      <c r="O29" s="1"/>
    </row>
    <row r="30" spans="1:15" ht="12.75" customHeight="1">
      <c r="A30" s="30">
        <v>20</v>
      </c>
      <c r="B30" s="431" t="s">
        <v>48</v>
      </c>
      <c r="C30" s="377">
        <v>3454</v>
      </c>
      <c r="D30" s="378">
        <v>3456.3833333333332</v>
      </c>
      <c r="E30" s="378">
        <v>3397.6166666666663</v>
      </c>
      <c r="F30" s="378">
        <v>3341.2333333333331</v>
      </c>
      <c r="G30" s="378">
        <v>3282.4666666666662</v>
      </c>
      <c r="H30" s="378">
        <v>3512.7666666666664</v>
      </c>
      <c r="I30" s="378">
        <v>3571.5333333333328</v>
      </c>
      <c r="J30" s="378">
        <v>3627.9166666666665</v>
      </c>
      <c r="K30" s="377">
        <v>3515.15</v>
      </c>
      <c r="L30" s="377">
        <v>3400</v>
      </c>
      <c r="M30" s="377">
        <v>0.51527000000000001</v>
      </c>
      <c r="N30" s="1"/>
      <c r="O30" s="1"/>
    </row>
    <row r="31" spans="1:15" ht="12.75" customHeight="1">
      <c r="A31" s="30">
        <v>21</v>
      </c>
      <c r="B31" s="431" t="s">
        <v>300</v>
      </c>
      <c r="C31" s="377">
        <v>3416.9</v>
      </c>
      <c r="D31" s="378">
        <v>3336.2666666666664</v>
      </c>
      <c r="E31" s="378">
        <v>3234.6333333333328</v>
      </c>
      <c r="F31" s="378">
        <v>3052.3666666666663</v>
      </c>
      <c r="G31" s="378">
        <v>2950.7333333333327</v>
      </c>
      <c r="H31" s="378">
        <v>3518.5333333333328</v>
      </c>
      <c r="I31" s="378">
        <v>3620.1666666666661</v>
      </c>
      <c r="J31" s="378">
        <v>3802.4333333333329</v>
      </c>
      <c r="K31" s="377">
        <v>3437.9</v>
      </c>
      <c r="L31" s="377">
        <v>3154</v>
      </c>
      <c r="M31" s="377">
        <v>0.59896000000000005</v>
      </c>
      <c r="N31" s="1"/>
      <c r="O31" s="1"/>
    </row>
    <row r="32" spans="1:15" ht="12.75" customHeight="1">
      <c r="A32" s="30">
        <v>22</v>
      </c>
      <c r="B32" s="431" t="s">
        <v>301</v>
      </c>
      <c r="C32" s="377">
        <v>29.7</v>
      </c>
      <c r="D32" s="378">
        <v>29.166666666666668</v>
      </c>
      <c r="E32" s="378">
        <v>27.833333333333336</v>
      </c>
      <c r="F32" s="378">
        <v>25.966666666666669</v>
      </c>
      <c r="G32" s="378">
        <v>24.633333333333336</v>
      </c>
      <c r="H32" s="378">
        <v>31.033333333333335</v>
      </c>
      <c r="I32" s="378">
        <v>32.366666666666674</v>
      </c>
      <c r="J32" s="378">
        <v>34.233333333333334</v>
      </c>
      <c r="K32" s="377">
        <v>30.5</v>
      </c>
      <c r="L32" s="377">
        <v>27.3</v>
      </c>
      <c r="M32" s="377">
        <v>472.94920000000002</v>
      </c>
      <c r="N32" s="1"/>
      <c r="O32" s="1"/>
    </row>
    <row r="33" spans="1:15" ht="12.75" customHeight="1">
      <c r="A33" s="30">
        <v>23</v>
      </c>
      <c r="B33" s="431" t="s">
        <v>50</v>
      </c>
      <c r="C33" s="377">
        <v>606.6</v>
      </c>
      <c r="D33" s="378">
        <v>601.08333333333337</v>
      </c>
      <c r="E33" s="378">
        <v>592.66666666666674</v>
      </c>
      <c r="F33" s="378">
        <v>578.73333333333335</v>
      </c>
      <c r="G33" s="378">
        <v>570.31666666666672</v>
      </c>
      <c r="H33" s="378">
        <v>615.01666666666677</v>
      </c>
      <c r="I33" s="378">
        <v>623.43333333333351</v>
      </c>
      <c r="J33" s="378">
        <v>637.36666666666679</v>
      </c>
      <c r="K33" s="377">
        <v>609.5</v>
      </c>
      <c r="L33" s="377">
        <v>587.15</v>
      </c>
      <c r="M33" s="377">
        <v>11.769780000000001</v>
      </c>
      <c r="N33" s="1"/>
      <c r="O33" s="1"/>
    </row>
    <row r="34" spans="1:15" ht="12.75" customHeight="1">
      <c r="A34" s="30">
        <v>24</v>
      </c>
      <c r="B34" s="431" t="s">
        <v>302</v>
      </c>
      <c r="C34" s="377">
        <v>3139.45</v>
      </c>
      <c r="D34" s="378">
        <v>3132.4833333333336</v>
      </c>
      <c r="E34" s="378">
        <v>3039.9666666666672</v>
      </c>
      <c r="F34" s="378">
        <v>2940.4833333333336</v>
      </c>
      <c r="G34" s="378">
        <v>2847.9666666666672</v>
      </c>
      <c r="H34" s="378">
        <v>3231.9666666666672</v>
      </c>
      <c r="I34" s="378">
        <v>3324.4833333333336</v>
      </c>
      <c r="J34" s="378">
        <v>3423.9666666666672</v>
      </c>
      <c r="K34" s="377">
        <v>3225</v>
      </c>
      <c r="L34" s="377">
        <v>3033</v>
      </c>
      <c r="M34" s="377">
        <v>1.28623</v>
      </c>
      <c r="N34" s="1"/>
      <c r="O34" s="1"/>
    </row>
    <row r="35" spans="1:15" ht="12.75" customHeight="1">
      <c r="A35" s="30">
        <v>25</v>
      </c>
      <c r="B35" s="431" t="s">
        <v>51</v>
      </c>
      <c r="C35" s="377">
        <v>351.5</v>
      </c>
      <c r="D35" s="378">
        <v>350.48333333333335</v>
      </c>
      <c r="E35" s="378">
        <v>344.4666666666667</v>
      </c>
      <c r="F35" s="378">
        <v>337.43333333333334</v>
      </c>
      <c r="G35" s="378">
        <v>331.41666666666669</v>
      </c>
      <c r="H35" s="378">
        <v>357.51666666666671</v>
      </c>
      <c r="I35" s="378">
        <v>363.53333333333336</v>
      </c>
      <c r="J35" s="378">
        <v>370.56666666666672</v>
      </c>
      <c r="K35" s="377">
        <v>356.5</v>
      </c>
      <c r="L35" s="377">
        <v>343.45</v>
      </c>
      <c r="M35" s="377">
        <v>31.784880000000001</v>
      </c>
      <c r="N35" s="1"/>
      <c r="O35" s="1"/>
    </row>
    <row r="36" spans="1:15" ht="12.75" customHeight="1">
      <c r="A36" s="30">
        <v>26</v>
      </c>
      <c r="B36" s="431" t="s">
        <v>859</v>
      </c>
      <c r="C36" s="377">
        <v>1416.8</v>
      </c>
      <c r="D36" s="378">
        <v>1376.6333333333332</v>
      </c>
      <c r="E36" s="378">
        <v>1324.9666666666665</v>
      </c>
      <c r="F36" s="378">
        <v>1233.1333333333332</v>
      </c>
      <c r="G36" s="378">
        <v>1181.4666666666665</v>
      </c>
      <c r="H36" s="378">
        <v>1468.4666666666665</v>
      </c>
      <c r="I36" s="378">
        <v>1520.1333333333334</v>
      </c>
      <c r="J36" s="378">
        <v>1611.9666666666665</v>
      </c>
      <c r="K36" s="377">
        <v>1428.3</v>
      </c>
      <c r="L36" s="377">
        <v>1284.8</v>
      </c>
      <c r="M36" s="377">
        <v>11.86553</v>
      </c>
      <c r="N36" s="1"/>
      <c r="O36" s="1"/>
    </row>
    <row r="37" spans="1:15" ht="12.75" customHeight="1">
      <c r="A37" s="30">
        <v>27</v>
      </c>
      <c r="B37" s="431" t="s">
        <v>817</v>
      </c>
      <c r="C37" s="377">
        <v>1020.3</v>
      </c>
      <c r="D37" s="378">
        <v>1001.7666666666668</v>
      </c>
      <c r="E37" s="378">
        <v>978.53333333333353</v>
      </c>
      <c r="F37" s="378">
        <v>936.76666666666677</v>
      </c>
      <c r="G37" s="378">
        <v>913.53333333333353</v>
      </c>
      <c r="H37" s="378">
        <v>1043.5333333333335</v>
      </c>
      <c r="I37" s="378">
        <v>1066.7666666666669</v>
      </c>
      <c r="J37" s="378">
        <v>1108.5333333333335</v>
      </c>
      <c r="K37" s="377">
        <v>1025</v>
      </c>
      <c r="L37" s="377">
        <v>960</v>
      </c>
      <c r="M37" s="377">
        <v>0.94435999999999998</v>
      </c>
      <c r="N37" s="1"/>
      <c r="O37" s="1"/>
    </row>
    <row r="38" spans="1:15" ht="12.75" customHeight="1">
      <c r="A38" s="30">
        <v>28</v>
      </c>
      <c r="B38" s="431" t="s">
        <v>293</v>
      </c>
      <c r="C38" s="377">
        <v>861.9</v>
      </c>
      <c r="D38" s="378">
        <v>881.65</v>
      </c>
      <c r="E38" s="378">
        <v>832.05</v>
      </c>
      <c r="F38" s="378">
        <v>802.19999999999993</v>
      </c>
      <c r="G38" s="378">
        <v>752.59999999999991</v>
      </c>
      <c r="H38" s="378">
        <v>911.5</v>
      </c>
      <c r="I38" s="378">
        <v>961.10000000000014</v>
      </c>
      <c r="J38" s="378">
        <v>990.95</v>
      </c>
      <c r="K38" s="377">
        <v>931.25</v>
      </c>
      <c r="L38" s="377">
        <v>851.8</v>
      </c>
      <c r="M38" s="377">
        <v>10.081469999999999</v>
      </c>
      <c r="N38" s="1"/>
      <c r="O38" s="1"/>
    </row>
    <row r="39" spans="1:15" ht="12.75" customHeight="1">
      <c r="A39" s="30">
        <v>29</v>
      </c>
      <c r="B39" s="431" t="s">
        <v>52</v>
      </c>
      <c r="C39" s="377">
        <v>757.7</v>
      </c>
      <c r="D39" s="378">
        <v>756.4</v>
      </c>
      <c r="E39" s="378">
        <v>743.15</v>
      </c>
      <c r="F39" s="378">
        <v>728.6</v>
      </c>
      <c r="G39" s="378">
        <v>715.35</v>
      </c>
      <c r="H39" s="378">
        <v>770.94999999999993</v>
      </c>
      <c r="I39" s="378">
        <v>784.19999999999993</v>
      </c>
      <c r="J39" s="378">
        <v>798.74999999999989</v>
      </c>
      <c r="K39" s="377">
        <v>769.65</v>
      </c>
      <c r="L39" s="377">
        <v>741.85</v>
      </c>
      <c r="M39" s="377">
        <v>1.6049599999999999</v>
      </c>
      <c r="N39" s="1"/>
      <c r="O39" s="1"/>
    </row>
    <row r="40" spans="1:15" ht="12.75" customHeight="1">
      <c r="A40" s="30">
        <v>30</v>
      </c>
      <c r="B40" s="431" t="s">
        <v>53</v>
      </c>
      <c r="C40" s="377">
        <v>4486</v>
      </c>
      <c r="D40" s="378">
        <v>4423.7</v>
      </c>
      <c r="E40" s="378">
        <v>4312.3999999999996</v>
      </c>
      <c r="F40" s="378">
        <v>4138.8</v>
      </c>
      <c r="G40" s="378">
        <v>4027.5</v>
      </c>
      <c r="H40" s="378">
        <v>4597.2999999999993</v>
      </c>
      <c r="I40" s="378">
        <v>4708.6000000000004</v>
      </c>
      <c r="J40" s="378">
        <v>4882.1999999999989</v>
      </c>
      <c r="K40" s="377">
        <v>4535</v>
      </c>
      <c r="L40" s="377">
        <v>4250.1000000000004</v>
      </c>
      <c r="M40" s="377">
        <v>9.1728400000000008</v>
      </c>
      <c r="N40" s="1"/>
      <c r="O40" s="1"/>
    </row>
    <row r="41" spans="1:15" ht="12.75" customHeight="1">
      <c r="A41" s="30">
        <v>31</v>
      </c>
      <c r="B41" s="431" t="s">
        <v>54</v>
      </c>
      <c r="C41" s="377">
        <v>212.4</v>
      </c>
      <c r="D41" s="378">
        <v>211.43333333333331</v>
      </c>
      <c r="E41" s="378">
        <v>209.21666666666661</v>
      </c>
      <c r="F41" s="378">
        <v>206.0333333333333</v>
      </c>
      <c r="G41" s="378">
        <v>203.81666666666661</v>
      </c>
      <c r="H41" s="378">
        <v>214.61666666666662</v>
      </c>
      <c r="I41" s="378">
        <v>216.83333333333331</v>
      </c>
      <c r="J41" s="378">
        <v>220.01666666666662</v>
      </c>
      <c r="K41" s="377">
        <v>213.65</v>
      </c>
      <c r="L41" s="377">
        <v>208.25</v>
      </c>
      <c r="M41" s="377">
        <v>24.58314</v>
      </c>
      <c r="N41" s="1"/>
      <c r="O41" s="1"/>
    </row>
    <row r="42" spans="1:15" ht="12.75" customHeight="1">
      <c r="A42" s="30">
        <v>32</v>
      </c>
      <c r="B42" s="431" t="s">
        <v>303</v>
      </c>
      <c r="C42" s="377">
        <v>581.65</v>
      </c>
      <c r="D42" s="378">
        <v>567.9</v>
      </c>
      <c r="E42" s="378">
        <v>545.84999999999991</v>
      </c>
      <c r="F42" s="378">
        <v>510.04999999999995</v>
      </c>
      <c r="G42" s="378">
        <v>487.99999999999989</v>
      </c>
      <c r="H42" s="378">
        <v>603.69999999999993</v>
      </c>
      <c r="I42" s="378">
        <v>625.74999999999989</v>
      </c>
      <c r="J42" s="378">
        <v>661.55</v>
      </c>
      <c r="K42" s="377">
        <v>589.95000000000005</v>
      </c>
      <c r="L42" s="377">
        <v>532.1</v>
      </c>
      <c r="M42" s="377">
        <v>2.3153700000000002</v>
      </c>
      <c r="N42" s="1"/>
      <c r="O42" s="1"/>
    </row>
    <row r="43" spans="1:15" ht="12.75" customHeight="1">
      <c r="A43" s="30">
        <v>33</v>
      </c>
      <c r="B43" s="431" t="s">
        <v>304</v>
      </c>
      <c r="C43" s="377">
        <v>96.75</v>
      </c>
      <c r="D43" s="378">
        <v>95</v>
      </c>
      <c r="E43" s="378">
        <v>92.85</v>
      </c>
      <c r="F43" s="378">
        <v>88.949999999999989</v>
      </c>
      <c r="G43" s="378">
        <v>86.799999999999983</v>
      </c>
      <c r="H43" s="378">
        <v>98.9</v>
      </c>
      <c r="I43" s="378">
        <v>101.05000000000001</v>
      </c>
      <c r="J43" s="378">
        <v>104.95000000000002</v>
      </c>
      <c r="K43" s="377">
        <v>97.15</v>
      </c>
      <c r="L43" s="377">
        <v>91.1</v>
      </c>
      <c r="M43" s="377">
        <v>8.9079099999999993</v>
      </c>
      <c r="N43" s="1"/>
      <c r="O43" s="1"/>
    </row>
    <row r="44" spans="1:15" ht="12.75" customHeight="1">
      <c r="A44" s="30">
        <v>34</v>
      </c>
      <c r="B44" s="431" t="s">
        <v>55</v>
      </c>
      <c r="C44" s="377">
        <v>130.85</v>
      </c>
      <c r="D44" s="378">
        <v>130.33333333333334</v>
      </c>
      <c r="E44" s="378">
        <v>128.51666666666668</v>
      </c>
      <c r="F44" s="378">
        <v>126.18333333333334</v>
      </c>
      <c r="G44" s="378">
        <v>124.36666666666667</v>
      </c>
      <c r="H44" s="378">
        <v>132.66666666666669</v>
      </c>
      <c r="I44" s="378">
        <v>134.48333333333335</v>
      </c>
      <c r="J44" s="378">
        <v>136.81666666666669</v>
      </c>
      <c r="K44" s="377">
        <v>132.15</v>
      </c>
      <c r="L44" s="377">
        <v>128</v>
      </c>
      <c r="M44" s="377">
        <v>221.78008</v>
      </c>
      <c r="N44" s="1"/>
      <c r="O44" s="1"/>
    </row>
    <row r="45" spans="1:15" ht="12.75" customHeight="1">
      <c r="A45" s="30">
        <v>35</v>
      </c>
      <c r="B45" s="431" t="s">
        <v>57</v>
      </c>
      <c r="C45" s="377">
        <v>3147.1</v>
      </c>
      <c r="D45" s="378">
        <v>3104.9333333333329</v>
      </c>
      <c r="E45" s="378">
        <v>3052.9166666666661</v>
      </c>
      <c r="F45" s="378">
        <v>2958.7333333333331</v>
      </c>
      <c r="G45" s="378">
        <v>2906.7166666666662</v>
      </c>
      <c r="H45" s="378">
        <v>3199.1166666666659</v>
      </c>
      <c r="I45" s="378">
        <v>3251.1333333333332</v>
      </c>
      <c r="J45" s="378">
        <v>3345.3166666666657</v>
      </c>
      <c r="K45" s="377">
        <v>3156.95</v>
      </c>
      <c r="L45" s="377">
        <v>3010.75</v>
      </c>
      <c r="M45" s="377">
        <v>26.997789999999998</v>
      </c>
      <c r="N45" s="1"/>
      <c r="O45" s="1"/>
    </row>
    <row r="46" spans="1:15" ht="12.75" customHeight="1">
      <c r="A46" s="30">
        <v>36</v>
      </c>
      <c r="B46" s="431" t="s">
        <v>305</v>
      </c>
      <c r="C46" s="377">
        <v>182.45</v>
      </c>
      <c r="D46" s="378">
        <v>181.21666666666667</v>
      </c>
      <c r="E46" s="378">
        <v>177.43333333333334</v>
      </c>
      <c r="F46" s="378">
        <v>172.41666666666666</v>
      </c>
      <c r="G46" s="378">
        <v>168.63333333333333</v>
      </c>
      <c r="H46" s="378">
        <v>186.23333333333335</v>
      </c>
      <c r="I46" s="378">
        <v>190.01666666666671</v>
      </c>
      <c r="J46" s="378">
        <v>195.03333333333336</v>
      </c>
      <c r="K46" s="377">
        <v>185</v>
      </c>
      <c r="L46" s="377">
        <v>176.2</v>
      </c>
      <c r="M46" s="377">
        <v>2.89601</v>
      </c>
      <c r="N46" s="1"/>
      <c r="O46" s="1"/>
    </row>
    <row r="47" spans="1:15" ht="12.75" customHeight="1">
      <c r="A47" s="30">
        <v>37</v>
      </c>
      <c r="B47" s="431" t="s">
        <v>307</v>
      </c>
      <c r="C47" s="377">
        <v>2112.1999999999998</v>
      </c>
      <c r="D47" s="378">
        <v>2110.9166666666665</v>
      </c>
      <c r="E47" s="378">
        <v>2043.833333333333</v>
      </c>
      <c r="F47" s="378">
        <v>1975.4666666666665</v>
      </c>
      <c r="G47" s="378">
        <v>1908.383333333333</v>
      </c>
      <c r="H47" s="378">
        <v>2179.2833333333328</v>
      </c>
      <c r="I47" s="378">
        <v>2246.3666666666659</v>
      </c>
      <c r="J47" s="378">
        <v>2314.7333333333331</v>
      </c>
      <c r="K47" s="377">
        <v>2178</v>
      </c>
      <c r="L47" s="377">
        <v>2042.55</v>
      </c>
      <c r="M47" s="377">
        <v>7.7206900000000003</v>
      </c>
      <c r="N47" s="1"/>
      <c r="O47" s="1"/>
    </row>
    <row r="48" spans="1:15" ht="12.75" customHeight="1">
      <c r="A48" s="30">
        <v>38</v>
      </c>
      <c r="B48" s="431" t="s">
        <v>306</v>
      </c>
      <c r="C48" s="377">
        <v>2806.3</v>
      </c>
      <c r="D48" s="378">
        <v>2814.8666666666668</v>
      </c>
      <c r="E48" s="378">
        <v>2765.2833333333338</v>
      </c>
      <c r="F48" s="378">
        <v>2724.2666666666669</v>
      </c>
      <c r="G48" s="378">
        <v>2674.6833333333338</v>
      </c>
      <c r="H48" s="378">
        <v>2855.8833333333337</v>
      </c>
      <c r="I48" s="378">
        <v>2905.4666666666667</v>
      </c>
      <c r="J48" s="378">
        <v>2946.4833333333336</v>
      </c>
      <c r="K48" s="377">
        <v>2864.45</v>
      </c>
      <c r="L48" s="377">
        <v>2773.85</v>
      </c>
      <c r="M48" s="377">
        <v>0.15679999999999999</v>
      </c>
      <c r="N48" s="1"/>
      <c r="O48" s="1"/>
    </row>
    <row r="49" spans="1:15" ht="12.75" customHeight="1">
      <c r="A49" s="30">
        <v>39</v>
      </c>
      <c r="B49" s="431" t="s">
        <v>241</v>
      </c>
      <c r="C49" s="377">
        <v>1825.2</v>
      </c>
      <c r="D49" s="378">
        <v>1791.3666666666668</v>
      </c>
      <c r="E49" s="378">
        <v>1733.8333333333335</v>
      </c>
      <c r="F49" s="378">
        <v>1642.4666666666667</v>
      </c>
      <c r="G49" s="378">
        <v>1584.9333333333334</v>
      </c>
      <c r="H49" s="378">
        <v>1882.7333333333336</v>
      </c>
      <c r="I49" s="378">
        <v>1940.2666666666669</v>
      </c>
      <c r="J49" s="378">
        <v>2031.6333333333337</v>
      </c>
      <c r="K49" s="377">
        <v>1848.9</v>
      </c>
      <c r="L49" s="377">
        <v>1700</v>
      </c>
      <c r="M49" s="377">
        <v>2.3119900000000002</v>
      </c>
      <c r="N49" s="1"/>
      <c r="O49" s="1"/>
    </row>
    <row r="50" spans="1:15" ht="12.75" customHeight="1">
      <c r="A50" s="30">
        <v>40</v>
      </c>
      <c r="B50" s="431" t="s">
        <v>308</v>
      </c>
      <c r="C50" s="377">
        <v>9577.6</v>
      </c>
      <c r="D50" s="378">
        <v>9412.1</v>
      </c>
      <c r="E50" s="378">
        <v>9209.3000000000011</v>
      </c>
      <c r="F50" s="378">
        <v>8841</v>
      </c>
      <c r="G50" s="378">
        <v>8638.2000000000007</v>
      </c>
      <c r="H50" s="378">
        <v>9780.4000000000015</v>
      </c>
      <c r="I50" s="378">
        <v>9983.2000000000007</v>
      </c>
      <c r="J50" s="378">
        <v>10351.500000000002</v>
      </c>
      <c r="K50" s="377">
        <v>9614.9</v>
      </c>
      <c r="L50" s="377">
        <v>9043.7999999999993</v>
      </c>
      <c r="M50" s="377">
        <v>0.58477999999999997</v>
      </c>
      <c r="N50" s="1"/>
      <c r="O50" s="1"/>
    </row>
    <row r="51" spans="1:15" ht="12.75" customHeight="1">
      <c r="A51" s="30">
        <v>41</v>
      </c>
      <c r="B51" s="431" t="s">
        <v>59</v>
      </c>
      <c r="C51" s="377">
        <v>1246.45</v>
      </c>
      <c r="D51" s="378">
        <v>1237.1333333333334</v>
      </c>
      <c r="E51" s="378">
        <v>1211.3166666666668</v>
      </c>
      <c r="F51" s="378">
        <v>1176.1833333333334</v>
      </c>
      <c r="G51" s="378">
        <v>1150.3666666666668</v>
      </c>
      <c r="H51" s="378">
        <v>1272.2666666666669</v>
      </c>
      <c r="I51" s="378">
        <v>1298.0833333333335</v>
      </c>
      <c r="J51" s="378">
        <v>1333.2166666666669</v>
      </c>
      <c r="K51" s="377">
        <v>1262.95</v>
      </c>
      <c r="L51" s="377">
        <v>1202</v>
      </c>
      <c r="M51" s="377">
        <v>11.572369999999999</v>
      </c>
      <c r="N51" s="1"/>
      <c r="O51" s="1"/>
    </row>
    <row r="52" spans="1:15" ht="12.75" customHeight="1">
      <c r="A52" s="30">
        <v>42</v>
      </c>
      <c r="B52" s="431" t="s">
        <v>60</v>
      </c>
      <c r="C52" s="377">
        <v>616.85</v>
      </c>
      <c r="D52" s="378">
        <v>609.51666666666677</v>
      </c>
      <c r="E52" s="378">
        <v>597.43333333333351</v>
      </c>
      <c r="F52" s="378">
        <v>578.01666666666677</v>
      </c>
      <c r="G52" s="378">
        <v>565.93333333333351</v>
      </c>
      <c r="H52" s="378">
        <v>628.93333333333351</v>
      </c>
      <c r="I52" s="378">
        <v>641.01666666666677</v>
      </c>
      <c r="J52" s="378">
        <v>660.43333333333351</v>
      </c>
      <c r="K52" s="377">
        <v>621.6</v>
      </c>
      <c r="L52" s="377">
        <v>590.1</v>
      </c>
      <c r="M52" s="377">
        <v>30.152200000000001</v>
      </c>
      <c r="N52" s="1"/>
      <c r="O52" s="1"/>
    </row>
    <row r="53" spans="1:15" ht="12.75" customHeight="1">
      <c r="A53" s="30">
        <v>43</v>
      </c>
      <c r="B53" s="431" t="s">
        <v>309</v>
      </c>
      <c r="C53" s="377">
        <v>611.25</v>
      </c>
      <c r="D53" s="378">
        <v>619.05000000000007</v>
      </c>
      <c r="E53" s="378">
        <v>599.30000000000018</v>
      </c>
      <c r="F53" s="378">
        <v>587.35000000000014</v>
      </c>
      <c r="G53" s="378">
        <v>567.60000000000025</v>
      </c>
      <c r="H53" s="378">
        <v>631.00000000000011</v>
      </c>
      <c r="I53" s="378">
        <v>650.74999999999989</v>
      </c>
      <c r="J53" s="378">
        <v>662.7</v>
      </c>
      <c r="K53" s="377">
        <v>638.79999999999995</v>
      </c>
      <c r="L53" s="377">
        <v>607.1</v>
      </c>
      <c r="M53" s="377">
        <v>4.0561199999999999</v>
      </c>
      <c r="N53" s="1"/>
      <c r="O53" s="1"/>
    </row>
    <row r="54" spans="1:15" ht="12.75" customHeight="1">
      <c r="A54" s="30">
        <v>44</v>
      </c>
      <c r="B54" s="431" t="s">
        <v>61</v>
      </c>
      <c r="C54" s="377">
        <v>752.2</v>
      </c>
      <c r="D54" s="378">
        <v>738.6</v>
      </c>
      <c r="E54" s="378">
        <v>722.2</v>
      </c>
      <c r="F54" s="378">
        <v>692.2</v>
      </c>
      <c r="G54" s="378">
        <v>675.80000000000007</v>
      </c>
      <c r="H54" s="378">
        <v>768.6</v>
      </c>
      <c r="I54" s="378">
        <v>784.99999999999989</v>
      </c>
      <c r="J54" s="378">
        <v>815</v>
      </c>
      <c r="K54" s="377">
        <v>755</v>
      </c>
      <c r="L54" s="377">
        <v>708.6</v>
      </c>
      <c r="M54" s="377">
        <v>380.88157999999999</v>
      </c>
      <c r="N54" s="1"/>
      <c r="O54" s="1"/>
    </row>
    <row r="55" spans="1:15" ht="12.75" customHeight="1">
      <c r="A55" s="30">
        <v>45</v>
      </c>
      <c r="B55" s="431" t="s">
        <v>62</v>
      </c>
      <c r="C55" s="377">
        <v>3469.1</v>
      </c>
      <c r="D55" s="378">
        <v>3429.2833333333333</v>
      </c>
      <c r="E55" s="378">
        <v>3368.5666666666666</v>
      </c>
      <c r="F55" s="378">
        <v>3268.0333333333333</v>
      </c>
      <c r="G55" s="378">
        <v>3207.3166666666666</v>
      </c>
      <c r="H55" s="378">
        <v>3529.8166666666666</v>
      </c>
      <c r="I55" s="378">
        <v>3590.5333333333328</v>
      </c>
      <c r="J55" s="378">
        <v>3691.0666666666666</v>
      </c>
      <c r="K55" s="377">
        <v>3490</v>
      </c>
      <c r="L55" s="377">
        <v>3328.75</v>
      </c>
      <c r="M55" s="377">
        <v>5.7140599999999999</v>
      </c>
      <c r="N55" s="1"/>
      <c r="O55" s="1"/>
    </row>
    <row r="56" spans="1:15" ht="12.75" customHeight="1">
      <c r="A56" s="30">
        <v>46</v>
      </c>
      <c r="B56" s="431" t="s">
        <v>313</v>
      </c>
      <c r="C56" s="377">
        <v>182.9</v>
      </c>
      <c r="D56" s="378">
        <v>181.6</v>
      </c>
      <c r="E56" s="378">
        <v>178.29999999999998</v>
      </c>
      <c r="F56" s="378">
        <v>173.7</v>
      </c>
      <c r="G56" s="378">
        <v>170.39999999999998</v>
      </c>
      <c r="H56" s="378">
        <v>186.2</v>
      </c>
      <c r="I56" s="378">
        <v>189.5</v>
      </c>
      <c r="J56" s="378">
        <v>194.1</v>
      </c>
      <c r="K56" s="377">
        <v>184.9</v>
      </c>
      <c r="L56" s="377">
        <v>177</v>
      </c>
      <c r="M56" s="377">
        <v>5.3745099999999999</v>
      </c>
      <c r="N56" s="1"/>
      <c r="O56" s="1"/>
    </row>
    <row r="57" spans="1:15" ht="12.75" customHeight="1">
      <c r="A57" s="30">
        <v>47</v>
      </c>
      <c r="B57" s="431" t="s">
        <v>314</v>
      </c>
      <c r="C57" s="377">
        <v>1156.5</v>
      </c>
      <c r="D57" s="378">
        <v>1144.6666666666667</v>
      </c>
      <c r="E57" s="378">
        <v>1118.8333333333335</v>
      </c>
      <c r="F57" s="378">
        <v>1081.1666666666667</v>
      </c>
      <c r="G57" s="378">
        <v>1055.3333333333335</v>
      </c>
      <c r="H57" s="378">
        <v>1182.3333333333335</v>
      </c>
      <c r="I57" s="378">
        <v>1208.166666666667</v>
      </c>
      <c r="J57" s="378">
        <v>1245.8333333333335</v>
      </c>
      <c r="K57" s="377">
        <v>1170.5</v>
      </c>
      <c r="L57" s="377">
        <v>1107</v>
      </c>
      <c r="M57" s="377">
        <v>1.35477</v>
      </c>
      <c r="N57" s="1"/>
      <c r="O57" s="1"/>
    </row>
    <row r="58" spans="1:15" ht="12.75" customHeight="1">
      <c r="A58" s="30">
        <v>48</v>
      </c>
      <c r="B58" s="431" t="s">
        <v>64</v>
      </c>
      <c r="C58" s="377">
        <v>15528.95</v>
      </c>
      <c r="D58" s="378">
        <v>15487.233333333332</v>
      </c>
      <c r="E58" s="378">
        <v>15292.016666666663</v>
      </c>
      <c r="F58" s="378">
        <v>15055.08333333333</v>
      </c>
      <c r="G58" s="378">
        <v>14859.866666666661</v>
      </c>
      <c r="H58" s="378">
        <v>15724.166666666664</v>
      </c>
      <c r="I58" s="378">
        <v>15919.383333333335</v>
      </c>
      <c r="J58" s="378">
        <v>16156.316666666666</v>
      </c>
      <c r="K58" s="377">
        <v>15682.45</v>
      </c>
      <c r="L58" s="377">
        <v>15250.3</v>
      </c>
      <c r="M58" s="377">
        <v>4.0906399999999996</v>
      </c>
      <c r="N58" s="1"/>
      <c r="O58" s="1"/>
    </row>
    <row r="59" spans="1:15" ht="12" customHeight="1">
      <c r="A59" s="30">
        <v>49</v>
      </c>
      <c r="B59" s="431" t="s">
        <v>246</v>
      </c>
      <c r="C59" s="377">
        <v>5147.55</v>
      </c>
      <c r="D59" s="378">
        <v>5160.8499999999995</v>
      </c>
      <c r="E59" s="378">
        <v>5086.6999999999989</v>
      </c>
      <c r="F59" s="378">
        <v>5025.8499999999995</v>
      </c>
      <c r="G59" s="378">
        <v>4951.6999999999989</v>
      </c>
      <c r="H59" s="378">
        <v>5221.6999999999989</v>
      </c>
      <c r="I59" s="378">
        <v>5295.8499999999985</v>
      </c>
      <c r="J59" s="378">
        <v>5356.6999999999989</v>
      </c>
      <c r="K59" s="377">
        <v>5235</v>
      </c>
      <c r="L59" s="377">
        <v>5100</v>
      </c>
      <c r="M59" s="377">
        <v>0.65173000000000003</v>
      </c>
      <c r="N59" s="1"/>
      <c r="O59" s="1"/>
    </row>
    <row r="60" spans="1:15" ht="12.75" customHeight="1">
      <c r="A60" s="30">
        <v>50</v>
      </c>
      <c r="B60" s="431" t="s">
        <v>65</v>
      </c>
      <c r="C60" s="377">
        <v>6963.75</v>
      </c>
      <c r="D60" s="378">
        <v>6903.9833333333336</v>
      </c>
      <c r="E60" s="378">
        <v>6811.9666666666672</v>
      </c>
      <c r="F60" s="378">
        <v>6660.1833333333334</v>
      </c>
      <c r="G60" s="378">
        <v>6568.166666666667</v>
      </c>
      <c r="H60" s="378">
        <v>7055.7666666666673</v>
      </c>
      <c r="I60" s="378">
        <v>7147.7833333333338</v>
      </c>
      <c r="J60" s="378">
        <v>7299.5666666666675</v>
      </c>
      <c r="K60" s="377">
        <v>6996</v>
      </c>
      <c r="L60" s="377">
        <v>6752.2</v>
      </c>
      <c r="M60" s="377">
        <v>25.259340000000002</v>
      </c>
      <c r="N60" s="1"/>
      <c r="O60" s="1"/>
    </row>
    <row r="61" spans="1:15" ht="12.75" customHeight="1">
      <c r="A61" s="30">
        <v>51</v>
      </c>
      <c r="B61" s="431" t="s">
        <v>315</v>
      </c>
      <c r="C61" s="377">
        <v>3196.55</v>
      </c>
      <c r="D61" s="378">
        <v>3167.9500000000003</v>
      </c>
      <c r="E61" s="378">
        <v>3040.7500000000005</v>
      </c>
      <c r="F61" s="378">
        <v>2884.9500000000003</v>
      </c>
      <c r="G61" s="378">
        <v>2757.7500000000005</v>
      </c>
      <c r="H61" s="378">
        <v>3323.7500000000005</v>
      </c>
      <c r="I61" s="378">
        <v>3450.9500000000003</v>
      </c>
      <c r="J61" s="378">
        <v>3606.7500000000005</v>
      </c>
      <c r="K61" s="377">
        <v>3295.15</v>
      </c>
      <c r="L61" s="377">
        <v>3012.15</v>
      </c>
      <c r="M61" s="377">
        <v>0.82455999999999996</v>
      </c>
      <c r="N61" s="1"/>
      <c r="O61" s="1"/>
    </row>
    <row r="62" spans="1:15" ht="12.75" customHeight="1">
      <c r="A62" s="30">
        <v>52</v>
      </c>
      <c r="B62" s="431" t="s">
        <v>66</v>
      </c>
      <c r="C62" s="377">
        <v>2337.1</v>
      </c>
      <c r="D62" s="378">
        <v>2323.3833333333332</v>
      </c>
      <c r="E62" s="378">
        <v>2292.0666666666666</v>
      </c>
      <c r="F62" s="378">
        <v>2247.0333333333333</v>
      </c>
      <c r="G62" s="378">
        <v>2215.7166666666667</v>
      </c>
      <c r="H62" s="378">
        <v>2368.4166666666665</v>
      </c>
      <c r="I62" s="378">
        <v>2399.7333333333331</v>
      </c>
      <c r="J62" s="378">
        <v>2444.7666666666664</v>
      </c>
      <c r="K62" s="377">
        <v>2354.6999999999998</v>
      </c>
      <c r="L62" s="377">
        <v>2278.35</v>
      </c>
      <c r="M62" s="377">
        <v>3.18424</v>
      </c>
      <c r="N62" s="1"/>
      <c r="O62" s="1"/>
    </row>
    <row r="63" spans="1:15" ht="12.75" customHeight="1">
      <c r="A63" s="30">
        <v>53</v>
      </c>
      <c r="B63" s="431" t="s">
        <v>316</v>
      </c>
      <c r="C63" s="377">
        <v>413</v>
      </c>
      <c r="D63" s="378">
        <v>403.2</v>
      </c>
      <c r="E63" s="378">
        <v>391.9</v>
      </c>
      <c r="F63" s="378">
        <v>370.8</v>
      </c>
      <c r="G63" s="378">
        <v>359.5</v>
      </c>
      <c r="H63" s="378">
        <v>424.29999999999995</v>
      </c>
      <c r="I63" s="378">
        <v>435.6</v>
      </c>
      <c r="J63" s="378">
        <v>456.69999999999993</v>
      </c>
      <c r="K63" s="377">
        <v>414.5</v>
      </c>
      <c r="L63" s="377">
        <v>382.1</v>
      </c>
      <c r="M63" s="377">
        <v>29.673850000000002</v>
      </c>
      <c r="N63" s="1"/>
      <c r="O63" s="1"/>
    </row>
    <row r="64" spans="1:15" ht="12.75" customHeight="1">
      <c r="A64" s="30">
        <v>54</v>
      </c>
      <c r="B64" s="431" t="s">
        <v>67</v>
      </c>
      <c r="C64" s="377">
        <v>324.14999999999998</v>
      </c>
      <c r="D64" s="378">
        <v>317.88333333333333</v>
      </c>
      <c r="E64" s="378">
        <v>309.76666666666665</v>
      </c>
      <c r="F64" s="378">
        <v>295.38333333333333</v>
      </c>
      <c r="G64" s="378">
        <v>287.26666666666665</v>
      </c>
      <c r="H64" s="378">
        <v>332.26666666666665</v>
      </c>
      <c r="I64" s="378">
        <v>340.38333333333333</v>
      </c>
      <c r="J64" s="378">
        <v>354.76666666666665</v>
      </c>
      <c r="K64" s="377">
        <v>326</v>
      </c>
      <c r="L64" s="377">
        <v>303.5</v>
      </c>
      <c r="M64" s="377">
        <v>168.69426999999999</v>
      </c>
      <c r="N64" s="1"/>
      <c r="O64" s="1"/>
    </row>
    <row r="65" spans="1:15" ht="12.75" customHeight="1">
      <c r="A65" s="30">
        <v>55</v>
      </c>
      <c r="B65" s="431" t="s">
        <v>68</v>
      </c>
      <c r="C65" s="377">
        <v>98.5</v>
      </c>
      <c r="D65" s="378">
        <v>96.583333333333329</v>
      </c>
      <c r="E65" s="378">
        <v>93.466666666666654</v>
      </c>
      <c r="F65" s="378">
        <v>88.433333333333323</v>
      </c>
      <c r="G65" s="378">
        <v>85.316666666666649</v>
      </c>
      <c r="H65" s="378">
        <v>101.61666666666666</v>
      </c>
      <c r="I65" s="378">
        <v>104.73333333333333</v>
      </c>
      <c r="J65" s="378">
        <v>109.76666666666667</v>
      </c>
      <c r="K65" s="377">
        <v>99.7</v>
      </c>
      <c r="L65" s="377">
        <v>91.55</v>
      </c>
      <c r="M65" s="377">
        <v>656.20822999999996</v>
      </c>
      <c r="N65" s="1"/>
      <c r="O65" s="1"/>
    </row>
    <row r="66" spans="1:15" ht="12.75" customHeight="1">
      <c r="A66" s="30">
        <v>56</v>
      </c>
      <c r="B66" s="431" t="s">
        <v>247</v>
      </c>
      <c r="C66" s="377">
        <v>52.35</v>
      </c>
      <c r="D66" s="378">
        <v>51.783333333333331</v>
      </c>
      <c r="E66" s="378">
        <v>50.916666666666664</v>
      </c>
      <c r="F66" s="378">
        <v>49.483333333333334</v>
      </c>
      <c r="G66" s="378">
        <v>48.616666666666667</v>
      </c>
      <c r="H66" s="378">
        <v>53.216666666666661</v>
      </c>
      <c r="I66" s="378">
        <v>54.083333333333336</v>
      </c>
      <c r="J66" s="378">
        <v>55.516666666666659</v>
      </c>
      <c r="K66" s="377">
        <v>52.65</v>
      </c>
      <c r="L66" s="377">
        <v>50.35</v>
      </c>
      <c r="M66" s="377">
        <v>55.23751</v>
      </c>
      <c r="N66" s="1"/>
      <c r="O66" s="1"/>
    </row>
    <row r="67" spans="1:15" ht="12.75" customHeight="1">
      <c r="A67" s="30">
        <v>57</v>
      </c>
      <c r="B67" s="431" t="s">
        <v>310</v>
      </c>
      <c r="C67" s="377">
        <v>3033.1</v>
      </c>
      <c r="D67" s="378">
        <v>3018.4333333333329</v>
      </c>
      <c r="E67" s="378">
        <v>2951.8666666666659</v>
      </c>
      <c r="F67" s="378">
        <v>2870.6333333333328</v>
      </c>
      <c r="G67" s="378">
        <v>2804.0666666666657</v>
      </c>
      <c r="H67" s="378">
        <v>3099.6666666666661</v>
      </c>
      <c r="I67" s="378">
        <v>3166.2333333333327</v>
      </c>
      <c r="J67" s="378">
        <v>3247.4666666666662</v>
      </c>
      <c r="K67" s="377">
        <v>3085</v>
      </c>
      <c r="L67" s="377">
        <v>2937.2</v>
      </c>
      <c r="M67" s="377">
        <v>0.28927000000000003</v>
      </c>
      <c r="N67" s="1"/>
      <c r="O67" s="1"/>
    </row>
    <row r="68" spans="1:15" ht="12.75" customHeight="1">
      <c r="A68" s="30">
        <v>58</v>
      </c>
      <c r="B68" s="431" t="s">
        <v>69</v>
      </c>
      <c r="C68" s="377">
        <v>2029.8</v>
      </c>
      <c r="D68" s="378">
        <v>1985.4833333333336</v>
      </c>
      <c r="E68" s="378">
        <v>1916.4666666666672</v>
      </c>
      <c r="F68" s="378">
        <v>1803.1333333333337</v>
      </c>
      <c r="G68" s="378">
        <v>1734.1166666666672</v>
      </c>
      <c r="H68" s="378">
        <v>2098.8166666666671</v>
      </c>
      <c r="I68" s="378">
        <v>2167.8333333333335</v>
      </c>
      <c r="J68" s="378">
        <v>2281.166666666667</v>
      </c>
      <c r="K68" s="377">
        <v>2054.5</v>
      </c>
      <c r="L68" s="377">
        <v>1872.15</v>
      </c>
      <c r="M68" s="377">
        <v>11.397259999999999</v>
      </c>
      <c r="N68" s="1"/>
      <c r="O68" s="1"/>
    </row>
    <row r="69" spans="1:15" ht="12.75" customHeight="1">
      <c r="A69" s="30">
        <v>59</v>
      </c>
      <c r="B69" s="431" t="s">
        <v>318</v>
      </c>
      <c r="C69" s="377">
        <v>5182.45</v>
      </c>
      <c r="D69" s="378">
        <v>5122.45</v>
      </c>
      <c r="E69" s="378">
        <v>5024.8999999999996</v>
      </c>
      <c r="F69" s="378">
        <v>4867.3499999999995</v>
      </c>
      <c r="G69" s="378">
        <v>4769.7999999999993</v>
      </c>
      <c r="H69" s="378">
        <v>5280</v>
      </c>
      <c r="I69" s="378">
        <v>5377.5500000000011</v>
      </c>
      <c r="J69" s="378">
        <v>5535.1</v>
      </c>
      <c r="K69" s="377">
        <v>5220</v>
      </c>
      <c r="L69" s="377">
        <v>4964.8999999999996</v>
      </c>
      <c r="M69" s="377">
        <v>0.32212000000000002</v>
      </c>
      <c r="N69" s="1"/>
      <c r="O69" s="1"/>
    </row>
    <row r="70" spans="1:15" ht="12.75" customHeight="1">
      <c r="A70" s="30">
        <v>60</v>
      </c>
      <c r="B70" s="431" t="s">
        <v>248</v>
      </c>
      <c r="C70" s="377">
        <v>1085.8</v>
      </c>
      <c r="D70" s="378">
        <v>1066.3</v>
      </c>
      <c r="E70" s="378">
        <v>1032.6999999999998</v>
      </c>
      <c r="F70" s="378">
        <v>979.59999999999991</v>
      </c>
      <c r="G70" s="378">
        <v>945.99999999999977</v>
      </c>
      <c r="H70" s="378">
        <v>1119.3999999999999</v>
      </c>
      <c r="I70" s="378">
        <v>1152.9999999999998</v>
      </c>
      <c r="J70" s="378">
        <v>1206.0999999999999</v>
      </c>
      <c r="K70" s="377">
        <v>1099.9000000000001</v>
      </c>
      <c r="L70" s="377">
        <v>1013.2</v>
      </c>
      <c r="M70" s="377">
        <v>1.2922800000000001</v>
      </c>
      <c r="N70" s="1"/>
      <c r="O70" s="1"/>
    </row>
    <row r="71" spans="1:15" ht="12.75" customHeight="1">
      <c r="A71" s="30">
        <v>61</v>
      </c>
      <c r="B71" s="431" t="s">
        <v>319</v>
      </c>
      <c r="C71" s="377">
        <v>465.35</v>
      </c>
      <c r="D71" s="378">
        <v>460.3</v>
      </c>
      <c r="E71" s="378">
        <v>442.05</v>
      </c>
      <c r="F71" s="378">
        <v>418.75</v>
      </c>
      <c r="G71" s="378">
        <v>400.5</v>
      </c>
      <c r="H71" s="378">
        <v>483.6</v>
      </c>
      <c r="I71" s="378">
        <v>501.85</v>
      </c>
      <c r="J71" s="378">
        <v>525.15000000000009</v>
      </c>
      <c r="K71" s="377">
        <v>478.55</v>
      </c>
      <c r="L71" s="377">
        <v>437</v>
      </c>
      <c r="M71" s="377">
        <v>10.219290000000001</v>
      </c>
      <c r="N71" s="1"/>
      <c r="O71" s="1"/>
    </row>
    <row r="72" spans="1:15" ht="12.75" customHeight="1">
      <c r="A72" s="30">
        <v>62</v>
      </c>
      <c r="B72" s="431" t="s">
        <v>71</v>
      </c>
      <c r="C72" s="377">
        <v>204.2</v>
      </c>
      <c r="D72" s="378">
        <v>201.29999999999998</v>
      </c>
      <c r="E72" s="378">
        <v>197.09999999999997</v>
      </c>
      <c r="F72" s="378">
        <v>189.99999999999997</v>
      </c>
      <c r="G72" s="378">
        <v>185.79999999999995</v>
      </c>
      <c r="H72" s="378">
        <v>208.39999999999998</v>
      </c>
      <c r="I72" s="378">
        <v>212.59999999999997</v>
      </c>
      <c r="J72" s="378">
        <v>219.7</v>
      </c>
      <c r="K72" s="377">
        <v>205.5</v>
      </c>
      <c r="L72" s="377">
        <v>194.2</v>
      </c>
      <c r="M72" s="377">
        <v>99.061139999999995</v>
      </c>
      <c r="N72" s="1"/>
      <c r="O72" s="1"/>
    </row>
    <row r="73" spans="1:15" ht="12.75" customHeight="1">
      <c r="A73" s="30">
        <v>63</v>
      </c>
      <c r="B73" s="431" t="s">
        <v>311</v>
      </c>
      <c r="C73" s="377">
        <v>1784.3</v>
      </c>
      <c r="D73" s="378">
        <v>1789.5833333333333</v>
      </c>
      <c r="E73" s="378">
        <v>1719.1666666666665</v>
      </c>
      <c r="F73" s="378">
        <v>1654.0333333333333</v>
      </c>
      <c r="G73" s="378">
        <v>1583.6166666666666</v>
      </c>
      <c r="H73" s="378">
        <v>1854.7166666666665</v>
      </c>
      <c r="I73" s="378">
        <v>1925.133333333333</v>
      </c>
      <c r="J73" s="378">
        <v>1990.2666666666664</v>
      </c>
      <c r="K73" s="377">
        <v>1860</v>
      </c>
      <c r="L73" s="377">
        <v>1724.45</v>
      </c>
      <c r="M73" s="377">
        <v>3.8771300000000002</v>
      </c>
      <c r="N73" s="1"/>
      <c r="O73" s="1"/>
    </row>
    <row r="74" spans="1:15" ht="12.75" customHeight="1">
      <c r="A74" s="30">
        <v>64</v>
      </c>
      <c r="B74" s="431" t="s">
        <v>72</v>
      </c>
      <c r="C74" s="377">
        <v>727.05</v>
      </c>
      <c r="D74" s="378">
        <v>716.91666666666663</v>
      </c>
      <c r="E74" s="378">
        <v>704.18333333333328</v>
      </c>
      <c r="F74" s="378">
        <v>681.31666666666661</v>
      </c>
      <c r="G74" s="378">
        <v>668.58333333333326</v>
      </c>
      <c r="H74" s="378">
        <v>739.7833333333333</v>
      </c>
      <c r="I74" s="378">
        <v>752.51666666666665</v>
      </c>
      <c r="J74" s="378">
        <v>775.38333333333333</v>
      </c>
      <c r="K74" s="377">
        <v>729.65</v>
      </c>
      <c r="L74" s="377">
        <v>694.05</v>
      </c>
      <c r="M74" s="377">
        <v>5.7864899999999997</v>
      </c>
      <c r="N74" s="1"/>
      <c r="O74" s="1"/>
    </row>
    <row r="75" spans="1:15" ht="12.75" customHeight="1">
      <c r="A75" s="30">
        <v>65</v>
      </c>
      <c r="B75" s="431" t="s">
        <v>73</v>
      </c>
      <c r="C75" s="377">
        <v>729.3</v>
      </c>
      <c r="D75" s="378">
        <v>722.66666666666663</v>
      </c>
      <c r="E75" s="378">
        <v>711.68333333333328</v>
      </c>
      <c r="F75" s="378">
        <v>694.06666666666661</v>
      </c>
      <c r="G75" s="378">
        <v>683.08333333333326</v>
      </c>
      <c r="H75" s="378">
        <v>740.2833333333333</v>
      </c>
      <c r="I75" s="378">
        <v>751.26666666666665</v>
      </c>
      <c r="J75" s="378">
        <v>768.88333333333333</v>
      </c>
      <c r="K75" s="377">
        <v>733.65</v>
      </c>
      <c r="L75" s="377">
        <v>705.05</v>
      </c>
      <c r="M75" s="377">
        <v>9.2604799999999994</v>
      </c>
      <c r="N75" s="1"/>
      <c r="O75" s="1"/>
    </row>
    <row r="76" spans="1:15" ht="12.75" customHeight="1">
      <c r="A76" s="30">
        <v>66</v>
      </c>
      <c r="B76" s="431" t="s">
        <v>320</v>
      </c>
      <c r="C76" s="377">
        <v>11867.7</v>
      </c>
      <c r="D76" s="378">
        <v>11725.916666666666</v>
      </c>
      <c r="E76" s="378">
        <v>11481.833333333332</v>
      </c>
      <c r="F76" s="378">
        <v>11095.966666666665</v>
      </c>
      <c r="G76" s="378">
        <v>10851.883333333331</v>
      </c>
      <c r="H76" s="378">
        <v>12111.783333333333</v>
      </c>
      <c r="I76" s="378">
        <v>12355.866666666665</v>
      </c>
      <c r="J76" s="378">
        <v>12741.733333333334</v>
      </c>
      <c r="K76" s="377">
        <v>11970</v>
      </c>
      <c r="L76" s="377">
        <v>11340.05</v>
      </c>
      <c r="M76" s="377">
        <v>2.266E-2</v>
      </c>
      <c r="N76" s="1"/>
      <c r="O76" s="1"/>
    </row>
    <row r="77" spans="1:15" ht="12.75" customHeight="1">
      <c r="A77" s="30">
        <v>67</v>
      </c>
      <c r="B77" s="431" t="s">
        <v>75</v>
      </c>
      <c r="C77" s="377">
        <v>711.85</v>
      </c>
      <c r="D77" s="378">
        <v>704.81666666666672</v>
      </c>
      <c r="E77" s="378">
        <v>689.18333333333339</v>
      </c>
      <c r="F77" s="378">
        <v>666.51666666666665</v>
      </c>
      <c r="G77" s="378">
        <v>650.88333333333333</v>
      </c>
      <c r="H77" s="378">
        <v>727.48333333333346</v>
      </c>
      <c r="I77" s="378">
        <v>743.1166666666669</v>
      </c>
      <c r="J77" s="378">
        <v>765.78333333333353</v>
      </c>
      <c r="K77" s="377">
        <v>720.45</v>
      </c>
      <c r="L77" s="377">
        <v>682.15</v>
      </c>
      <c r="M77" s="377">
        <v>141.28764000000001</v>
      </c>
      <c r="N77" s="1"/>
      <c r="O77" s="1"/>
    </row>
    <row r="78" spans="1:15" ht="12.75" customHeight="1">
      <c r="A78" s="30">
        <v>68</v>
      </c>
      <c r="B78" s="431" t="s">
        <v>76</v>
      </c>
      <c r="C78" s="377">
        <v>57.6</v>
      </c>
      <c r="D78" s="378">
        <v>57.416666666666664</v>
      </c>
      <c r="E78" s="378">
        <v>56.483333333333327</v>
      </c>
      <c r="F78" s="378">
        <v>55.36666666666666</v>
      </c>
      <c r="G78" s="378">
        <v>54.433333333333323</v>
      </c>
      <c r="H78" s="378">
        <v>58.533333333333331</v>
      </c>
      <c r="I78" s="378">
        <v>59.466666666666669</v>
      </c>
      <c r="J78" s="378">
        <v>60.583333333333336</v>
      </c>
      <c r="K78" s="377">
        <v>58.35</v>
      </c>
      <c r="L78" s="377">
        <v>56.3</v>
      </c>
      <c r="M78" s="377">
        <v>288.11318999999997</v>
      </c>
      <c r="N78" s="1"/>
      <c r="O78" s="1"/>
    </row>
    <row r="79" spans="1:15" ht="12.75" customHeight="1">
      <c r="A79" s="30">
        <v>69</v>
      </c>
      <c r="B79" s="431" t="s">
        <v>77</v>
      </c>
      <c r="C79" s="377">
        <v>374.3</v>
      </c>
      <c r="D79" s="378">
        <v>372.4666666666667</v>
      </c>
      <c r="E79" s="378">
        <v>367.63333333333338</v>
      </c>
      <c r="F79" s="378">
        <v>360.9666666666667</v>
      </c>
      <c r="G79" s="378">
        <v>356.13333333333338</v>
      </c>
      <c r="H79" s="378">
        <v>379.13333333333338</v>
      </c>
      <c r="I79" s="378">
        <v>383.96666666666664</v>
      </c>
      <c r="J79" s="378">
        <v>390.63333333333338</v>
      </c>
      <c r="K79" s="377">
        <v>377.3</v>
      </c>
      <c r="L79" s="377">
        <v>365.8</v>
      </c>
      <c r="M79" s="377">
        <v>38.779730000000001</v>
      </c>
      <c r="N79" s="1"/>
      <c r="O79" s="1"/>
    </row>
    <row r="80" spans="1:15" ht="12.75" customHeight="1">
      <c r="A80" s="30">
        <v>70</v>
      </c>
      <c r="B80" s="431" t="s">
        <v>321</v>
      </c>
      <c r="C80" s="377">
        <v>1358.25</v>
      </c>
      <c r="D80" s="378">
        <v>1344.8166666666668</v>
      </c>
      <c r="E80" s="378">
        <v>1314.8333333333337</v>
      </c>
      <c r="F80" s="378">
        <v>1271.416666666667</v>
      </c>
      <c r="G80" s="378">
        <v>1241.4333333333338</v>
      </c>
      <c r="H80" s="378">
        <v>1388.2333333333336</v>
      </c>
      <c r="I80" s="378">
        <v>1418.2166666666667</v>
      </c>
      <c r="J80" s="378">
        <v>1461.6333333333334</v>
      </c>
      <c r="K80" s="377">
        <v>1374.8</v>
      </c>
      <c r="L80" s="377">
        <v>1301.4000000000001</v>
      </c>
      <c r="M80" s="377">
        <v>0.84408000000000005</v>
      </c>
      <c r="N80" s="1"/>
      <c r="O80" s="1"/>
    </row>
    <row r="81" spans="1:15" ht="12.75" customHeight="1">
      <c r="A81" s="30">
        <v>71</v>
      </c>
      <c r="B81" s="431" t="s">
        <v>323</v>
      </c>
      <c r="C81" s="377">
        <v>6698.2</v>
      </c>
      <c r="D81" s="378">
        <v>6655.7833333333328</v>
      </c>
      <c r="E81" s="378">
        <v>6480.9166666666661</v>
      </c>
      <c r="F81" s="378">
        <v>6263.6333333333332</v>
      </c>
      <c r="G81" s="378">
        <v>6088.7666666666664</v>
      </c>
      <c r="H81" s="378">
        <v>6873.0666666666657</v>
      </c>
      <c r="I81" s="378">
        <v>7047.9333333333325</v>
      </c>
      <c r="J81" s="378">
        <v>7265.2166666666653</v>
      </c>
      <c r="K81" s="377">
        <v>6830.65</v>
      </c>
      <c r="L81" s="377">
        <v>6438.5</v>
      </c>
      <c r="M81" s="377">
        <v>0.20942</v>
      </c>
      <c r="N81" s="1"/>
      <c r="O81" s="1"/>
    </row>
    <row r="82" spans="1:15" ht="12.75" customHeight="1">
      <c r="A82" s="30">
        <v>72</v>
      </c>
      <c r="B82" s="431" t="s">
        <v>324</v>
      </c>
      <c r="C82" s="377">
        <v>921.05</v>
      </c>
      <c r="D82" s="378">
        <v>927.5333333333333</v>
      </c>
      <c r="E82" s="378">
        <v>905.06666666666661</v>
      </c>
      <c r="F82" s="378">
        <v>889.08333333333326</v>
      </c>
      <c r="G82" s="378">
        <v>866.61666666666656</v>
      </c>
      <c r="H82" s="378">
        <v>943.51666666666665</v>
      </c>
      <c r="I82" s="378">
        <v>965.98333333333335</v>
      </c>
      <c r="J82" s="378">
        <v>981.9666666666667</v>
      </c>
      <c r="K82" s="377">
        <v>950</v>
      </c>
      <c r="L82" s="377">
        <v>911.55</v>
      </c>
      <c r="M82" s="377">
        <v>1.1068100000000001</v>
      </c>
      <c r="N82" s="1"/>
      <c r="O82" s="1"/>
    </row>
    <row r="83" spans="1:15" ht="12.75" customHeight="1">
      <c r="A83" s="30">
        <v>73</v>
      </c>
      <c r="B83" s="431" t="s">
        <v>78</v>
      </c>
      <c r="C83" s="377">
        <v>16269.55</v>
      </c>
      <c r="D83" s="378">
        <v>16127.633333333333</v>
      </c>
      <c r="E83" s="378">
        <v>15915.266666666666</v>
      </c>
      <c r="F83" s="378">
        <v>15560.983333333334</v>
      </c>
      <c r="G83" s="378">
        <v>15348.616666666667</v>
      </c>
      <c r="H83" s="378">
        <v>16481.916666666664</v>
      </c>
      <c r="I83" s="378">
        <v>16694.283333333333</v>
      </c>
      <c r="J83" s="378">
        <v>17048.566666666666</v>
      </c>
      <c r="K83" s="377">
        <v>16340</v>
      </c>
      <c r="L83" s="377">
        <v>15773.35</v>
      </c>
      <c r="M83" s="377">
        <v>0.2218</v>
      </c>
      <c r="N83" s="1"/>
      <c r="O83" s="1"/>
    </row>
    <row r="84" spans="1:15" ht="12.75" customHeight="1">
      <c r="A84" s="30">
        <v>74</v>
      </c>
      <c r="B84" s="431" t="s">
        <v>80</v>
      </c>
      <c r="C84" s="377">
        <v>382.55</v>
      </c>
      <c r="D84" s="378">
        <v>378.11666666666662</v>
      </c>
      <c r="E84" s="378">
        <v>372.43333333333322</v>
      </c>
      <c r="F84" s="378">
        <v>362.31666666666661</v>
      </c>
      <c r="G84" s="378">
        <v>356.63333333333321</v>
      </c>
      <c r="H84" s="378">
        <v>388.23333333333323</v>
      </c>
      <c r="I84" s="378">
        <v>393.91666666666663</v>
      </c>
      <c r="J84" s="378">
        <v>404.03333333333325</v>
      </c>
      <c r="K84" s="377">
        <v>383.8</v>
      </c>
      <c r="L84" s="377">
        <v>368</v>
      </c>
      <c r="M84" s="377">
        <v>49.526499999999999</v>
      </c>
      <c r="N84" s="1"/>
      <c r="O84" s="1"/>
    </row>
    <row r="85" spans="1:15" ht="12.75" customHeight="1">
      <c r="A85" s="30">
        <v>75</v>
      </c>
      <c r="B85" s="431" t="s">
        <v>325</v>
      </c>
      <c r="C85" s="377">
        <v>484.7</v>
      </c>
      <c r="D85" s="378">
        <v>483.65000000000003</v>
      </c>
      <c r="E85" s="378">
        <v>466.35000000000008</v>
      </c>
      <c r="F85" s="378">
        <v>448.00000000000006</v>
      </c>
      <c r="G85" s="378">
        <v>430.7000000000001</v>
      </c>
      <c r="H85" s="378">
        <v>502.00000000000006</v>
      </c>
      <c r="I85" s="378">
        <v>519.29999999999995</v>
      </c>
      <c r="J85" s="378">
        <v>537.65000000000009</v>
      </c>
      <c r="K85" s="377">
        <v>500.95</v>
      </c>
      <c r="L85" s="377">
        <v>465.3</v>
      </c>
      <c r="M85" s="377">
        <v>3.3471899999999999</v>
      </c>
      <c r="N85" s="1"/>
      <c r="O85" s="1"/>
    </row>
    <row r="86" spans="1:15" ht="12.75" customHeight="1">
      <c r="A86" s="30">
        <v>76</v>
      </c>
      <c r="B86" s="431" t="s">
        <v>81</v>
      </c>
      <c r="C86" s="377">
        <v>3539.3</v>
      </c>
      <c r="D86" s="378">
        <v>3511.6666666666665</v>
      </c>
      <c r="E86" s="378">
        <v>3457.8833333333332</v>
      </c>
      <c r="F86" s="378">
        <v>3376.4666666666667</v>
      </c>
      <c r="G86" s="378">
        <v>3322.6833333333334</v>
      </c>
      <c r="H86" s="378">
        <v>3593.083333333333</v>
      </c>
      <c r="I86" s="378">
        <v>3646.8666666666668</v>
      </c>
      <c r="J86" s="378">
        <v>3728.2833333333328</v>
      </c>
      <c r="K86" s="377">
        <v>3565.45</v>
      </c>
      <c r="L86" s="377">
        <v>3430.25</v>
      </c>
      <c r="M86" s="377">
        <v>3.0641099999999999</v>
      </c>
      <c r="N86" s="1"/>
      <c r="O86" s="1"/>
    </row>
    <row r="87" spans="1:15" ht="12.75" customHeight="1">
      <c r="A87" s="30">
        <v>77</v>
      </c>
      <c r="B87" s="431" t="s">
        <v>312</v>
      </c>
      <c r="C87" s="377">
        <v>1982.7</v>
      </c>
      <c r="D87" s="378">
        <v>1954.6333333333332</v>
      </c>
      <c r="E87" s="378">
        <v>1893.7666666666664</v>
      </c>
      <c r="F87" s="378">
        <v>1804.8333333333333</v>
      </c>
      <c r="G87" s="378">
        <v>1743.9666666666665</v>
      </c>
      <c r="H87" s="378">
        <v>2043.5666666666664</v>
      </c>
      <c r="I87" s="378">
        <v>2104.4333333333334</v>
      </c>
      <c r="J87" s="378">
        <v>2193.3666666666663</v>
      </c>
      <c r="K87" s="377">
        <v>2015.5</v>
      </c>
      <c r="L87" s="377">
        <v>1865.7</v>
      </c>
      <c r="M87" s="377">
        <v>11.252700000000001</v>
      </c>
      <c r="N87" s="1"/>
      <c r="O87" s="1"/>
    </row>
    <row r="88" spans="1:15" ht="12.75" customHeight="1">
      <c r="A88" s="30">
        <v>78</v>
      </c>
      <c r="B88" s="431" t="s">
        <v>322</v>
      </c>
      <c r="C88" s="377">
        <v>461.1</v>
      </c>
      <c r="D88" s="378">
        <v>453.3</v>
      </c>
      <c r="E88" s="378">
        <v>438.8</v>
      </c>
      <c r="F88" s="378">
        <v>416.5</v>
      </c>
      <c r="G88" s="378">
        <v>402</v>
      </c>
      <c r="H88" s="378">
        <v>475.6</v>
      </c>
      <c r="I88" s="378">
        <v>490.1</v>
      </c>
      <c r="J88" s="378">
        <v>512.40000000000009</v>
      </c>
      <c r="K88" s="377">
        <v>467.8</v>
      </c>
      <c r="L88" s="377">
        <v>431</v>
      </c>
      <c r="M88" s="377">
        <v>40.442570000000003</v>
      </c>
      <c r="N88" s="1"/>
      <c r="O88" s="1"/>
    </row>
    <row r="89" spans="1:15" ht="12.75" customHeight="1">
      <c r="A89" s="30">
        <v>79</v>
      </c>
      <c r="B89" s="431" t="s">
        <v>326</v>
      </c>
      <c r="C89" s="377">
        <v>133.1</v>
      </c>
      <c r="D89" s="378">
        <v>133.20000000000002</v>
      </c>
      <c r="E89" s="378">
        <v>129.30000000000004</v>
      </c>
      <c r="F89" s="378">
        <v>125.50000000000003</v>
      </c>
      <c r="G89" s="378">
        <v>121.60000000000005</v>
      </c>
      <c r="H89" s="378">
        <v>137.00000000000003</v>
      </c>
      <c r="I89" s="378">
        <v>140.9</v>
      </c>
      <c r="J89" s="378">
        <v>144.70000000000002</v>
      </c>
      <c r="K89" s="377">
        <v>137.1</v>
      </c>
      <c r="L89" s="377">
        <v>129.4</v>
      </c>
      <c r="M89" s="377">
        <v>29.154409999999999</v>
      </c>
      <c r="N89" s="1"/>
      <c r="O89" s="1"/>
    </row>
    <row r="90" spans="1:15" ht="12.75" customHeight="1">
      <c r="A90" s="30">
        <v>80</v>
      </c>
      <c r="B90" s="431" t="s">
        <v>82</v>
      </c>
      <c r="C90" s="377">
        <v>395.65</v>
      </c>
      <c r="D90" s="378">
        <v>397.56666666666661</v>
      </c>
      <c r="E90" s="378">
        <v>391.23333333333323</v>
      </c>
      <c r="F90" s="378">
        <v>386.81666666666661</v>
      </c>
      <c r="G90" s="378">
        <v>380.48333333333323</v>
      </c>
      <c r="H90" s="378">
        <v>401.98333333333323</v>
      </c>
      <c r="I90" s="378">
        <v>408.31666666666661</v>
      </c>
      <c r="J90" s="378">
        <v>412.73333333333323</v>
      </c>
      <c r="K90" s="377">
        <v>403.9</v>
      </c>
      <c r="L90" s="377">
        <v>393.15</v>
      </c>
      <c r="M90" s="377">
        <v>27.856020000000001</v>
      </c>
      <c r="N90" s="1"/>
      <c r="O90" s="1"/>
    </row>
    <row r="91" spans="1:15" ht="12.75" customHeight="1">
      <c r="A91" s="30">
        <v>81</v>
      </c>
      <c r="B91" s="431" t="s">
        <v>344</v>
      </c>
      <c r="C91" s="377">
        <v>2621.1</v>
      </c>
      <c r="D91" s="378">
        <v>2610.8833333333332</v>
      </c>
      <c r="E91" s="378">
        <v>2583.0666666666666</v>
      </c>
      <c r="F91" s="378">
        <v>2545.0333333333333</v>
      </c>
      <c r="G91" s="378">
        <v>2517.2166666666667</v>
      </c>
      <c r="H91" s="378">
        <v>2648.9166666666665</v>
      </c>
      <c r="I91" s="378">
        <v>2676.7333333333331</v>
      </c>
      <c r="J91" s="378">
        <v>2714.7666666666664</v>
      </c>
      <c r="K91" s="377">
        <v>2638.7</v>
      </c>
      <c r="L91" s="377">
        <v>2572.85</v>
      </c>
      <c r="M91" s="377">
        <v>3.3577599999999999</v>
      </c>
      <c r="N91" s="1"/>
      <c r="O91" s="1"/>
    </row>
    <row r="92" spans="1:15" ht="12.75" customHeight="1">
      <c r="A92" s="30">
        <v>82</v>
      </c>
      <c r="B92" s="431" t="s">
        <v>83</v>
      </c>
      <c r="C92" s="377">
        <v>221.4</v>
      </c>
      <c r="D92" s="378">
        <v>216.69999999999996</v>
      </c>
      <c r="E92" s="378">
        <v>210.14999999999992</v>
      </c>
      <c r="F92" s="378">
        <v>198.89999999999995</v>
      </c>
      <c r="G92" s="378">
        <v>192.34999999999991</v>
      </c>
      <c r="H92" s="378">
        <v>227.94999999999993</v>
      </c>
      <c r="I92" s="378">
        <v>234.49999999999994</v>
      </c>
      <c r="J92" s="378">
        <v>245.74999999999994</v>
      </c>
      <c r="K92" s="377">
        <v>223.25</v>
      </c>
      <c r="L92" s="377">
        <v>205.45</v>
      </c>
      <c r="M92" s="377">
        <v>120.89545</v>
      </c>
      <c r="N92" s="1"/>
      <c r="O92" s="1"/>
    </row>
    <row r="93" spans="1:15" ht="12.75" customHeight="1">
      <c r="A93" s="30">
        <v>83</v>
      </c>
      <c r="B93" s="431" t="s">
        <v>330</v>
      </c>
      <c r="C93" s="377">
        <v>601.15</v>
      </c>
      <c r="D93" s="378">
        <v>588.01666666666665</v>
      </c>
      <c r="E93" s="378">
        <v>569.08333333333326</v>
      </c>
      <c r="F93" s="378">
        <v>537.01666666666665</v>
      </c>
      <c r="G93" s="378">
        <v>518.08333333333326</v>
      </c>
      <c r="H93" s="378">
        <v>620.08333333333326</v>
      </c>
      <c r="I93" s="378">
        <v>639.01666666666665</v>
      </c>
      <c r="J93" s="378">
        <v>671.08333333333326</v>
      </c>
      <c r="K93" s="377">
        <v>606.95000000000005</v>
      </c>
      <c r="L93" s="377">
        <v>555.95000000000005</v>
      </c>
      <c r="M93" s="377">
        <v>8.7403499999999994</v>
      </c>
      <c r="N93" s="1"/>
      <c r="O93" s="1"/>
    </row>
    <row r="94" spans="1:15" ht="12.75" customHeight="1">
      <c r="A94" s="30">
        <v>84</v>
      </c>
      <c r="B94" s="431" t="s">
        <v>331</v>
      </c>
      <c r="C94" s="377">
        <v>822.4</v>
      </c>
      <c r="D94" s="378">
        <v>809.79999999999984</v>
      </c>
      <c r="E94" s="378">
        <v>794.79999999999973</v>
      </c>
      <c r="F94" s="378">
        <v>767.19999999999993</v>
      </c>
      <c r="G94" s="378">
        <v>752.19999999999982</v>
      </c>
      <c r="H94" s="378">
        <v>837.39999999999964</v>
      </c>
      <c r="I94" s="378">
        <v>852.39999999999986</v>
      </c>
      <c r="J94" s="378">
        <v>879.99999999999955</v>
      </c>
      <c r="K94" s="377">
        <v>824.8</v>
      </c>
      <c r="L94" s="377">
        <v>782.2</v>
      </c>
      <c r="M94" s="377">
        <v>1.1198699999999999</v>
      </c>
      <c r="N94" s="1"/>
      <c r="O94" s="1"/>
    </row>
    <row r="95" spans="1:15" ht="12.75" customHeight="1">
      <c r="A95" s="30">
        <v>85</v>
      </c>
      <c r="B95" s="431" t="s">
        <v>333</v>
      </c>
      <c r="C95" s="377">
        <v>845.25</v>
      </c>
      <c r="D95" s="378">
        <v>845.7166666666667</v>
      </c>
      <c r="E95" s="378">
        <v>824.48333333333335</v>
      </c>
      <c r="F95" s="378">
        <v>803.7166666666667</v>
      </c>
      <c r="G95" s="378">
        <v>782.48333333333335</v>
      </c>
      <c r="H95" s="378">
        <v>866.48333333333335</v>
      </c>
      <c r="I95" s="378">
        <v>887.7166666666667</v>
      </c>
      <c r="J95" s="378">
        <v>908.48333333333335</v>
      </c>
      <c r="K95" s="377">
        <v>866.95</v>
      </c>
      <c r="L95" s="377">
        <v>824.95</v>
      </c>
      <c r="M95" s="377">
        <v>1.7475400000000001</v>
      </c>
      <c r="N95" s="1"/>
      <c r="O95" s="1"/>
    </row>
    <row r="96" spans="1:15" ht="12.75" customHeight="1">
      <c r="A96" s="30">
        <v>86</v>
      </c>
      <c r="B96" s="431" t="s">
        <v>250</v>
      </c>
      <c r="C96" s="377">
        <v>120.35</v>
      </c>
      <c r="D96" s="378">
        <v>118.36666666666666</v>
      </c>
      <c r="E96" s="378">
        <v>114.93333333333332</v>
      </c>
      <c r="F96" s="378">
        <v>109.51666666666667</v>
      </c>
      <c r="G96" s="378">
        <v>106.08333333333333</v>
      </c>
      <c r="H96" s="378">
        <v>123.78333333333332</v>
      </c>
      <c r="I96" s="378">
        <v>127.21666666666665</v>
      </c>
      <c r="J96" s="378">
        <v>132.63333333333333</v>
      </c>
      <c r="K96" s="377">
        <v>121.8</v>
      </c>
      <c r="L96" s="377">
        <v>112.95</v>
      </c>
      <c r="M96" s="377">
        <v>12.929320000000001</v>
      </c>
      <c r="N96" s="1"/>
      <c r="O96" s="1"/>
    </row>
    <row r="97" spans="1:15" ht="12.75" customHeight="1">
      <c r="A97" s="30">
        <v>87</v>
      </c>
      <c r="B97" s="431" t="s">
        <v>327</v>
      </c>
      <c r="C97" s="377">
        <v>446.1</v>
      </c>
      <c r="D97" s="378">
        <v>445.40000000000003</v>
      </c>
      <c r="E97" s="378">
        <v>430.80000000000007</v>
      </c>
      <c r="F97" s="378">
        <v>415.50000000000006</v>
      </c>
      <c r="G97" s="378">
        <v>400.90000000000009</v>
      </c>
      <c r="H97" s="378">
        <v>460.70000000000005</v>
      </c>
      <c r="I97" s="378">
        <v>475.30000000000007</v>
      </c>
      <c r="J97" s="378">
        <v>490.6</v>
      </c>
      <c r="K97" s="377">
        <v>460</v>
      </c>
      <c r="L97" s="377">
        <v>430.1</v>
      </c>
      <c r="M97" s="377">
        <v>6.1759399999999998</v>
      </c>
      <c r="N97" s="1"/>
      <c r="O97" s="1"/>
    </row>
    <row r="98" spans="1:15" ht="12.75" customHeight="1">
      <c r="A98" s="30">
        <v>88</v>
      </c>
      <c r="B98" s="431" t="s">
        <v>336</v>
      </c>
      <c r="C98" s="377">
        <v>1510.1</v>
      </c>
      <c r="D98" s="378">
        <v>1499.5</v>
      </c>
      <c r="E98" s="378">
        <v>1442</v>
      </c>
      <c r="F98" s="378">
        <v>1373.9</v>
      </c>
      <c r="G98" s="378">
        <v>1316.4</v>
      </c>
      <c r="H98" s="378">
        <v>1567.6</v>
      </c>
      <c r="I98" s="378">
        <v>1625.1</v>
      </c>
      <c r="J98" s="378">
        <v>1693.1999999999998</v>
      </c>
      <c r="K98" s="377">
        <v>1557</v>
      </c>
      <c r="L98" s="377">
        <v>1431.4</v>
      </c>
      <c r="M98" s="377">
        <v>9.1939600000000006</v>
      </c>
      <c r="N98" s="1"/>
      <c r="O98" s="1"/>
    </row>
    <row r="99" spans="1:15" ht="12.75" customHeight="1">
      <c r="A99" s="30">
        <v>89</v>
      </c>
      <c r="B99" s="431" t="s">
        <v>334</v>
      </c>
      <c r="C99" s="377">
        <v>1069.0999999999999</v>
      </c>
      <c r="D99" s="378">
        <v>1072.6499999999999</v>
      </c>
      <c r="E99" s="378">
        <v>1050.4499999999998</v>
      </c>
      <c r="F99" s="378">
        <v>1031.8</v>
      </c>
      <c r="G99" s="378">
        <v>1009.5999999999999</v>
      </c>
      <c r="H99" s="378">
        <v>1091.2999999999997</v>
      </c>
      <c r="I99" s="378">
        <v>1113.5</v>
      </c>
      <c r="J99" s="378">
        <v>1132.1499999999996</v>
      </c>
      <c r="K99" s="377">
        <v>1094.8499999999999</v>
      </c>
      <c r="L99" s="377">
        <v>1054</v>
      </c>
      <c r="M99" s="377">
        <v>0.85072000000000003</v>
      </c>
      <c r="N99" s="1"/>
      <c r="O99" s="1"/>
    </row>
    <row r="100" spans="1:15" ht="12.75" customHeight="1">
      <c r="A100" s="30">
        <v>90</v>
      </c>
      <c r="B100" s="431" t="s">
        <v>335</v>
      </c>
      <c r="C100" s="377">
        <v>20.85</v>
      </c>
      <c r="D100" s="378">
        <v>20.650000000000002</v>
      </c>
      <c r="E100" s="378">
        <v>20.300000000000004</v>
      </c>
      <c r="F100" s="378">
        <v>19.750000000000004</v>
      </c>
      <c r="G100" s="378">
        <v>19.400000000000006</v>
      </c>
      <c r="H100" s="378">
        <v>21.200000000000003</v>
      </c>
      <c r="I100" s="378">
        <v>21.550000000000004</v>
      </c>
      <c r="J100" s="378">
        <v>22.1</v>
      </c>
      <c r="K100" s="377">
        <v>21</v>
      </c>
      <c r="L100" s="377">
        <v>20.100000000000001</v>
      </c>
      <c r="M100" s="377">
        <v>40.925339999999998</v>
      </c>
      <c r="N100" s="1"/>
      <c r="O100" s="1"/>
    </row>
    <row r="101" spans="1:15" ht="12.75" customHeight="1">
      <c r="A101" s="30">
        <v>91</v>
      </c>
      <c r="B101" s="431" t="s">
        <v>337</v>
      </c>
      <c r="C101" s="377">
        <v>616</v>
      </c>
      <c r="D101" s="378">
        <v>605.75</v>
      </c>
      <c r="E101" s="378">
        <v>591.95000000000005</v>
      </c>
      <c r="F101" s="378">
        <v>567.90000000000009</v>
      </c>
      <c r="G101" s="378">
        <v>554.10000000000014</v>
      </c>
      <c r="H101" s="378">
        <v>629.79999999999995</v>
      </c>
      <c r="I101" s="378">
        <v>643.59999999999991</v>
      </c>
      <c r="J101" s="378">
        <v>667.64999999999986</v>
      </c>
      <c r="K101" s="377">
        <v>619.54999999999995</v>
      </c>
      <c r="L101" s="377">
        <v>581.70000000000005</v>
      </c>
      <c r="M101" s="377">
        <v>0.89554999999999996</v>
      </c>
      <c r="N101" s="1"/>
      <c r="O101" s="1"/>
    </row>
    <row r="102" spans="1:15" ht="12.75" customHeight="1">
      <c r="A102" s="30">
        <v>92</v>
      </c>
      <c r="B102" s="431" t="s">
        <v>338</v>
      </c>
      <c r="C102" s="377">
        <v>856.4</v>
      </c>
      <c r="D102" s="378">
        <v>863.13333333333333</v>
      </c>
      <c r="E102" s="378">
        <v>840.26666666666665</v>
      </c>
      <c r="F102" s="378">
        <v>824.13333333333333</v>
      </c>
      <c r="G102" s="378">
        <v>801.26666666666665</v>
      </c>
      <c r="H102" s="378">
        <v>879.26666666666665</v>
      </c>
      <c r="I102" s="378">
        <v>902.13333333333321</v>
      </c>
      <c r="J102" s="378">
        <v>918.26666666666665</v>
      </c>
      <c r="K102" s="377">
        <v>886</v>
      </c>
      <c r="L102" s="377">
        <v>847</v>
      </c>
      <c r="M102" s="377">
        <v>4.3148499999999999</v>
      </c>
      <c r="N102" s="1"/>
      <c r="O102" s="1"/>
    </row>
    <row r="103" spans="1:15" ht="12.75" customHeight="1">
      <c r="A103" s="30">
        <v>93</v>
      </c>
      <c r="B103" s="431" t="s">
        <v>339</v>
      </c>
      <c r="C103" s="377">
        <v>4493.55</v>
      </c>
      <c r="D103" s="378">
        <v>4442.7333333333327</v>
      </c>
      <c r="E103" s="378">
        <v>4255.4666666666653</v>
      </c>
      <c r="F103" s="378">
        <v>4017.3833333333323</v>
      </c>
      <c r="G103" s="378">
        <v>3830.116666666665</v>
      </c>
      <c r="H103" s="378">
        <v>4680.8166666666657</v>
      </c>
      <c r="I103" s="378">
        <v>4868.0833333333339</v>
      </c>
      <c r="J103" s="378">
        <v>5106.1666666666661</v>
      </c>
      <c r="K103" s="377">
        <v>4630</v>
      </c>
      <c r="L103" s="377">
        <v>4204.6499999999996</v>
      </c>
      <c r="M103" s="377">
        <v>0.37132999999999999</v>
      </c>
      <c r="N103" s="1"/>
      <c r="O103" s="1"/>
    </row>
    <row r="104" spans="1:15" ht="12.75" customHeight="1">
      <c r="A104" s="30">
        <v>94</v>
      </c>
      <c r="B104" s="431" t="s">
        <v>249</v>
      </c>
      <c r="C104" s="377">
        <v>87.85</v>
      </c>
      <c r="D104" s="378">
        <v>86.183333333333337</v>
      </c>
      <c r="E104" s="378">
        <v>84.366666666666674</v>
      </c>
      <c r="F104" s="378">
        <v>80.88333333333334</v>
      </c>
      <c r="G104" s="378">
        <v>79.066666666666677</v>
      </c>
      <c r="H104" s="378">
        <v>89.666666666666671</v>
      </c>
      <c r="I104" s="378">
        <v>91.483333333333334</v>
      </c>
      <c r="J104" s="378">
        <v>94.966666666666669</v>
      </c>
      <c r="K104" s="377">
        <v>88</v>
      </c>
      <c r="L104" s="377">
        <v>82.7</v>
      </c>
      <c r="M104" s="377">
        <v>23.73751</v>
      </c>
      <c r="N104" s="1"/>
      <c r="O104" s="1"/>
    </row>
    <row r="105" spans="1:15" ht="12.75" customHeight="1">
      <c r="A105" s="30">
        <v>95</v>
      </c>
      <c r="B105" s="431" t="s">
        <v>332</v>
      </c>
      <c r="C105" s="377">
        <v>541.29999999999995</v>
      </c>
      <c r="D105" s="378">
        <v>540.15</v>
      </c>
      <c r="E105" s="378">
        <v>526.29999999999995</v>
      </c>
      <c r="F105" s="378">
        <v>511.29999999999995</v>
      </c>
      <c r="G105" s="378">
        <v>497.44999999999993</v>
      </c>
      <c r="H105" s="378">
        <v>555.15</v>
      </c>
      <c r="I105" s="378">
        <v>569.00000000000011</v>
      </c>
      <c r="J105" s="378">
        <v>584</v>
      </c>
      <c r="K105" s="377">
        <v>554</v>
      </c>
      <c r="L105" s="377">
        <v>525.15</v>
      </c>
      <c r="M105" s="377">
        <v>0.12497</v>
      </c>
      <c r="N105" s="1"/>
      <c r="O105" s="1"/>
    </row>
    <row r="106" spans="1:15" ht="12.75" customHeight="1">
      <c r="A106" s="30">
        <v>96</v>
      </c>
      <c r="B106" s="431" t="s">
        <v>837</v>
      </c>
      <c r="C106" s="377">
        <v>181.5</v>
      </c>
      <c r="D106" s="378">
        <v>177</v>
      </c>
      <c r="E106" s="378">
        <v>172.5</v>
      </c>
      <c r="F106" s="378">
        <v>163.5</v>
      </c>
      <c r="G106" s="378">
        <v>159</v>
      </c>
      <c r="H106" s="378">
        <v>186</v>
      </c>
      <c r="I106" s="378">
        <v>190.5</v>
      </c>
      <c r="J106" s="378">
        <v>199.5</v>
      </c>
      <c r="K106" s="377">
        <v>181.5</v>
      </c>
      <c r="L106" s="377">
        <v>168</v>
      </c>
      <c r="M106" s="377">
        <v>17.13449</v>
      </c>
      <c r="N106" s="1"/>
      <c r="O106" s="1"/>
    </row>
    <row r="107" spans="1:15" ht="12.75" customHeight="1">
      <c r="A107" s="30">
        <v>97</v>
      </c>
      <c r="B107" s="431" t="s">
        <v>340</v>
      </c>
      <c r="C107" s="377">
        <v>234.95</v>
      </c>
      <c r="D107" s="378">
        <v>232.16666666666666</v>
      </c>
      <c r="E107" s="378">
        <v>226.33333333333331</v>
      </c>
      <c r="F107" s="378">
        <v>217.71666666666667</v>
      </c>
      <c r="G107" s="378">
        <v>211.88333333333333</v>
      </c>
      <c r="H107" s="378">
        <v>240.7833333333333</v>
      </c>
      <c r="I107" s="378">
        <v>246.61666666666662</v>
      </c>
      <c r="J107" s="378">
        <v>255.23333333333329</v>
      </c>
      <c r="K107" s="377">
        <v>238</v>
      </c>
      <c r="L107" s="377">
        <v>223.55</v>
      </c>
      <c r="M107" s="377">
        <v>1.26823</v>
      </c>
      <c r="N107" s="1"/>
      <c r="O107" s="1"/>
    </row>
    <row r="108" spans="1:15" ht="12.75" customHeight="1">
      <c r="A108" s="30">
        <v>98</v>
      </c>
      <c r="B108" s="431" t="s">
        <v>341</v>
      </c>
      <c r="C108" s="377">
        <v>452.05</v>
      </c>
      <c r="D108" s="378">
        <v>443.7166666666667</v>
      </c>
      <c r="E108" s="378">
        <v>430.43333333333339</v>
      </c>
      <c r="F108" s="378">
        <v>408.81666666666672</v>
      </c>
      <c r="G108" s="378">
        <v>395.53333333333342</v>
      </c>
      <c r="H108" s="378">
        <v>465.33333333333337</v>
      </c>
      <c r="I108" s="378">
        <v>478.61666666666667</v>
      </c>
      <c r="J108" s="378">
        <v>500.23333333333335</v>
      </c>
      <c r="K108" s="377">
        <v>457</v>
      </c>
      <c r="L108" s="377">
        <v>422.1</v>
      </c>
      <c r="M108" s="377">
        <v>18.63852</v>
      </c>
      <c r="N108" s="1"/>
      <c r="O108" s="1"/>
    </row>
    <row r="109" spans="1:15" ht="12.75" customHeight="1">
      <c r="A109" s="30">
        <v>99</v>
      </c>
      <c r="B109" s="431" t="s">
        <v>84</v>
      </c>
      <c r="C109" s="377">
        <v>643.6</v>
      </c>
      <c r="D109" s="378">
        <v>646.01666666666677</v>
      </c>
      <c r="E109" s="378">
        <v>627.68333333333351</v>
      </c>
      <c r="F109" s="378">
        <v>611.76666666666677</v>
      </c>
      <c r="G109" s="378">
        <v>593.43333333333351</v>
      </c>
      <c r="H109" s="378">
        <v>661.93333333333351</v>
      </c>
      <c r="I109" s="378">
        <v>680.26666666666677</v>
      </c>
      <c r="J109" s="378">
        <v>696.18333333333351</v>
      </c>
      <c r="K109" s="377">
        <v>664.35</v>
      </c>
      <c r="L109" s="377">
        <v>630.1</v>
      </c>
      <c r="M109" s="377">
        <v>51.863410000000002</v>
      </c>
      <c r="N109" s="1"/>
      <c r="O109" s="1"/>
    </row>
    <row r="110" spans="1:15" ht="12.75" customHeight="1">
      <c r="A110" s="30">
        <v>100</v>
      </c>
      <c r="B110" s="431" t="s">
        <v>342</v>
      </c>
      <c r="C110" s="377">
        <v>690.95</v>
      </c>
      <c r="D110" s="378">
        <v>685.06666666666661</v>
      </c>
      <c r="E110" s="378">
        <v>669.13333333333321</v>
      </c>
      <c r="F110" s="378">
        <v>647.31666666666661</v>
      </c>
      <c r="G110" s="378">
        <v>631.38333333333321</v>
      </c>
      <c r="H110" s="378">
        <v>706.88333333333321</v>
      </c>
      <c r="I110" s="378">
        <v>722.81666666666661</v>
      </c>
      <c r="J110" s="378">
        <v>744.63333333333321</v>
      </c>
      <c r="K110" s="377">
        <v>701</v>
      </c>
      <c r="L110" s="377">
        <v>663.25</v>
      </c>
      <c r="M110" s="377">
        <v>8.7841000000000005</v>
      </c>
      <c r="N110" s="1"/>
      <c r="O110" s="1"/>
    </row>
    <row r="111" spans="1:15" ht="12.75" customHeight="1">
      <c r="A111" s="30">
        <v>101</v>
      </c>
      <c r="B111" s="431" t="s">
        <v>85</v>
      </c>
      <c r="C111" s="377">
        <v>905.65</v>
      </c>
      <c r="D111" s="378">
        <v>898.58333333333337</v>
      </c>
      <c r="E111" s="378">
        <v>888.16666666666674</v>
      </c>
      <c r="F111" s="378">
        <v>870.68333333333339</v>
      </c>
      <c r="G111" s="378">
        <v>860.26666666666677</v>
      </c>
      <c r="H111" s="378">
        <v>916.06666666666672</v>
      </c>
      <c r="I111" s="378">
        <v>926.48333333333346</v>
      </c>
      <c r="J111" s="378">
        <v>943.9666666666667</v>
      </c>
      <c r="K111" s="377">
        <v>909</v>
      </c>
      <c r="L111" s="377">
        <v>881.1</v>
      </c>
      <c r="M111" s="377">
        <v>23.226929999999999</v>
      </c>
      <c r="N111" s="1"/>
      <c r="O111" s="1"/>
    </row>
    <row r="112" spans="1:15" ht="12.75" customHeight="1">
      <c r="A112" s="30">
        <v>102</v>
      </c>
      <c r="B112" s="431" t="s">
        <v>86</v>
      </c>
      <c r="C112" s="377">
        <v>161.15</v>
      </c>
      <c r="D112" s="378">
        <v>159.01666666666668</v>
      </c>
      <c r="E112" s="378">
        <v>156.43333333333337</v>
      </c>
      <c r="F112" s="378">
        <v>151.7166666666667</v>
      </c>
      <c r="G112" s="378">
        <v>149.13333333333338</v>
      </c>
      <c r="H112" s="378">
        <v>163.73333333333335</v>
      </c>
      <c r="I112" s="378">
        <v>166.31666666666666</v>
      </c>
      <c r="J112" s="378">
        <v>171.03333333333333</v>
      </c>
      <c r="K112" s="377">
        <v>161.6</v>
      </c>
      <c r="L112" s="377">
        <v>154.30000000000001</v>
      </c>
      <c r="M112" s="377">
        <v>72.678659999999994</v>
      </c>
      <c r="N112" s="1"/>
      <c r="O112" s="1"/>
    </row>
    <row r="113" spans="1:15" ht="12.75" customHeight="1">
      <c r="A113" s="30">
        <v>103</v>
      </c>
      <c r="B113" s="431" t="s">
        <v>343</v>
      </c>
      <c r="C113" s="377">
        <v>336.4</v>
      </c>
      <c r="D113" s="378">
        <v>334.26666666666665</v>
      </c>
      <c r="E113" s="378">
        <v>330.0333333333333</v>
      </c>
      <c r="F113" s="378">
        <v>323.66666666666663</v>
      </c>
      <c r="G113" s="378">
        <v>319.43333333333328</v>
      </c>
      <c r="H113" s="378">
        <v>340.63333333333333</v>
      </c>
      <c r="I113" s="378">
        <v>344.86666666666667</v>
      </c>
      <c r="J113" s="378">
        <v>351.23333333333335</v>
      </c>
      <c r="K113" s="377">
        <v>338.5</v>
      </c>
      <c r="L113" s="377">
        <v>327.9</v>
      </c>
      <c r="M113" s="377">
        <v>0.95291999999999999</v>
      </c>
      <c r="N113" s="1"/>
      <c r="O113" s="1"/>
    </row>
    <row r="114" spans="1:15" ht="12.75" customHeight="1">
      <c r="A114" s="30">
        <v>104</v>
      </c>
      <c r="B114" s="431" t="s">
        <v>88</v>
      </c>
      <c r="C114" s="377">
        <v>4781.6499999999996</v>
      </c>
      <c r="D114" s="378">
        <v>4770.4333333333334</v>
      </c>
      <c r="E114" s="378">
        <v>4662.6166666666668</v>
      </c>
      <c r="F114" s="378">
        <v>4543.583333333333</v>
      </c>
      <c r="G114" s="378">
        <v>4435.7666666666664</v>
      </c>
      <c r="H114" s="378">
        <v>4889.4666666666672</v>
      </c>
      <c r="I114" s="378">
        <v>4997.2833333333347</v>
      </c>
      <c r="J114" s="378">
        <v>5116.3166666666675</v>
      </c>
      <c r="K114" s="377">
        <v>4878.25</v>
      </c>
      <c r="L114" s="377">
        <v>4651.3999999999996</v>
      </c>
      <c r="M114" s="377">
        <v>2.6383700000000001</v>
      </c>
      <c r="N114" s="1"/>
      <c r="O114" s="1"/>
    </row>
    <row r="115" spans="1:15" ht="12.75" customHeight="1">
      <c r="A115" s="30">
        <v>105</v>
      </c>
      <c r="B115" s="431" t="s">
        <v>89</v>
      </c>
      <c r="C115" s="377">
        <v>1417.7</v>
      </c>
      <c r="D115" s="378">
        <v>1404.5</v>
      </c>
      <c r="E115" s="378">
        <v>1388.8</v>
      </c>
      <c r="F115" s="378">
        <v>1359.8999999999999</v>
      </c>
      <c r="G115" s="378">
        <v>1344.1999999999998</v>
      </c>
      <c r="H115" s="378">
        <v>1433.4</v>
      </c>
      <c r="I115" s="378">
        <v>1449.1</v>
      </c>
      <c r="J115" s="378">
        <v>1478.0000000000002</v>
      </c>
      <c r="K115" s="377">
        <v>1420.2</v>
      </c>
      <c r="L115" s="377">
        <v>1375.6</v>
      </c>
      <c r="M115" s="377">
        <v>3.3799399999999999</v>
      </c>
      <c r="N115" s="1"/>
      <c r="O115" s="1"/>
    </row>
    <row r="116" spans="1:15" ht="12.75" customHeight="1">
      <c r="A116" s="30">
        <v>106</v>
      </c>
      <c r="B116" s="431" t="s">
        <v>90</v>
      </c>
      <c r="C116" s="377">
        <v>621.04999999999995</v>
      </c>
      <c r="D116" s="378">
        <v>618.98333333333335</v>
      </c>
      <c r="E116" s="378">
        <v>608.26666666666665</v>
      </c>
      <c r="F116" s="378">
        <v>595.48333333333335</v>
      </c>
      <c r="G116" s="378">
        <v>584.76666666666665</v>
      </c>
      <c r="H116" s="378">
        <v>631.76666666666665</v>
      </c>
      <c r="I116" s="378">
        <v>642.48333333333335</v>
      </c>
      <c r="J116" s="378">
        <v>655.26666666666665</v>
      </c>
      <c r="K116" s="377">
        <v>629.70000000000005</v>
      </c>
      <c r="L116" s="377">
        <v>606.20000000000005</v>
      </c>
      <c r="M116" s="377">
        <v>8.8598300000000005</v>
      </c>
      <c r="N116" s="1"/>
      <c r="O116" s="1"/>
    </row>
    <row r="117" spans="1:15" ht="12.75" customHeight="1">
      <c r="A117" s="30">
        <v>107</v>
      </c>
      <c r="B117" s="431" t="s">
        <v>91</v>
      </c>
      <c r="C117" s="377">
        <v>748.45</v>
      </c>
      <c r="D117" s="378">
        <v>749.26666666666677</v>
      </c>
      <c r="E117" s="378">
        <v>730.33333333333348</v>
      </c>
      <c r="F117" s="378">
        <v>712.2166666666667</v>
      </c>
      <c r="G117" s="378">
        <v>693.28333333333342</v>
      </c>
      <c r="H117" s="378">
        <v>767.38333333333355</v>
      </c>
      <c r="I117" s="378">
        <v>786.31666666666672</v>
      </c>
      <c r="J117" s="378">
        <v>804.43333333333362</v>
      </c>
      <c r="K117" s="377">
        <v>768.2</v>
      </c>
      <c r="L117" s="377">
        <v>731.15</v>
      </c>
      <c r="M117" s="377">
        <v>4.3494599999999997</v>
      </c>
      <c r="N117" s="1"/>
      <c r="O117" s="1"/>
    </row>
    <row r="118" spans="1:15" ht="12.75" customHeight="1">
      <c r="A118" s="30">
        <v>108</v>
      </c>
      <c r="B118" s="431" t="s">
        <v>345</v>
      </c>
      <c r="C118" s="377">
        <v>619.15</v>
      </c>
      <c r="D118" s="378">
        <v>618.33333333333326</v>
      </c>
      <c r="E118" s="378">
        <v>584.86666666666656</v>
      </c>
      <c r="F118" s="378">
        <v>550.58333333333326</v>
      </c>
      <c r="G118" s="378">
        <v>517.11666666666656</v>
      </c>
      <c r="H118" s="378">
        <v>652.61666666666656</v>
      </c>
      <c r="I118" s="378">
        <v>686.08333333333326</v>
      </c>
      <c r="J118" s="378">
        <v>720.36666666666656</v>
      </c>
      <c r="K118" s="377">
        <v>651.79999999999995</v>
      </c>
      <c r="L118" s="377">
        <v>584.04999999999995</v>
      </c>
      <c r="M118" s="377">
        <v>2.4680499999999999</v>
      </c>
      <c r="N118" s="1"/>
      <c r="O118" s="1"/>
    </row>
    <row r="119" spans="1:15" ht="12.75" customHeight="1">
      <c r="A119" s="30">
        <v>109</v>
      </c>
      <c r="B119" s="431" t="s">
        <v>328</v>
      </c>
      <c r="C119" s="377">
        <v>2797.05</v>
      </c>
      <c r="D119" s="378">
        <v>2775.35</v>
      </c>
      <c r="E119" s="378">
        <v>2731.7</v>
      </c>
      <c r="F119" s="378">
        <v>2666.35</v>
      </c>
      <c r="G119" s="378">
        <v>2622.7</v>
      </c>
      <c r="H119" s="378">
        <v>2840.7</v>
      </c>
      <c r="I119" s="378">
        <v>2884.3500000000004</v>
      </c>
      <c r="J119" s="378">
        <v>2949.7</v>
      </c>
      <c r="K119" s="377">
        <v>2819</v>
      </c>
      <c r="L119" s="377">
        <v>2710</v>
      </c>
      <c r="M119" s="377">
        <v>0.17219999999999999</v>
      </c>
      <c r="N119" s="1"/>
      <c r="O119" s="1"/>
    </row>
    <row r="120" spans="1:15" ht="12.75" customHeight="1">
      <c r="A120" s="30">
        <v>110</v>
      </c>
      <c r="B120" s="431" t="s">
        <v>251</v>
      </c>
      <c r="C120" s="377">
        <v>420.25</v>
      </c>
      <c r="D120" s="378">
        <v>414.33333333333331</v>
      </c>
      <c r="E120" s="378">
        <v>403.06666666666661</v>
      </c>
      <c r="F120" s="378">
        <v>385.88333333333327</v>
      </c>
      <c r="G120" s="378">
        <v>374.61666666666656</v>
      </c>
      <c r="H120" s="378">
        <v>431.51666666666665</v>
      </c>
      <c r="I120" s="378">
        <v>442.78333333333342</v>
      </c>
      <c r="J120" s="378">
        <v>459.9666666666667</v>
      </c>
      <c r="K120" s="377">
        <v>425.6</v>
      </c>
      <c r="L120" s="377">
        <v>397.15</v>
      </c>
      <c r="M120" s="377">
        <v>8.6378299999999992</v>
      </c>
      <c r="N120" s="1"/>
      <c r="O120" s="1"/>
    </row>
    <row r="121" spans="1:15" ht="12.75" customHeight="1">
      <c r="A121" s="30">
        <v>111</v>
      </c>
      <c r="B121" s="431" t="s">
        <v>329</v>
      </c>
      <c r="C121" s="377">
        <v>244.8</v>
      </c>
      <c r="D121" s="378">
        <v>243.53333333333333</v>
      </c>
      <c r="E121" s="378">
        <v>237.81666666666666</v>
      </c>
      <c r="F121" s="378">
        <v>230.83333333333334</v>
      </c>
      <c r="G121" s="378">
        <v>225.11666666666667</v>
      </c>
      <c r="H121" s="378">
        <v>250.51666666666665</v>
      </c>
      <c r="I121" s="378">
        <v>256.23333333333329</v>
      </c>
      <c r="J121" s="378">
        <v>263.21666666666664</v>
      </c>
      <c r="K121" s="377">
        <v>249.25</v>
      </c>
      <c r="L121" s="377">
        <v>236.55</v>
      </c>
      <c r="M121" s="377">
        <v>4.9125300000000003</v>
      </c>
      <c r="N121" s="1"/>
      <c r="O121" s="1"/>
    </row>
    <row r="122" spans="1:15" ht="12.75" customHeight="1">
      <c r="A122" s="30">
        <v>112</v>
      </c>
      <c r="B122" s="431" t="s">
        <v>92</v>
      </c>
      <c r="C122" s="377">
        <v>142.9</v>
      </c>
      <c r="D122" s="378">
        <v>141.35</v>
      </c>
      <c r="E122" s="378">
        <v>138.5</v>
      </c>
      <c r="F122" s="378">
        <v>134.1</v>
      </c>
      <c r="G122" s="378">
        <v>131.25</v>
      </c>
      <c r="H122" s="378">
        <v>145.75</v>
      </c>
      <c r="I122" s="378">
        <v>148.59999999999997</v>
      </c>
      <c r="J122" s="378">
        <v>153</v>
      </c>
      <c r="K122" s="377">
        <v>144.19999999999999</v>
      </c>
      <c r="L122" s="377">
        <v>136.94999999999999</v>
      </c>
      <c r="M122" s="377">
        <v>12.85754</v>
      </c>
      <c r="N122" s="1"/>
      <c r="O122" s="1"/>
    </row>
    <row r="123" spans="1:15" ht="12.75" customHeight="1">
      <c r="A123" s="30">
        <v>113</v>
      </c>
      <c r="B123" s="431" t="s">
        <v>93</v>
      </c>
      <c r="C123" s="377">
        <v>929.4</v>
      </c>
      <c r="D123" s="378">
        <v>913.43333333333339</v>
      </c>
      <c r="E123" s="378">
        <v>893.16666666666674</v>
      </c>
      <c r="F123" s="378">
        <v>856.93333333333339</v>
      </c>
      <c r="G123" s="378">
        <v>836.66666666666674</v>
      </c>
      <c r="H123" s="378">
        <v>949.66666666666674</v>
      </c>
      <c r="I123" s="378">
        <v>969.93333333333339</v>
      </c>
      <c r="J123" s="378">
        <v>1006.1666666666667</v>
      </c>
      <c r="K123" s="377">
        <v>933.7</v>
      </c>
      <c r="L123" s="377">
        <v>877.2</v>
      </c>
      <c r="M123" s="377">
        <v>7.3622899999999998</v>
      </c>
      <c r="N123" s="1"/>
      <c r="O123" s="1"/>
    </row>
    <row r="124" spans="1:15" ht="12.75" customHeight="1">
      <c r="A124" s="30">
        <v>114</v>
      </c>
      <c r="B124" s="431" t="s">
        <v>346</v>
      </c>
      <c r="C124" s="377">
        <v>931.5</v>
      </c>
      <c r="D124" s="378">
        <v>936.61666666666667</v>
      </c>
      <c r="E124" s="378">
        <v>911.2833333333333</v>
      </c>
      <c r="F124" s="378">
        <v>891.06666666666661</v>
      </c>
      <c r="G124" s="378">
        <v>865.73333333333323</v>
      </c>
      <c r="H124" s="378">
        <v>956.83333333333337</v>
      </c>
      <c r="I124" s="378">
        <v>982.16666666666663</v>
      </c>
      <c r="J124" s="378">
        <v>1002.3833333333334</v>
      </c>
      <c r="K124" s="377">
        <v>961.95</v>
      </c>
      <c r="L124" s="377">
        <v>916.4</v>
      </c>
      <c r="M124" s="377">
        <v>2.0399799999999999</v>
      </c>
      <c r="N124" s="1"/>
      <c r="O124" s="1"/>
    </row>
    <row r="125" spans="1:15" ht="12.75" customHeight="1">
      <c r="A125" s="30">
        <v>115</v>
      </c>
      <c r="B125" s="431" t="s">
        <v>94</v>
      </c>
      <c r="C125" s="377">
        <v>542.79999999999995</v>
      </c>
      <c r="D125" s="378">
        <v>541.86666666666667</v>
      </c>
      <c r="E125" s="378">
        <v>537.58333333333337</v>
      </c>
      <c r="F125" s="378">
        <v>532.36666666666667</v>
      </c>
      <c r="G125" s="378">
        <v>528.08333333333337</v>
      </c>
      <c r="H125" s="378">
        <v>547.08333333333337</v>
      </c>
      <c r="I125" s="378">
        <v>551.36666666666667</v>
      </c>
      <c r="J125" s="378">
        <v>556.58333333333337</v>
      </c>
      <c r="K125" s="377">
        <v>546.15</v>
      </c>
      <c r="L125" s="377">
        <v>536.65</v>
      </c>
      <c r="M125" s="377">
        <v>18.479600000000001</v>
      </c>
      <c r="N125" s="1"/>
      <c r="O125" s="1"/>
    </row>
    <row r="126" spans="1:15" ht="12.75" customHeight="1">
      <c r="A126" s="30">
        <v>116</v>
      </c>
      <c r="B126" s="431" t="s">
        <v>252</v>
      </c>
      <c r="C126" s="377">
        <v>1834.85</v>
      </c>
      <c r="D126" s="378">
        <v>1831.6833333333334</v>
      </c>
      <c r="E126" s="378">
        <v>1808.2166666666667</v>
      </c>
      <c r="F126" s="378">
        <v>1781.5833333333333</v>
      </c>
      <c r="G126" s="378">
        <v>1758.1166666666666</v>
      </c>
      <c r="H126" s="378">
        <v>1858.3166666666668</v>
      </c>
      <c r="I126" s="378">
        <v>1881.7833333333335</v>
      </c>
      <c r="J126" s="378">
        <v>1908.416666666667</v>
      </c>
      <c r="K126" s="377">
        <v>1855.15</v>
      </c>
      <c r="L126" s="377">
        <v>1805.05</v>
      </c>
      <c r="M126" s="377">
        <v>2.8752200000000001</v>
      </c>
      <c r="N126" s="1"/>
      <c r="O126" s="1"/>
    </row>
    <row r="127" spans="1:15" ht="12.75" customHeight="1">
      <c r="A127" s="30">
        <v>117</v>
      </c>
      <c r="B127" s="431" t="s">
        <v>351</v>
      </c>
      <c r="C127" s="377">
        <v>354</v>
      </c>
      <c r="D127" s="378">
        <v>353.13333333333338</v>
      </c>
      <c r="E127" s="378">
        <v>343.46666666666675</v>
      </c>
      <c r="F127" s="378">
        <v>332.93333333333339</v>
      </c>
      <c r="G127" s="378">
        <v>323.26666666666677</v>
      </c>
      <c r="H127" s="378">
        <v>363.66666666666674</v>
      </c>
      <c r="I127" s="378">
        <v>373.33333333333337</v>
      </c>
      <c r="J127" s="378">
        <v>383.86666666666673</v>
      </c>
      <c r="K127" s="377">
        <v>362.8</v>
      </c>
      <c r="L127" s="377">
        <v>342.6</v>
      </c>
      <c r="M127" s="377">
        <v>5.6215700000000002</v>
      </c>
      <c r="N127" s="1"/>
      <c r="O127" s="1"/>
    </row>
    <row r="128" spans="1:15" ht="12.75" customHeight="1">
      <c r="A128" s="30">
        <v>118</v>
      </c>
      <c r="B128" s="431" t="s">
        <v>347</v>
      </c>
      <c r="C128" s="377">
        <v>82.65</v>
      </c>
      <c r="D128" s="378">
        <v>82.166666666666671</v>
      </c>
      <c r="E128" s="378">
        <v>80.88333333333334</v>
      </c>
      <c r="F128" s="378">
        <v>79.116666666666674</v>
      </c>
      <c r="G128" s="378">
        <v>77.833333333333343</v>
      </c>
      <c r="H128" s="378">
        <v>83.933333333333337</v>
      </c>
      <c r="I128" s="378">
        <v>85.216666666666669</v>
      </c>
      <c r="J128" s="378">
        <v>86.983333333333334</v>
      </c>
      <c r="K128" s="377">
        <v>83.45</v>
      </c>
      <c r="L128" s="377">
        <v>80.400000000000006</v>
      </c>
      <c r="M128" s="377">
        <v>10.25788</v>
      </c>
      <c r="N128" s="1"/>
      <c r="O128" s="1"/>
    </row>
    <row r="129" spans="1:15" ht="12.75" customHeight="1">
      <c r="A129" s="30">
        <v>119</v>
      </c>
      <c r="B129" s="431" t="s">
        <v>348</v>
      </c>
      <c r="C129" s="377">
        <v>1037.0999999999999</v>
      </c>
      <c r="D129" s="378">
        <v>1024.7333333333333</v>
      </c>
      <c r="E129" s="378">
        <v>1001.2666666666667</v>
      </c>
      <c r="F129" s="378">
        <v>965.43333333333328</v>
      </c>
      <c r="G129" s="378">
        <v>941.96666666666658</v>
      </c>
      <c r="H129" s="378">
        <v>1060.5666666666666</v>
      </c>
      <c r="I129" s="378">
        <v>1084.0333333333333</v>
      </c>
      <c r="J129" s="378">
        <v>1119.8666666666668</v>
      </c>
      <c r="K129" s="377">
        <v>1048.2</v>
      </c>
      <c r="L129" s="377">
        <v>988.9</v>
      </c>
      <c r="M129" s="377">
        <v>1.0094099999999999</v>
      </c>
      <c r="N129" s="1"/>
      <c r="O129" s="1"/>
    </row>
    <row r="130" spans="1:15" ht="12.75" customHeight="1">
      <c r="A130" s="30">
        <v>120</v>
      </c>
      <c r="B130" s="431" t="s">
        <v>95</v>
      </c>
      <c r="C130" s="377">
        <v>2216</v>
      </c>
      <c r="D130" s="378">
        <v>2214.6666666666665</v>
      </c>
      <c r="E130" s="378">
        <v>2130.3833333333332</v>
      </c>
      <c r="F130" s="378">
        <v>2044.7666666666669</v>
      </c>
      <c r="G130" s="378">
        <v>1960.4833333333336</v>
      </c>
      <c r="H130" s="378">
        <v>2300.2833333333328</v>
      </c>
      <c r="I130" s="378">
        <v>2384.5666666666666</v>
      </c>
      <c r="J130" s="378">
        <v>2470.1833333333325</v>
      </c>
      <c r="K130" s="377">
        <v>2298.9499999999998</v>
      </c>
      <c r="L130" s="377">
        <v>2129.0500000000002</v>
      </c>
      <c r="M130" s="377">
        <v>20.15166</v>
      </c>
      <c r="N130" s="1"/>
      <c r="O130" s="1"/>
    </row>
    <row r="131" spans="1:15" ht="12.75" customHeight="1">
      <c r="A131" s="30">
        <v>121</v>
      </c>
      <c r="B131" s="431" t="s">
        <v>349</v>
      </c>
      <c r="C131" s="377">
        <v>277.35000000000002</v>
      </c>
      <c r="D131" s="378">
        <v>272.53333333333336</v>
      </c>
      <c r="E131" s="378">
        <v>266.16666666666674</v>
      </c>
      <c r="F131" s="378">
        <v>254.98333333333341</v>
      </c>
      <c r="G131" s="378">
        <v>248.61666666666679</v>
      </c>
      <c r="H131" s="378">
        <v>283.7166666666667</v>
      </c>
      <c r="I131" s="378">
        <v>290.08333333333337</v>
      </c>
      <c r="J131" s="378">
        <v>301.26666666666665</v>
      </c>
      <c r="K131" s="377">
        <v>278.89999999999998</v>
      </c>
      <c r="L131" s="377">
        <v>261.35000000000002</v>
      </c>
      <c r="M131" s="377">
        <v>45.873779999999996</v>
      </c>
      <c r="N131" s="1"/>
      <c r="O131" s="1"/>
    </row>
    <row r="132" spans="1:15" ht="12.75" customHeight="1">
      <c r="A132" s="30">
        <v>122</v>
      </c>
      <c r="B132" s="431" t="s">
        <v>253</v>
      </c>
      <c r="C132" s="377">
        <v>136.35</v>
      </c>
      <c r="D132" s="378">
        <v>133.65</v>
      </c>
      <c r="E132" s="378">
        <v>125.30000000000001</v>
      </c>
      <c r="F132" s="378">
        <v>114.25</v>
      </c>
      <c r="G132" s="378">
        <v>105.9</v>
      </c>
      <c r="H132" s="378">
        <v>144.70000000000002</v>
      </c>
      <c r="I132" s="378">
        <v>153.04999999999998</v>
      </c>
      <c r="J132" s="378">
        <v>164.10000000000002</v>
      </c>
      <c r="K132" s="377">
        <v>142</v>
      </c>
      <c r="L132" s="377">
        <v>122.6</v>
      </c>
      <c r="M132" s="377">
        <v>19.700800000000001</v>
      </c>
      <c r="N132" s="1"/>
      <c r="O132" s="1"/>
    </row>
    <row r="133" spans="1:15" ht="12.75" customHeight="1">
      <c r="A133" s="30">
        <v>123</v>
      </c>
      <c r="B133" s="431" t="s">
        <v>350</v>
      </c>
      <c r="C133" s="377">
        <v>716.2</v>
      </c>
      <c r="D133" s="378">
        <v>719.41666666666663</v>
      </c>
      <c r="E133" s="378">
        <v>706.88333333333321</v>
      </c>
      <c r="F133" s="378">
        <v>697.56666666666661</v>
      </c>
      <c r="G133" s="378">
        <v>685.03333333333319</v>
      </c>
      <c r="H133" s="378">
        <v>728.73333333333323</v>
      </c>
      <c r="I133" s="378">
        <v>741.26666666666677</v>
      </c>
      <c r="J133" s="378">
        <v>750.58333333333326</v>
      </c>
      <c r="K133" s="377">
        <v>731.95</v>
      </c>
      <c r="L133" s="377">
        <v>710.1</v>
      </c>
      <c r="M133" s="377">
        <v>0.39251999999999998</v>
      </c>
      <c r="N133" s="1"/>
      <c r="O133" s="1"/>
    </row>
    <row r="134" spans="1:15" ht="12.75" customHeight="1">
      <c r="A134" s="30">
        <v>124</v>
      </c>
      <c r="B134" s="431" t="s">
        <v>96</v>
      </c>
      <c r="C134" s="377">
        <v>4049.2</v>
      </c>
      <c r="D134" s="378">
        <v>4025.6999999999994</v>
      </c>
      <c r="E134" s="378">
        <v>3954.4499999999989</v>
      </c>
      <c r="F134" s="378">
        <v>3859.6999999999994</v>
      </c>
      <c r="G134" s="378">
        <v>3788.4499999999989</v>
      </c>
      <c r="H134" s="378">
        <v>4120.4499999999989</v>
      </c>
      <c r="I134" s="378">
        <v>4191.7</v>
      </c>
      <c r="J134" s="378">
        <v>4286.4499999999989</v>
      </c>
      <c r="K134" s="377">
        <v>4096.95</v>
      </c>
      <c r="L134" s="377">
        <v>3930.95</v>
      </c>
      <c r="M134" s="377">
        <v>5.6161000000000003</v>
      </c>
      <c r="N134" s="1"/>
      <c r="O134" s="1"/>
    </row>
    <row r="135" spans="1:15" ht="12.75" customHeight="1">
      <c r="A135" s="30">
        <v>125</v>
      </c>
      <c r="B135" s="431" t="s">
        <v>254</v>
      </c>
      <c r="C135" s="377">
        <v>4552.1000000000004</v>
      </c>
      <c r="D135" s="378">
        <v>4562.7</v>
      </c>
      <c r="E135" s="378">
        <v>4400.3999999999996</v>
      </c>
      <c r="F135" s="378">
        <v>4248.7</v>
      </c>
      <c r="G135" s="378">
        <v>4086.3999999999996</v>
      </c>
      <c r="H135" s="378">
        <v>4714.3999999999996</v>
      </c>
      <c r="I135" s="378">
        <v>4876.7000000000007</v>
      </c>
      <c r="J135" s="378">
        <v>5028.3999999999996</v>
      </c>
      <c r="K135" s="377">
        <v>4725</v>
      </c>
      <c r="L135" s="377">
        <v>4411</v>
      </c>
      <c r="M135" s="377">
        <v>5.8931899999999997</v>
      </c>
      <c r="N135" s="1"/>
      <c r="O135" s="1"/>
    </row>
    <row r="136" spans="1:15" ht="12.75" customHeight="1">
      <c r="A136" s="30">
        <v>126</v>
      </c>
      <c r="B136" s="431" t="s">
        <v>98</v>
      </c>
      <c r="C136" s="377">
        <v>380.25</v>
      </c>
      <c r="D136" s="378">
        <v>375.36666666666662</v>
      </c>
      <c r="E136" s="378">
        <v>368.03333333333325</v>
      </c>
      <c r="F136" s="378">
        <v>355.81666666666661</v>
      </c>
      <c r="G136" s="378">
        <v>348.48333333333323</v>
      </c>
      <c r="H136" s="378">
        <v>387.58333333333326</v>
      </c>
      <c r="I136" s="378">
        <v>394.91666666666663</v>
      </c>
      <c r="J136" s="378">
        <v>407.13333333333327</v>
      </c>
      <c r="K136" s="377">
        <v>382.7</v>
      </c>
      <c r="L136" s="377">
        <v>363.15</v>
      </c>
      <c r="M136" s="377">
        <v>73.242400000000004</v>
      </c>
      <c r="N136" s="1"/>
      <c r="O136" s="1"/>
    </row>
    <row r="137" spans="1:15" ht="12.75" customHeight="1">
      <c r="A137" s="30">
        <v>127</v>
      </c>
      <c r="B137" s="431" t="s">
        <v>245</v>
      </c>
      <c r="C137" s="377">
        <v>4095.45</v>
      </c>
      <c r="D137" s="378">
        <v>4032.2333333333336</v>
      </c>
      <c r="E137" s="378">
        <v>3944.4666666666672</v>
      </c>
      <c r="F137" s="378">
        <v>3793.4833333333336</v>
      </c>
      <c r="G137" s="378">
        <v>3705.7166666666672</v>
      </c>
      <c r="H137" s="378">
        <v>4183.2166666666672</v>
      </c>
      <c r="I137" s="378">
        <v>4270.9833333333336</v>
      </c>
      <c r="J137" s="378">
        <v>4421.9666666666672</v>
      </c>
      <c r="K137" s="377">
        <v>4120</v>
      </c>
      <c r="L137" s="377">
        <v>3881.25</v>
      </c>
      <c r="M137" s="377">
        <v>8.1051800000000007</v>
      </c>
      <c r="N137" s="1"/>
      <c r="O137" s="1"/>
    </row>
    <row r="138" spans="1:15" ht="12.75" customHeight="1">
      <c r="A138" s="30">
        <v>128</v>
      </c>
      <c r="B138" s="431" t="s">
        <v>99</v>
      </c>
      <c r="C138" s="377">
        <v>4402.8500000000004</v>
      </c>
      <c r="D138" s="378">
        <v>4374.2666666666664</v>
      </c>
      <c r="E138" s="378">
        <v>4329.583333333333</v>
      </c>
      <c r="F138" s="378">
        <v>4256.3166666666666</v>
      </c>
      <c r="G138" s="378">
        <v>4211.6333333333332</v>
      </c>
      <c r="H138" s="378">
        <v>4447.5333333333328</v>
      </c>
      <c r="I138" s="378">
        <v>4492.2166666666672</v>
      </c>
      <c r="J138" s="378">
        <v>4565.4833333333327</v>
      </c>
      <c r="K138" s="377">
        <v>4418.95</v>
      </c>
      <c r="L138" s="377">
        <v>4301</v>
      </c>
      <c r="M138" s="377">
        <v>3.4090199999999999</v>
      </c>
      <c r="N138" s="1"/>
      <c r="O138" s="1"/>
    </row>
    <row r="139" spans="1:15" ht="12.75" customHeight="1">
      <c r="A139" s="30">
        <v>129</v>
      </c>
      <c r="B139" s="431" t="s">
        <v>565</v>
      </c>
      <c r="C139" s="377">
        <v>2479.15</v>
      </c>
      <c r="D139" s="378">
        <v>2470.7333333333336</v>
      </c>
      <c r="E139" s="378">
        <v>2358.416666666667</v>
      </c>
      <c r="F139" s="378">
        <v>2237.6833333333334</v>
      </c>
      <c r="G139" s="378">
        <v>2125.3666666666668</v>
      </c>
      <c r="H139" s="378">
        <v>2591.4666666666672</v>
      </c>
      <c r="I139" s="378">
        <v>2703.7833333333338</v>
      </c>
      <c r="J139" s="378">
        <v>2824.5166666666673</v>
      </c>
      <c r="K139" s="377">
        <v>2583.0500000000002</v>
      </c>
      <c r="L139" s="377">
        <v>2350</v>
      </c>
      <c r="M139" s="377">
        <v>1.97024</v>
      </c>
      <c r="N139" s="1"/>
      <c r="O139" s="1"/>
    </row>
    <row r="140" spans="1:15" ht="12.75" customHeight="1">
      <c r="A140" s="30">
        <v>130</v>
      </c>
      <c r="B140" s="431" t="s">
        <v>355</v>
      </c>
      <c r="C140" s="377">
        <v>68.099999999999994</v>
      </c>
      <c r="D140" s="378">
        <v>67.783333333333331</v>
      </c>
      <c r="E140" s="378">
        <v>66.916666666666657</v>
      </c>
      <c r="F140" s="378">
        <v>65.73333333333332</v>
      </c>
      <c r="G140" s="378">
        <v>64.866666666666646</v>
      </c>
      <c r="H140" s="378">
        <v>68.966666666666669</v>
      </c>
      <c r="I140" s="378">
        <v>69.833333333333343</v>
      </c>
      <c r="J140" s="378">
        <v>71.01666666666668</v>
      </c>
      <c r="K140" s="377">
        <v>68.650000000000006</v>
      </c>
      <c r="L140" s="377">
        <v>66.599999999999994</v>
      </c>
      <c r="M140" s="377">
        <v>8.3814399999999996</v>
      </c>
      <c r="N140" s="1"/>
      <c r="O140" s="1"/>
    </row>
    <row r="141" spans="1:15" ht="12.75" customHeight="1">
      <c r="A141" s="30">
        <v>131</v>
      </c>
      <c r="B141" s="431" t="s">
        <v>100</v>
      </c>
      <c r="C141" s="377">
        <v>2692</v>
      </c>
      <c r="D141" s="378">
        <v>2664.8666666666668</v>
      </c>
      <c r="E141" s="378">
        <v>2620.7833333333338</v>
      </c>
      <c r="F141" s="378">
        <v>2549.5666666666671</v>
      </c>
      <c r="G141" s="378">
        <v>2505.483333333334</v>
      </c>
      <c r="H141" s="378">
        <v>2736.0833333333335</v>
      </c>
      <c r="I141" s="378">
        <v>2780.1666666666665</v>
      </c>
      <c r="J141" s="378">
        <v>2851.3833333333332</v>
      </c>
      <c r="K141" s="377">
        <v>2708.95</v>
      </c>
      <c r="L141" s="377">
        <v>2593.65</v>
      </c>
      <c r="M141" s="377">
        <v>6.8709199999999999</v>
      </c>
      <c r="N141" s="1"/>
      <c r="O141" s="1"/>
    </row>
    <row r="142" spans="1:15" ht="12.75" customHeight="1">
      <c r="A142" s="30">
        <v>132</v>
      </c>
      <c r="B142" s="431" t="s">
        <v>352</v>
      </c>
      <c r="C142" s="377">
        <v>461.2</v>
      </c>
      <c r="D142" s="378">
        <v>463.7166666666667</v>
      </c>
      <c r="E142" s="378">
        <v>450.58333333333337</v>
      </c>
      <c r="F142" s="378">
        <v>439.9666666666667</v>
      </c>
      <c r="G142" s="378">
        <v>426.83333333333337</v>
      </c>
      <c r="H142" s="378">
        <v>474.33333333333337</v>
      </c>
      <c r="I142" s="378">
        <v>487.4666666666667</v>
      </c>
      <c r="J142" s="378">
        <v>498.08333333333337</v>
      </c>
      <c r="K142" s="377">
        <v>476.85</v>
      </c>
      <c r="L142" s="377">
        <v>453.1</v>
      </c>
      <c r="M142" s="377">
        <v>2.80484</v>
      </c>
      <c r="N142" s="1"/>
      <c r="O142" s="1"/>
    </row>
    <row r="143" spans="1:15" ht="12.75" customHeight="1">
      <c r="A143" s="30">
        <v>133</v>
      </c>
      <c r="B143" s="431" t="s">
        <v>353</v>
      </c>
      <c r="C143" s="377">
        <v>133.69999999999999</v>
      </c>
      <c r="D143" s="378">
        <v>131.95000000000002</v>
      </c>
      <c r="E143" s="378">
        <v>129.40000000000003</v>
      </c>
      <c r="F143" s="378">
        <v>125.10000000000002</v>
      </c>
      <c r="G143" s="378">
        <v>122.55000000000004</v>
      </c>
      <c r="H143" s="378">
        <v>136.25000000000003</v>
      </c>
      <c r="I143" s="378">
        <v>138.80000000000004</v>
      </c>
      <c r="J143" s="378">
        <v>143.10000000000002</v>
      </c>
      <c r="K143" s="377">
        <v>134.5</v>
      </c>
      <c r="L143" s="377">
        <v>127.65</v>
      </c>
      <c r="M143" s="377">
        <v>2.3951500000000001</v>
      </c>
      <c r="N143" s="1"/>
      <c r="O143" s="1"/>
    </row>
    <row r="144" spans="1:15" ht="12.75" customHeight="1">
      <c r="A144" s="30">
        <v>134</v>
      </c>
      <c r="B144" s="431" t="s">
        <v>356</v>
      </c>
      <c r="C144" s="377">
        <v>319.2</v>
      </c>
      <c r="D144" s="378">
        <v>319.33333333333331</v>
      </c>
      <c r="E144" s="378">
        <v>310.11666666666662</v>
      </c>
      <c r="F144" s="378">
        <v>301.0333333333333</v>
      </c>
      <c r="G144" s="378">
        <v>291.81666666666661</v>
      </c>
      <c r="H144" s="378">
        <v>328.41666666666663</v>
      </c>
      <c r="I144" s="378">
        <v>337.63333333333333</v>
      </c>
      <c r="J144" s="378">
        <v>346.71666666666664</v>
      </c>
      <c r="K144" s="377">
        <v>328.55</v>
      </c>
      <c r="L144" s="377">
        <v>310.25</v>
      </c>
      <c r="M144" s="377">
        <v>4.5144200000000003</v>
      </c>
      <c r="N144" s="1"/>
      <c r="O144" s="1"/>
    </row>
    <row r="145" spans="1:15" ht="12.75" customHeight="1">
      <c r="A145" s="30">
        <v>135</v>
      </c>
      <c r="B145" s="431" t="s">
        <v>255</v>
      </c>
      <c r="C145" s="377">
        <v>475</v>
      </c>
      <c r="D145" s="378">
        <v>474.3</v>
      </c>
      <c r="E145" s="378">
        <v>467.70000000000005</v>
      </c>
      <c r="F145" s="378">
        <v>460.40000000000003</v>
      </c>
      <c r="G145" s="378">
        <v>453.80000000000007</v>
      </c>
      <c r="H145" s="378">
        <v>481.6</v>
      </c>
      <c r="I145" s="378">
        <v>488.20000000000005</v>
      </c>
      <c r="J145" s="378">
        <v>495.5</v>
      </c>
      <c r="K145" s="377">
        <v>480.9</v>
      </c>
      <c r="L145" s="377">
        <v>467</v>
      </c>
      <c r="M145" s="377">
        <v>5.9769600000000001</v>
      </c>
      <c r="N145" s="1"/>
      <c r="O145" s="1"/>
    </row>
    <row r="146" spans="1:15" ht="12.75" customHeight="1">
      <c r="A146" s="30">
        <v>136</v>
      </c>
      <c r="B146" s="431" t="s">
        <v>256</v>
      </c>
      <c r="C146" s="377">
        <v>1631.65</v>
      </c>
      <c r="D146" s="378">
        <v>1634.55</v>
      </c>
      <c r="E146" s="378">
        <v>1607.1</v>
      </c>
      <c r="F146" s="378">
        <v>1582.55</v>
      </c>
      <c r="G146" s="378">
        <v>1555.1</v>
      </c>
      <c r="H146" s="378">
        <v>1659.1</v>
      </c>
      <c r="I146" s="378">
        <v>1686.5500000000002</v>
      </c>
      <c r="J146" s="378">
        <v>1711.1</v>
      </c>
      <c r="K146" s="377">
        <v>1662</v>
      </c>
      <c r="L146" s="377">
        <v>1610</v>
      </c>
      <c r="M146" s="377">
        <v>1.4843900000000001</v>
      </c>
      <c r="N146" s="1"/>
      <c r="O146" s="1"/>
    </row>
    <row r="147" spans="1:15" ht="12.75" customHeight="1">
      <c r="A147" s="30">
        <v>137</v>
      </c>
      <c r="B147" s="431" t="s">
        <v>357</v>
      </c>
      <c r="C147" s="377">
        <v>68.650000000000006</v>
      </c>
      <c r="D147" s="378">
        <v>68.300000000000011</v>
      </c>
      <c r="E147" s="378">
        <v>67.65000000000002</v>
      </c>
      <c r="F147" s="378">
        <v>66.650000000000006</v>
      </c>
      <c r="G147" s="378">
        <v>66.000000000000014</v>
      </c>
      <c r="H147" s="378">
        <v>69.300000000000026</v>
      </c>
      <c r="I147" s="378">
        <v>69.95</v>
      </c>
      <c r="J147" s="378">
        <v>70.950000000000031</v>
      </c>
      <c r="K147" s="377">
        <v>68.95</v>
      </c>
      <c r="L147" s="377">
        <v>67.3</v>
      </c>
      <c r="M147" s="377">
        <v>10.112590000000001</v>
      </c>
      <c r="N147" s="1"/>
      <c r="O147" s="1"/>
    </row>
    <row r="148" spans="1:15" ht="12.75" customHeight="1">
      <c r="A148" s="30">
        <v>138</v>
      </c>
      <c r="B148" s="431" t="s">
        <v>354</v>
      </c>
      <c r="C148" s="377">
        <v>189.15</v>
      </c>
      <c r="D148" s="378">
        <v>188.15</v>
      </c>
      <c r="E148" s="378">
        <v>184.5</v>
      </c>
      <c r="F148" s="378">
        <v>179.85</v>
      </c>
      <c r="G148" s="378">
        <v>176.2</v>
      </c>
      <c r="H148" s="378">
        <v>192.8</v>
      </c>
      <c r="I148" s="378">
        <v>196.45000000000005</v>
      </c>
      <c r="J148" s="378">
        <v>201.10000000000002</v>
      </c>
      <c r="K148" s="377">
        <v>191.8</v>
      </c>
      <c r="L148" s="377">
        <v>183.5</v>
      </c>
      <c r="M148" s="377">
        <v>0.92137000000000002</v>
      </c>
      <c r="N148" s="1"/>
      <c r="O148" s="1"/>
    </row>
    <row r="149" spans="1:15" ht="12.75" customHeight="1">
      <c r="A149" s="30">
        <v>139</v>
      </c>
      <c r="B149" s="431" t="s">
        <v>358</v>
      </c>
      <c r="C149" s="377">
        <v>105.9</v>
      </c>
      <c r="D149" s="378">
        <v>106.55</v>
      </c>
      <c r="E149" s="378">
        <v>101.35</v>
      </c>
      <c r="F149" s="378">
        <v>96.8</v>
      </c>
      <c r="G149" s="378">
        <v>91.6</v>
      </c>
      <c r="H149" s="378">
        <v>111.1</v>
      </c>
      <c r="I149" s="378">
        <v>116.30000000000001</v>
      </c>
      <c r="J149" s="378">
        <v>120.85</v>
      </c>
      <c r="K149" s="377">
        <v>111.75</v>
      </c>
      <c r="L149" s="377">
        <v>102</v>
      </c>
      <c r="M149" s="377">
        <v>18.334879999999998</v>
      </c>
      <c r="N149" s="1"/>
      <c r="O149" s="1"/>
    </row>
    <row r="150" spans="1:15" ht="12.75" customHeight="1">
      <c r="A150" s="30">
        <v>140</v>
      </c>
      <c r="B150" s="431" t="s">
        <v>838</v>
      </c>
      <c r="C150" s="377">
        <v>54.5</v>
      </c>
      <c r="D150" s="378">
        <v>53.983333333333327</v>
      </c>
      <c r="E150" s="378">
        <v>53.066666666666656</v>
      </c>
      <c r="F150" s="378">
        <v>51.633333333333326</v>
      </c>
      <c r="G150" s="378">
        <v>50.716666666666654</v>
      </c>
      <c r="H150" s="378">
        <v>55.416666666666657</v>
      </c>
      <c r="I150" s="378">
        <v>56.333333333333329</v>
      </c>
      <c r="J150" s="378">
        <v>57.766666666666659</v>
      </c>
      <c r="K150" s="377">
        <v>54.9</v>
      </c>
      <c r="L150" s="377">
        <v>52.55</v>
      </c>
      <c r="M150" s="377">
        <v>4.5891099999999998</v>
      </c>
      <c r="N150" s="1"/>
      <c r="O150" s="1"/>
    </row>
    <row r="151" spans="1:15" ht="12.75" customHeight="1">
      <c r="A151" s="30">
        <v>141</v>
      </c>
      <c r="B151" s="431" t="s">
        <v>359</v>
      </c>
      <c r="C151" s="377">
        <v>725.2</v>
      </c>
      <c r="D151" s="378">
        <v>716.76666666666677</v>
      </c>
      <c r="E151" s="378">
        <v>702.43333333333351</v>
      </c>
      <c r="F151" s="378">
        <v>679.66666666666674</v>
      </c>
      <c r="G151" s="378">
        <v>665.33333333333348</v>
      </c>
      <c r="H151" s="378">
        <v>739.53333333333353</v>
      </c>
      <c r="I151" s="378">
        <v>753.86666666666679</v>
      </c>
      <c r="J151" s="378">
        <v>776.63333333333355</v>
      </c>
      <c r="K151" s="377">
        <v>731.1</v>
      </c>
      <c r="L151" s="377">
        <v>694</v>
      </c>
      <c r="M151" s="377">
        <v>0.24507999999999999</v>
      </c>
      <c r="N151" s="1"/>
      <c r="O151" s="1"/>
    </row>
    <row r="152" spans="1:15" ht="12.75" customHeight="1">
      <c r="A152" s="30">
        <v>142</v>
      </c>
      <c r="B152" s="431" t="s">
        <v>101</v>
      </c>
      <c r="C152" s="377">
        <v>1854.45</v>
      </c>
      <c r="D152" s="378">
        <v>1852.3166666666666</v>
      </c>
      <c r="E152" s="378">
        <v>1842.6333333333332</v>
      </c>
      <c r="F152" s="378">
        <v>1830.8166666666666</v>
      </c>
      <c r="G152" s="378">
        <v>1821.1333333333332</v>
      </c>
      <c r="H152" s="378">
        <v>1864.1333333333332</v>
      </c>
      <c r="I152" s="378">
        <v>1873.8166666666666</v>
      </c>
      <c r="J152" s="378">
        <v>1885.6333333333332</v>
      </c>
      <c r="K152" s="377">
        <v>1862</v>
      </c>
      <c r="L152" s="377">
        <v>1840.5</v>
      </c>
      <c r="M152" s="377">
        <v>3.5493299999999999</v>
      </c>
      <c r="N152" s="1"/>
      <c r="O152" s="1"/>
    </row>
    <row r="153" spans="1:15" ht="12.75" customHeight="1">
      <c r="A153" s="30">
        <v>143</v>
      </c>
      <c r="B153" s="431" t="s">
        <v>102</v>
      </c>
      <c r="C153" s="377">
        <v>175.15</v>
      </c>
      <c r="D153" s="378">
        <v>173.65</v>
      </c>
      <c r="E153" s="378">
        <v>171.55</v>
      </c>
      <c r="F153" s="378">
        <v>167.95000000000002</v>
      </c>
      <c r="G153" s="378">
        <v>165.85000000000002</v>
      </c>
      <c r="H153" s="378">
        <v>177.25</v>
      </c>
      <c r="I153" s="378">
        <v>179.34999999999997</v>
      </c>
      <c r="J153" s="378">
        <v>182.95</v>
      </c>
      <c r="K153" s="377">
        <v>175.75</v>
      </c>
      <c r="L153" s="377">
        <v>170.05</v>
      </c>
      <c r="M153" s="377">
        <v>19.109249999999999</v>
      </c>
      <c r="N153" s="1"/>
      <c r="O153" s="1"/>
    </row>
    <row r="154" spans="1:15" ht="12.75" customHeight="1">
      <c r="A154" s="30">
        <v>144</v>
      </c>
      <c r="B154" s="431" t="s">
        <v>839</v>
      </c>
      <c r="C154" s="377">
        <v>142.19999999999999</v>
      </c>
      <c r="D154" s="378">
        <v>136.73333333333335</v>
      </c>
      <c r="E154" s="378">
        <v>128.81666666666669</v>
      </c>
      <c r="F154" s="378">
        <v>115.43333333333334</v>
      </c>
      <c r="G154" s="378">
        <v>107.51666666666668</v>
      </c>
      <c r="H154" s="378">
        <v>150.1166666666667</v>
      </c>
      <c r="I154" s="378">
        <v>158.03333333333333</v>
      </c>
      <c r="J154" s="378">
        <v>171.41666666666671</v>
      </c>
      <c r="K154" s="377">
        <v>144.65</v>
      </c>
      <c r="L154" s="377">
        <v>123.35</v>
      </c>
      <c r="M154" s="377">
        <v>13.86467</v>
      </c>
      <c r="N154" s="1"/>
      <c r="O154" s="1"/>
    </row>
    <row r="155" spans="1:15" ht="12.75" customHeight="1">
      <c r="A155" s="30">
        <v>145</v>
      </c>
      <c r="B155" s="431" t="s">
        <v>360</v>
      </c>
      <c r="C155" s="377">
        <v>284.10000000000002</v>
      </c>
      <c r="D155" s="378">
        <v>282.59999999999997</v>
      </c>
      <c r="E155" s="378">
        <v>278.49999999999994</v>
      </c>
      <c r="F155" s="378">
        <v>272.89999999999998</v>
      </c>
      <c r="G155" s="378">
        <v>268.79999999999995</v>
      </c>
      <c r="H155" s="378">
        <v>288.19999999999993</v>
      </c>
      <c r="I155" s="378">
        <v>292.29999999999995</v>
      </c>
      <c r="J155" s="378">
        <v>297.89999999999992</v>
      </c>
      <c r="K155" s="377">
        <v>286.7</v>
      </c>
      <c r="L155" s="377">
        <v>277</v>
      </c>
      <c r="M155" s="377">
        <v>1.64334</v>
      </c>
      <c r="N155" s="1"/>
      <c r="O155" s="1"/>
    </row>
    <row r="156" spans="1:15" ht="12.75" customHeight="1">
      <c r="A156" s="30">
        <v>146</v>
      </c>
      <c r="B156" s="431" t="s">
        <v>103</v>
      </c>
      <c r="C156" s="377">
        <v>95.85</v>
      </c>
      <c r="D156" s="378">
        <v>94.766666666666666</v>
      </c>
      <c r="E156" s="378">
        <v>91.883333333333326</v>
      </c>
      <c r="F156" s="378">
        <v>87.916666666666657</v>
      </c>
      <c r="G156" s="378">
        <v>85.033333333333317</v>
      </c>
      <c r="H156" s="378">
        <v>98.733333333333334</v>
      </c>
      <c r="I156" s="378">
        <v>101.61666666666669</v>
      </c>
      <c r="J156" s="378">
        <v>105.58333333333334</v>
      </c>
      <c r="K156" s="377">
        <v>97.65</v>
      </c>
      <c r="L156" s="377">
        <v>90.8</v>
      </c>
      <c r="M156" s="377">
        <v>416.65021999999999</v>
      </c>
      <c r="N156" s="1"/>
      <c r="O156" s="1"/>
    </row>
    <row r="157" spans="1:15" ht="12.75" customHeight="1">
      <c r="A157" s="30">
        <v>147</v>
      </c>
      <c r="B157" s="431" t="s">
        <v>362</v>
      </c>
      <c r="C157" s="377">
        <v>479.9</v>
      </c>
      <c r="D157" s="378">
        <v>471.63333333333338</v>
      </c>
      <c r="E157" s="378">
        <v>458.26666666666677</v>
      </c>
      <c r="F157" s="378">
        <v>436.63333333333338</v>
      </c>
      <c r="G157" s="378">
        <v>423.26666666666677</v>
      </c>
      <c r="H157" s="378">
        <v>493.26666666666677</v>
      </c>
      <c r="I157" s="378">
        <v>506.63333333333344</v>
      </c>
      <c r="J157" s="378">
        <v>528.26666666666677</v>
      </c>
      <c r="K157" s="377">
        <v>485</v>
      </c>
      <c r="L157" s="377">
        <v>450</v>
      </c>
      <c r="M157" s="377">
        <v>2.4835400000000001</v>
      </c>
      <c r="N157" s="1"/>
      <c r="O157" s="1"/>
    </row>
    <row r="158" spans="1:15" ht="12.75" customHeight="1">
      <c r="A158" s="30">
        <v>148</v>
      </c>
      <c r="B158" s="431" t="s">
        <v>361</v>
      </c>
      <c r="C158" s="377">
        <v>3730.45</v>
      </c>
      <c r="D158" s="378">
        <v>3653.0333333333333</v>
      </c>
      <c r="E158" s="378">
        <v>3534.5166666666664</v>
      </c>
      <c r="F158" s="378">
        <v>3338.583333333333</v>
      </c>
      <c r="G158" s="378">
        <v>3220.0666666666662</v>
      </c>
      <c r="H158" s="378">
        <v>3848.9666666666667</v>
      </c>
      <c r="I158" s="378">
        <v>3967.483333333334</v>
      </c>
      <c r="J158" s="378">
        <v>4163.416666666667</v>
      </c>
      <c r="K158" s="377">
        <v>3771.55</v>
      </c>
      <c r="L158" s="377">
        <v>3457.1</v>
      </c>
      <c r="M158" s="377">
        <v>0.51300000000000001</v>
      </c>
      <c r="N158" s="1"/>
      <c r="O158" s="1"/>
    </row>
    <row r="159" spans="1:15" ht="12.75" customHeight="1">
      <c r="A159" s="30">
        <v>149</v>
      </c>
      <c r="B159" s="431" t="s">
        <v>363</v>
      </c>
      <c r="C159" s="377">
        <v>193.4</v>
      </c>
      <c r="D159" s="378">
        <v>190.33333333333334</v>
      </c>
      <c r="E159" s="378">
        <v>186.16666666666669</v>
      </c>
      <c r="F159" s="378">
        <v>178.93333333333334</v>
      </c>
      <c r="G159" s="378">
        <v>174.76666666666668</v>
      </c>
      <c r="H159" s="378">
        <v>197.56666666666669</v>
      </c>
      <c r="I159" s="378">
        <v>201.73333333333338</v>
      </c>
      <c r="J159" s="378">
        <v>208.9666666666667</v>
      </c>
      <c r="K159" s="377">
        <v>194.5</v>
      </c>
      <c r="L159" s="377">
        <v>183.1</v>
      </c>
      <c r="M159" s="377">
        <v>4.1126300000000002</v>
      </c>
      <c r="N159" s="1"/>
      <c r="O159" s="1"/>
    </row>
    <row r="160" spans="1:15" ht="12.75" customHeight="1">
      <c r="A160" s="30">
        <v>150</v>
      </c>
      <c r="B160" s="431" t="s">
        <v>380</v>
      </c>
      <c r="C160" s="377">
        <v>2610.75</v>
      </c>
      <c r="D160" s="378">
        <v>2623.25</v>
      </c>
      <c r="E160" s="378">
        <v>2557.5</v>
      </c>
      <c r="F160" s="378">
        <v>2504.25</v>
      </c>
      <c r="G160" s="378">
        <v>2438.5</v>
      </c>
      <c r="H160" s="378">
        <v>2676.5</v>
      </c>
      <c r="I160" s="378">
        <v>2742.25</v>
      </c>
      <c r="J160" s="378">
        <v>2795.5</v>
      </c>
      <c r="K160" s="377">
        <v>2689</v>
      </c>
      <c r="L160" s="377">
        <v>2570</v>
      </c>
      <c r="M160" s="377">
        <v>0.78286999999999995</v>
      </c>
      <c r="N160" s="1"/>
      <c r="O160" s="1"/>
    </row>
    <row r="161" spans="1:15" ht="12.75" customHeight="1">
      <c r="A161" s="30">
        <v>151</v>
      </c>
      <c r="B161" s="431" t="s">
        <v>257</v>
      </c>
      <c r="C161" s="377">
        <v>271.05</v>
      </c>
      <c r="D161" s="378">
        <v>267.90000000000003</v>
      </c>
      <c r="E161" s="378">
        <v>263.90000000000009</v>
      </c>
      <c r="F161" s="378">
        <v>256.75000000000006</v>
      </c>
      <c r="G161" s="378">
        <v>252.75000000000011</v>
      </c>
      <c r="H161" s="378">
        <v>275.05000000000007</v>
      </c>
      <c r="I161" s="378">
        <v>279.04999999999995</v>
      </c>
      <c r="J161" s="378">
        <v>286.20000000000005</v>
      </c>
      <c r="K161" s="377">
        <v>271.89999999999998</v>
      </c>
      <c r="L161" s="377">
        <v>260.75</v>
      </c>
      <c r="M161" s="377">
        <v>9.5302100000000003</v>
      </c>
      <c r="N161" s="1"/>
      <c r="O161" s="1"/>
    </row>
    <row r="162" spans="1:15" ht="12.75" customHeight="1">
      <c r="A162" s="30">
        <v>152</v>
      </c>
      <c r="B162" s="431" t="s">
        <v>366</v>
      </c>
      <c r="C162" s="377">
        <v>48.85</v>
      </c>
      <c r="D162" s="378">
        <v>48.633333333333333</v>
      </c>
      <c r="E162" s="378">
        <v>47.866666666666667</v>
      </c>
      <c r="F162" s="378">
        <v>46.883333333333333</v>
      </c>
      <c r="G162" s="378">
        <v>46.116666666666667</v>
      </c>
      <c r="H162" s="378">
        <v>49.616666666666667</v>
      </c>
      <c r="I162" s="378">
        <v>50.383333333333333</v>
      </c>
      <c r="J162" s="378">
        <v>51.366666666666667</v>
      </c>
      <c r="K162" s="377">
        <v>49.4</v>
      </c>
      <c r="L162" s="377">
        <v>47.65</v>
      </c>
      <c r="M162" s="377">
        <v>12.45792</v>
      </c>
      <c r="N162" s="1"/>
      <c r="O162" s="1"/>
    </row>
    <row r="163" spans="1:15" ht="12.75" customHeight="1">
      <c r="A163" s="30">
        <v>153</v>
      </c>
      <c r="B163" s="431" t="s">
        <v>364</v>
      </c>
      <c r="C163" s="377">
        <v>154.9</v>
      </c>
      <c r="D163" s="378">
        <v>154.93333333333337</v>
      </c>
      <c r="E163" s="378">
        <v>151.06666666666672</v>
      </c>
      <c r="F163" s="378">
        <v>147.23333333333335</v>
      </c>
      <c r="G163" s="378">
        <v>143.3666666666667</v>
      </c>
      <c r="H163" s="378">
        <v>158.76666666666674</v>
      </c>
      <c r="I163" s="378">
        <v>162.63333333333335</v>
      </c>
      <c r="J163" s="378">
        <v>166.46666666666675</v>
      </c>
      <c r="K163" s="377">
        <v>158.80000000000001</v>
      </c>
      <c r="L163" s="377">
        <v>151.1</v>
      </c>
      <c r="M163" s="377">
        <v>36.135359999999999</v>
      </c>
      <c r="N163" s="1"/>
      <c r="O163" s="1"/>
    </row>
    <row r="164" spans="1:15" ht="12.75" customHeight="1">
      <c r="A164" s="30">
        <v>154</v>
      </c>
      <c r="B164" s="431" t="s">
        <v>379</v>
      </c>
      <c r="C164" s="377">
        <v>189.3</v>
      </c>
      <c r="D164" s="378">
        <v>184.98333333333335</v>
      </c>
      <c r="E164" s="378">
        <v>179.8666666666667</v>
      </c>
      <c r="F164" s="378">
        <v>170.43333333333337</v>
      </c>
      <c r="G164" s="378">
        <v>165.31666666666672</v>
      </c>
      <c r="H164" s="378">
        <v>194.41666666666669</v>
      </c>
      <c r="I164" s="378">
        <v>199.53333333333336</v>
      </c>
      <c r="J164" s="378">
        <v>208.96666666666667</v>
      </c>
      <c r="K164" s="377">
        <v>190.1</v>
      </c>
      <c r="L164" s="377">
        <v>175.55</v>
      </c>
      <c r="M164" s="377">
        <v>6.3957899999999999</v>
      </c>
      <c r="N164" s="1"/>
      <c r="O164" s="1"/>
    </row>
    <row r="165" spans="1:15" ht="12.75" customHeight="1">
      <c r="A165" s="30">
        <v>155</v>
      </c>
      <c r="B165" s="431" t="s">
        <v>104</v>
      </c>
      <c r="C165" s="377">
        <v>143.75</v>
      </c>
      <c r="D165" s="378">
        <v>142</v>
      </c>
      <c r="E165" s="378">
        <v>139.85</v>
      </c>
      <c r="F165" s="378">
        <v>135.94999999999999</v>
      </c>
      <c r="G165" s="378">
        <v>133.79999999999998</v>
      </c>
      <c r="H165" s="378">
        <v>145.9</v>
      </c>
      <c r="I165" s="378">
        <v>148.04999999999998</v>
      </c>
      <c r="J165" s="378">
        <v>151.95000000000002</v>
      </c>
      <c r="K165" s="377">
        <v>144.15</v>
      </c>
      <c r="L165" s="377">
        <v>138.1</v>
      </c>
      <c r="M165" s="377">
        <v>110.55193</v>
      </c>
      <c r="N165" s="1"/>
      <c r="O165" s="1"/>
    </row>
    <row r="166" spans="1:15" ht="12.75" customHeight="1">
      <c r="A166" s="30">
        <v>156</v>
      </c>
      <c r="B166" s="431" t="s">
        <v>368</v>
      </c>
      <c r="C166" s="377">
        <v>3177.55</v>
      </c>
      <c r="D166" s="378">
        <v>3139.8166666666671</v>
      </c>
      <c r="E166" s="378">
        <v>3066.1833333333343</v>
      </c>
      <c r="F166" s="378">
        <v>2954.8166666666671</v>
      </c>
      <c r="G166" s="378">
        <v>2881.1833333333343</v>
      </c>
      <c r="H166" s="378">
        <v>3251.1833333333343</v>
      </c>
      <c r="I166" s="378">
        <v>3324.8166666666666</v>
      </c>
      <c r="J166" s="378">
        <v>3436.1833333333343</v>
      </c>
      <c r="K166" s="377">
        <v>3213.45</v>
      </c>
      <c r="L166" s="377">
        <v>3028.45</v>
      </c>
      <c r="M166" s="377">
        <v>0.25319000000000003</v>
      </c>
      <c r="N166" s="1"/>
      <c r="O166" s="1"/>
    </row>
    <row r="167" spans="1:15" ht="12.75" customHeight="1">
      <c r="A167" s="30">
        <v>157</v>
      </c>
      <c r="B167" s="431" t="s">
        <v>369</v>
      </c>
      <c r="C167" s="377">
        <v>3002.95</v>
      </c>
      <c r="D167" s="378">
        <v>3042.65</v>
      </c>
      <c r="E167" s="378">
        <v>2945.3</v>
      </c>
      <c r="F167" s="378">
        <v>2887.65</v>
      </c>
      <c r="G167" s="378">
        <v>2790.3</v>
      </c>
      <c r="H167" s="378">
        <v>3100.3</v>
      </c>
      <c r="I167" s="378">
        <v>3197.6499999999996</v>
      </c>
      <c r="J167" s="378">
        <v>3255.3</v>
      </c>
      <c r="K167" s="377">
        <v>3140</v>
      </c>
      <c r="L167" s="377">
        <v>2985</v>
      </c>
      <c r="M167" s="377">
        <v>0.33839000000000002</v>
      </c>
      <c r="N167" s="1"/>
      <c r="O167" s="1"/>
    </row>
    <row r="168" spans="1:15" ht="12.75" customHeight="1">
      <c r="A168" s="30">
        <v>158</v>
      </c>
      <c r="B168" s="431" t="s">
        <v>375</v>
      </c>
      <c r="C168" s="377">
        <v>308.95</v>
      </c>
      <c r="D168" s="378">
        <v>308.11666666666662</v>
      </c>
      <c r="E168" s="378">
        <v>301.83333333333326</v>
      </c>
      <c r="F168" s="378">
        <v>294.71666666666664</v>
      </c>
      <c r="G168" s="378">
        <v>288.43333333333328</v>
      </c>
      <c r="H168" s="378">
        <v>315.23333333333323</v>
      </c>
      <c r="I168" s="378">
        <v>321.51666666666665</v>
      </c>
      <c r="J168" s="378">
        <v>328.63333333333321</v>
      </c>
      <c r="K168" s="377">
        <v>314.39999999999998</v>
      </c>
      <c r="L168" s="377">
        <v>301</v>
      </c>
      <c r="M168" s="377">
        <v>1.4315</v>
      </c>
      <c r="N168" s="1"/>
      <c r="O168" s="1"/>
    </row>
    <row r="169" spans="1:15" ht="12.75" customHeight="1">
      <c r="A169" s="30">
        <v>159</v>
      </c>
      <c r="B169" s="431" t="s">
        <v>370</v>
      </c>
      <c r="C169" s="377">
        <v>133.75</v>
      </c>
      <c r="D169" s="378">
        <v>133.15</v>
      </c>
      <c r="E169" s="378">
        <v>131.80000000000001</v>
      </c>
      <c r="F169" s="378">
        <v>129.85</v>
      </c>
      <c r="G169" s="378">
        <v>128.5</v>
      </c>
      <c r="H169" s="378">
        <v>135.10000000000002</v>
      </c>
      <c r="I169" s="378">
        <v>136.44999999999999</v>
      </c>
      <c r="J169" s="378">
        <v>138.40000000000003</v>
      </c>
      <c r="K169" s="377">
        <v>134.5</v>
      </c>
      <c r="L169" s="377">
        <v>131.19999999999999</v>
      </c>
      <c r="M169" s="377">
        <v>3.4585900000000001</v>
      </c>
      <c r="N169" s="1"/>
      <c r="O169" s="1"/>
    </row>
    <row r="170" spans="1:15" ht="12.75" customHeight="1">
      <c r="A170" s="30">
        <v>160</v>
      </c>
      <c r="B170" s="431" t="s">
        <v>371</v>
      </c>
      <c r="C170" s="377">
        <v>5203</v>
      </c>
      <c r="D170" s="378">
        <v>5184.0166666666664</v>
      </c>
      <c r="E170" s="378">
        <v>5144.0333333333328</v>
      </c>
      <c r="F170" s="378">
        <v>5085.0666666666666</v>
      </c>
      <c r="G170" s="378">
        <v>5045.083333333333</v>
      </c>
      <c r="H170" s="378">
        <v>5242.9833333333327</v>
      </c>
      <c r="I170" s="378">
        <v>5282.9666666666662</v>
      </c>
      <c r="J170" s="378">
        <v>5341.9333333333325</v>
      </c>
      <c r="K170" s="377">
        <v>5224</v>
      </c>
      <c r="L170" s="377">
        <v>5125.05</v>
      </c>
      <c r="M170" s="377">
        <v>4.759E-2</v>
      </c>
      <c r="N170" s="1"/>
      <c r="O170" s="1"/>
    </row>
    <row r="171" spans="1:15" ht="12.75" customHeight="1">
      <c r="A171" s="30">
        <v>161</v>
      </c>
      <c r="B171" s="431" t="s">
        <v>258</v>
      </c>
      <c r="C171" s="377">
        <v>3397.1</v>
      </c>
      <c r="D171" s="378">
        <v>3365.6833333333329</v>
      </c>
      <c r="E171" s="378">
        <v>3301.4166666666661</v>
      </c>
      <c r="F171" s="378">
        <v>3205.7333333333331</v>
      </c>
      <c r="G171" s="378">
        <v>3141.4666666666662</v>
      </c>
      <c r="H171" s="378">
        <v>3461.3666666666659</v>
      </c>
      <c r="I171" s="378">
        <v>3525.6333333333332</v>
      </c>
      <c r="J171" s="378">
        <v>3621.3166666666657</v>
      </c>
      <c r="K171" s="377">
        <v>3429.95</v>
      </c>
      <c r="L171" s="377">
        <v>3270</v>
      </c>
      <c r="M171" s="377">
        <v>3.2257500000000001</v>
      </c>
      <c r="N171" s="1"/>
      <c r="O171" s="1"/>
    </row>
    <row r="172" spans="1:15" ht="12.75" customHeight="1">
      <c r="A172" s="30">
        <v>162</v>
      </c>
      <c r="B172" s="431" t="s">
        <v>372</v>
      </c>
      <c r="C172" s="377">
        <v>1653.1</v>
      </c>
      <c r="D172" s="378">
        <v>1664.7</v>
      </c>
      <c r="E172" s="378">
        <v>1619.4</v>
      </c>
      <c r="F172" s="378">
        <v>1585.7</v>
      </c>
      <c r="G172" s="378">
        <v>1540.4</v>
      </c>
      <c r="H172" s="378">
        <v>1698.4</v>
      </c>
      <c r="I172" s="378">
        <v>1743.6999999999998</v>
      </c>
      <c r="J172" s="378">
        <v>1777.4</v>
      </c>
      <c r="K172" s="377">
        <v>1710</v>
      </c>
      <c r="L172" s="377">
        <v>1631</v>
      </c>
      <c r="M172" s="377">
        <v>0.60655999999999999</v>
      </c>
      <c r="N172" s="1"/>
      <c r="O172" s="1"/>
    </row>
    <row r="173" spans="1:15" ht="12.75" customHeight="1">
      <c r="A173" s="30">
        <v>163</v>
      </c>
      <c r="B173" s="431" t="s">
        <v>105</v>
      </c>
      <c r="C173" s="377">
        <v>486.05</v>
      </c>
      <c r="D173" s="378">
        <v>480</v>
      </c>
      <c r="E173" s="378">
        <v>471.45</v>
      </c>
      <c r="F173" s="378">
        <v>456.84999999999997</v>
      </c>
      <c r="G173" s="378">
        <v>448.29999999999995</v>
      </c>
      <c r="H173" s="378">
        <v>494.6</v>
      </c>
      <c r="I173" s="378">
        <v>503.15</v>
      </c>
      <c r="J173" s="378">
        <v>517.75</v>
      </c>
      <c r="K173" s="377">
        <v>488.55</v>
      </c>
      <c r="L173" s="377">
        <v>465.4</v>
      </c>
      <c r="M173" s="377">
        <v>10.21124</v>
      </c>
      <c r="N173" s="1"/>
      <c r="O173" s="1"/>
    </row>
    <row r="174" spans="1:15" ht="12.75" customHeight="1">
      <c r="A174" s="30">
        <v>164</v>
      </c>
      <c r="B174" s="431" t="s">
        <v>367</v>
      </c>
      <c r="C174" s="377">
        <v>4724.1000000000004</v>
      </c>
      <c r="D174" s="378">
        <v>4701.166666666667</v>
      </c>
      <c r="E174" s="378">
        <v>4582.9333333333343</v>
      </c>
      <c r="F174" s="378">
        <v>4441.7666666666673</v>
      </c>
      <c r="G174" s="378">
        <v>4323.5333333333347</v>
      </c>
      <c r="H174" s="378">
        <v>4842.3333333333339</v>
      </c>
      <c r="I174" s="378">
        <v>4960.5666666666657</v>
      </c>
      <c r="J174" s="378">
        <v>5101.7333333333336</v>
      </c>
      <c r="K174" s="377">
        <v>4819.3999999999996</v>
      </c>
      <c r="L174" s="377">
        <v>4560</v>
      </c>
      <c r="M174" s="377">
        <v>0.21912999999999999</v>
      </c>
      <c r="N174" s="1"/>
      <c r="O174" s="1"/>
    </row>
    <row r="175" spans="1:15" ht="12.75" customHeight="1">
      <c r="A175" s="30">
        <v>165</v>
      </c>
      <c r="B175" s="431" t="s">
        <v>107</v>
      </c>
      <c r="C175" s="377">
        <v>40.4</v>
      </c>
      <c r="D175" s="378">
        <v>40.066666666666663</v>
      </c>
      <c r="E175" s="378">
        <v>39.333333333333329</v>
      </c>
      <c r="F175" s="378">
        <v>38.266666666666666</v>
      </c>
      <c r="G175" s="378">
        <v>37.533333333333331</v>
      </c>
      <c r="H175" s="378">
        <v>41.133333333333326</v>
      </c>
      <c r="I175" s="378">
        <v>41.86666666666666</v>
      </c>
      <c r="J175" s="378">
        <v>42.933333333333323</v>
      </c>
      <c r="K175" s="377">
        <v>40.799999999999997</v>
      </c>
      <c r="L175" s="377">
        <v>39</v>
      </c>
      <c r="M175" s="377">
        <v>126.43024</v>
      </c>
      <c r="N175" s="1"/>
      <c r="O175" s="1"/>
    </row>
    <row r="176" spans="1:15" ht="12.75" customHeight="1">
      <c r="A176" s="30">
        <v>166</v>
      </c>
      <c r="B176" s="431" t="s">
        <v>381</v>
      </c>
      <c r="C176" s="377">
        <v>458.95</v>
      </c>
      <c r="D176" s="378">
        <v>453.55</v>
      </c>
      <c r="E176" s="378">
        <v>442.1</v>
      </c>
      <c r="F176" s="378">
        <v>425.25</v>
      </c>
      <c r="G176" s="378">
        <v>413.8</v>
      </c>
      <c r="H176" s="378">
        <v>470.40000000000003</v>
      </c>
      <c r="I176" s="378">
        <v>481.84999999999997</v>
      </c>
      <c r="J176" s="378">
        <v>498.70000000000005</v>
      </c>
      <c r="K176" s="377">
        <v>465</v>
      </c>
      <c r="L176" s="377">
        <v>436.7</v>
      </c>
      <c r="M176" s="377">
        <v>13.51423</v>
      </c>
      <c r="N176" s="1"/>
      <c r="O176" s="1"/>
    </row>
    <row r="177" spans="1:15" ht="12.75" customHeight="1">
      <c r="A177" s="30">
        <v>167</v>
      </c>
      <c r="B177" s="431" t="s">
        <v>373</v>
      </c>
      <c r="C177" s="377">
        <v>1084.4000000000001</v>
      </c>
      <c r="D177" s="378">
        <v>1076.95</v>
      </c>
      <c r="E177" s="378">
        <v>1059.1000000000001</v>
      </c>
      <c r="F177" s="378">
        <v>1033.8000000000002</v>
      </c>
      <c r="G177" s="378">
        <v>1015.9500000000003</v>
      </c>
      <c r="H177" s="378">
        <v>1102.25</v>
      </c>
      <c r="I177" s="378">
        <v>1120.0999999999999</v>
      </c>
      <c r="J177" s="378">
        <v>1145.3999999999999</v>
      </c>
      <c r="K177" s="377">
        <v>1094.8</v>
      </c>
      <c r="L177" s="377">
        <v>1051.6500000000001</v>
      </c>
      <c r="M177" s="377">
        <v>0.13632</v>
      </c>
      <c r="N177" s="1"/>
      <c r="O177" s="1"/>
    </row>
    <row r="178" spans="1:15" ht="12.75" customHeight="1">
      <c r="A178" s="30">
        <v>168</v>
      </c>
      <c r="B178" s="431" t="s">
        <v>259</v>
      </c>
      <c r="C178" s="377">
        <v>519.85</v>
      </c>
      <c r="D178" s="378">
        <v>512.31666666666672</v>
      </c>
      <c r="E178" s="378">
        <v>500.83333333333348</v>
      </c>
      <c r="F178" s="378">
        <v>481.81666666666678</v>
      </c>
      <c r="G178" s="378">
        <v>470.33333333333354</v>
      </c>
      <c r="H178" s="378">
        <v>531.33333333333348</v>
      </c>
      <c r="I178" s="378">
        <v>542.81666666666683</v>
      </c>
      <c r="J178" s="378">
        <v>561.83333333333337</v>
      </c>
      <c r="K178" s="377">
        <v>523.79999999999995</v>
      </c>
      <c r="L178" s="377">
        <v>493.3</v>
      </c>
      <c r="M178" s="377">
        <v>1.3308199999999999</v>
      </c>
      <c r="N178" s="1"/>
      <c r="O178" s="1"/>
    </row>
    <row r="179" spans="1:15" ht="12.75" customHeight="1">
      <c r="A179" s="30">
        <v>169</v>
      </c>
      <c r="B179" s="431" t="s">
        <v>108</v>
      </c>
      <c r="C179" s="377">
        <v>894.45</v>
      </c>
      <c r="D179" s="378">
        <v>881.5</v>
      </c>
      <c r="E179" s="378">
        <v>861.7</v>
      </c>
      <c r="F179" s="378">
        <v>828.95</v>
      </c>
      <c r="G179" s="378">
        <v>809.15000000000009</v>
      </c>
      <c r="H179" s="378">
        <v>914.25</v>
      </c>
      <c r="I179" s="378">
        <v>934.05</v>
      </c>
      <c r="J179" s="378">
        <v>966.8</v>
      </c>
      <c r="K179" s="377">
        <v>901.3</v>
      </c>
      <c r="L179" s="377">
        <v>848.75</v>
      </c>
      <c r="M179" s="377">
        <v>12.44694</v>
      </c>
      <c r="N179" s="1"/>
      <c r="O179" s="1"/>
    </row>
    <row r="180" spans="1:15" ht="12.75" customHeight="1">
      <c r="A180" s="30">
        <v>170</v>
      </c>
      <c r="B180" s="431" t="s">
        <v>260</v>
      </c>
      <c r="C180" s="377">
        <v>618.79999999999995</v>
      </c>
      <c r="D180" s="378">
        <v>613</v>
      </c>
      <c r="E180" s="378">
        <v>601.95000000000005</v>
      </c>
      <c r="F180" s="378">
        <v>585.1</v>
      </c>
      <c r="G180" s="378">
        <v>574.05000000000007</v>
      </c>
      <c r="H180" s="378">
        <v>629.85</v>
      </c>
      <c r="I180" s="378">
        <v>640.9</v>
      </c>
      <c r="J180" s="378">
        <v>657.75</v>
      </c>
      <c r="K180" s="377">
        <v>624.04999999999995</v>
      </c>
      <c r="L180" s="377">
        <v>596.15</v>
      </c>
      <c r="M180" s="377">
        <v>1.08643</v>
      </c>
      <c r="N180" s="1"/>
      <c r="O180" s="1"/>
    </row>
    <row r="181" spans="1:15" ht="12.75" customHeight="1">
      <c r="A181" s="30">
        <v>171</v>
      </c>
      <c r="B181" s="431" t="s">
        <v>109</v>
      </c>
      <c r="C181" s="377">
        <v>1638.95</v>
      </c>
      <c r="D181" s="378">
        <v>1615.9833333333333</v>
      </c>
      <c r="E181" s="378">
        <v>1583.4666666666667</v>
      </c>
      <c r="F181" s="378">
        <v>1527.9833333333333</v>
      </c>
      <c r="G181" s="378">
        <v>1495.4666666666667</v>
      </c>
      <c r="H181" s="378">
        <v>1671.4666666666667</v>
      </c>
      <c r="I181" s="378">
        <v>1703.9833333333336</v>
      </c>
      <c r="J181" s="378">
        <v>1759.4666666666667</v>
      </c>
      <c r="K181" s="377">
        <v>1648.5</v>
      </c>
      <c r="L181" s="377">
        <v>1560.5</v>
      </c>
      <c r="M181" s="377">
        <v>33.308059999999998</v>
      </c>
      <c r="N181" s="1"/>
      <c r="O181" s="1"/>
    </row>
    <row r="182" spans="1:15" ht="12.75" customHeight="1">
      <c r="A182" s="30">
        <v>172</v>
      </c>
      <c r="B182" s="431" t="s">
        <v>382</v>
      </c>
      <c r="C182" s="377">
        <v>93</v>
      </c>
      <c r="D182" s="378">
        <v>92.616666666666674</v>
      </c>
      <c r="E182" s="378">
        <v>91.483333333333348</v>
      </c>
      <c r="F182" s="378">
        <v>89.966666666666669</v>
      </c>
      <c r="G182" s="378">
        <v>88.833333333333343</v>
      </c>
      <c r="H182" s="378">
        <v>94.133333333333354</v>
      </c>
      <c r="I182" s="378">
        <v>95.26666666666668</v>
      </c>
      <c r="J182" s="378">
        <v>96.78333333333336</v>
      </c>
      <c r="K182" s="377">
        <v>93.75</v>
      </c>
      <c r="L182" s="377">
        <v>91.1</v>
      </c>
      <c r="M182" s="377">
        <v>21.865649999999999</v>
      </c>
      <c r="N182" s="1"/>
      <c r="O182" s="1"/>
    </row>
    <row r="183" spans="1:15" ht="12.75" customHeight="1">
      <c r="A183" s="30">
        <v>173</v>
      </c>
      <c r="B183" s="431" t="s">
        <v>110</v>
      </c>
      <c r="C183" s="377">
        <v>301.14999999999998</v>
      </c>
      <c r="D183" s="378">
        <v>301.96666666666664</v>
      </c>
      <c r="E183" s="378">
        <v>295.48333333333329</v>
      </c>
      <c r="F183" s="378">
        <v>289.81666666666666</v>
      </c>
      <c r="G183" s="378">
        <v>283.33333333333331</v>
      </c>
      <c r="H183" s="378">
        <v>307.63333333333327</v>
      </c>
      <c r="I183" s="378">
        <v>314.11666666666662</v>
      </c>
      <c r="J183" s="378">
        <v>319.78333333333325</v>
      </c>
      <c r="K183" s="377">
        <v>308.45</v>
      </c>
      <c r="L183" s="377">
        <v>296.3</v>
      </c>
      <c r="M183" s="377">
        <v>20.51774</v>
      </c>
      <c r="N183" s="1"/>
      <c r="O183" s="1"/>
    </row>
    <row r="184" spans="1:15" ht="12.75" customHeight="1">
      <c r="A184" s="30">
        <v>174</v>
      </c>
      <c r="B184" s="431" t="s">
        <v>374</v>
      </c>
      <c r="C184" s="377">
        <v>496.7</v>
      </c>
      <c r="D184" s="378">
        <v>487.23333333333329</v>
      </c>
      <c r="E184" s="378">
        <v>471.56666666666661</v>
      </c>
      <c r="F184" s="378">
        <v>446.43333333333334</v>
      </c>
      <c r="G184" s="378">
        <v>430.76666666666665</v>
      </c>
      <c r="H184" s="378">
        <v>512.36666666666656</v>
      </c>
      <c r="I184" s="378">
        <v>528.03333333333319</v>
      </c>
      <c r="J184" s="378">
        <v>553.16666666666652</v>
      </c>
      <c r="K184" s="377">
        <v>502.9</v>
      </c>
      <c r="L184" s="377">
        <v>462.1</v>
      </c>
      <c r="M184" s="377">
        <v>11.184530000000001</v>
      </c>
      <c r="N184" s="1"/>
      <c r="O184" s="1"/>
    </row>
    <row r="185" spans="1:15" ht="12.75" customHeight="1">
      <c r="A185" s="30">
        <v>175</v>
      </c>
      <c r="B185" s="431" t="s">
        <v>111</v>
      </c>
      <c r="C185" s="377">
        <v>1721.3</v>
      </c>
      <c r="D185" s="378">
        <v>1701.8500000000001</v>
      </c>
      <c r="E185" s="378">
        <v>1677.5000000000002</v>
      </c>
      <c r="F185" s="378">
        <v>1633.7</v>
      </c>
      <c r="G185" s="378">
        <v>1609.3500000000001</v>
      </c>
      <c r="H185" s="378">
        <v>1745.6500000000003</v>
      </c>
      <c r="I185" s="378">
        <v>1770.0000000000002</v>
      </c>
      <c r="J185" s="378">
        <v>1813.8000000000004</v>
      </c>
      <c r="K185" s="377">
        <v>1726.2</v>
      </c>
      <c r="L185" s="377">
        <v>1658.05</v>
      </c>
      <c r="M185" s="377">
        <v>8.3468099999999996</v>
      </c>
      <c r="N185" s="1"/>
      <c r="O185" s="1"/>
    </row>
    <row r="186" spans="1:15" ht="12.75" customHeight="1">
      <c r="A186" s="30">
        <v>176</v>
      </c>
      <c r="B186" s="431" t="s">
        <v>376</v>
      </c>
      <c r="C186" s="377">
        <v>201.85</v>
      </c>
      <c r="D186" s="378">
        <v>204.63333333333333</v>
      </c>
      <c r="E186" s="378">
        <v>193.46666666666664</v>
      </c>
      <c r="F186" s="378">
        <v>185.08333333333331</v>
      </c>
      <c r="G186" s="378">
        <v>173.91666666666663</v>
      </c>
      <c r="H186" s="378">
        <v>213.01666666666665</v>
      </c>
      <c r="I186" s="378">
        <v>224.18333333333334</v>
      </c>
      <c r="J186" s="378">
        <v>232.56666666666666</v>
      </c>
      <c r="K186" s="377">
        <v>215.8</v>
      </c>
      <c r="L186" s="377">
        <v>196.25</v>
      </c>
      <c r="M186" s="377">
        <v>63.96152</v>
      </c>
      <c r="N186" s="1"/>
      <c r="O186" s="1"/>
    </row>
    <row r="187" spans="1:15" ht="12.75" customHeight="1">
      <c r="A187" s="30">
        <v>177</v>
      </c>
      <c r="B187" s="431" t="s">
        <v>377</v>
      </c>
      <c r="C187" s="377">
        <v>1893.4</v>
      </c>
      <c r="D187" s="378">
        <v>1875.7</v>
      </c>
      <c r="E187" s="378">
        <v>1824.4</v>
      </c>
      <c r="F187" s="378">
        <v>1755.4</v>
      </c>
      <c r="G187" s="378">
        <v>1704.1000000000001</v>
      </c>
      <c r="H187" s="378">
        <v>1944.7</v>
      </c>
      <c r="I187" s="378">
        <v>1995.9999999999998</v>
      </c>
      <c r="J187" s="378">
        <v>2065</v>
      </c>
      <c r="K187" s="377">
        <v>1927</v>
      </c>
      <c r="L187" s="377">
        <v>1806.7</v>
      </c>
      <c r="M187" s="377">
        <v>0.45374999999999999</v>
      </c>
      <c r="N187" s="1"/>
      <c r="O187" s="1"/>
    </row>
    <row r="188" spans="1:15" ht="12.75" customHeight="1">
      <c r="A188" s="30">
        <v>178</v>
      </c>
      <c r="B188" s="431" t="s">
        <v>383</v>
      </c>
      <c r="C188" s="377">
        <v>125.9</v>
      </c>
      <c r="D188" s="378">
        <v>124.26666666666667</v>
      </c>
      <c r="E188" s="378">
        <v>122.03333333333333</v>
      </c>
      <c r="F188" s="378">
        <v>118.16666666666667</v>
      </c>
      <c r="G188" s="378">
        <v>115.93333333333334</v>
      </c>
      <c r="H188" s="378">
        <v>128.13333333333333</v>
      </c>
      <c r="I188" s="378">
        <v>130.36666666666665</v>
      </c>
      <c r="J188" s="378">
        <v>134.23333333333332</v>
      </c>
      <c r="K188" s="377">
        <v>126.5</v>
      </c>
      <c r="L188" s="377">
        <v>120.4</v>
      </c>
      <c r="M188" s="377">
        <v>7.9604100000000004</v>
      </c>
      <c r="N188" s="1"/>
      <c r="O188" s="1"/>
    </row>
    <row r="189" spans="1:15" ht="12.75" customHeight="1">
      <c r="A189" s="30">
        <v>179</v>
      </c>
      <c r="B189" s="431" t="s">
        <v>261</v>
      </c>
      <c r="C189" s="377">
        <v>302</v>
      </c>
      <c r="D189" s="378">
        <v>298.61666666666662</v>
      </c>
      <c r="E189" s="378">
        <v>289.33333333333326</v>
      </c>
      <c r="F189" s="378">
        <v>276.66666666666663</v>
      </c>
      <c r="G189" s="378">
        <v>267.38333333333327</v>
      </c>
      <c r="H189" s="378">
        <v>311.28333333333325</v>
      </c>
      <c r="I189" s="378">
        <v>320.56666666666666</v>
      </c>
      <c r="J189" s="378">
        <v>333.23333333333323</v>
      </c>
      <c r="K189" s="377">
        <v>307.89999999999998</v>
      </c>
      <c r="L189" s="377">
        <v>285.95</v>
      </c>
      <c r="M189" s="377">
        <v>15.7006</v>
      </c>
      <c r="N189" s="1"/>
      <c r="O189" s="1"/>
    </row>
    <row r="190" spans="1:15" ht="12.75" customHeight="1">
      <c r="A190" s="30">
        <v>180</v>
      </c>
      <c r="B190" s="431" t="s">
        <v>378</v>
      </c>
      <c r="C190" s="377">
        <v>683.35</v>
      </c>
      <c r="D190" s="378">
        <v>679.66666666666663</v>
      </c>
      <c r="E190" s="378">
        <v>655.68333333333328</v>
      </c>
      <c r="F190" s="378">
        <v>628.01666666666665</v>
      </c>
      <c r="G190" s="378">
        <v>604.0333333333333</v>
      </c>
      <c r="H190" s="378">
        <v>707.33333333333326</v>
      </c>
      <c r="I190" s="378">
        <v>731.31666666666661</v>
      </c>
      <c r="J190" s="378">
        <v>758.98333333333323</v>
      </c>
      <c r="K190" s="377">
        <v>703.65</v>
      </c>
      <c r="L190" s="377">
        <v>652</v>
      </c>
      <c r="M190" s="377">
        <v>2.38076</v>
      </c>
      <c r="N190" s="1"/>
      <c r="O190" s="1"/>
    </row>
    <row r="191" spans="1:15" ht="12.75" customHeight="1">
      <c r="A191" s="30">
        <v>181</v>
      </c>
      <c r="B191" s="431" t="s">
        <v>112</v>
      </c>
      <c r="C191" s="377">
        <v>691.5</v>
      </c>
      <c r="D191" s="378">
        <v>686.94999999999993</v>
      </c>
      <c r="E191" s="378">
        <v>677.34999999999991</v>
      </c>
      <c r="F191" s="378">
        <v>663.19999999999993</v>
      </c>
      <c r="G191" s="378">
        <v>653.59999999999991</v>
      </c>
      <c r="H191" s="378">
        <v>701.09999999999991</v>
      </c>
      <c r="I191" s="378">
        <v>710.7</v>
      </c>
      <c r="J191" s="378">
        <v>724.84999999999991</v>
      </c>
      <c r="K191" s="377">
        <v>696.55</v>
      </c>
      <c r="L191" s="377">
        <v>672.8</v>
      </c>
      <c r="M191" s="377">
        <v>9.6110000000000007</v>
      </c>
      <c r="N191" s="1"/>
      <c r="O191" s="1"/>
    </row>
    <row r="192" spans="1:15" ht="12.75" customHeight="1">
      <c r="A192" s="30">
        <v>182</v>
      </c>
      <c r="B192" s="431" t="s">
        <v>262</v>
      </c>
      <c r="C192" s="377">
        <v>1421.3</v>
      </c>
      <c r="D192" s="378">
        <v>1397.05</v>
      </c>
      <c r="E192" s="378">
        <v>1356.1</v>
      </c>
      <c r="F192" s="378">
        <v>1290.8999999999999</v>
      </c>
      <c r="G192" s="378">
        <v>1249.9499999999998</v>
      </c>
      <c r="H192" s="378">
        <v>1462.25</v>
      </c>
      <c r="I192" s="378">
        <v>1503.2000000000003</v>
      </c>
      <c r="J192" s="378">
        <v>1568.4</v>
      </c>
      <c r="K192" s="377">
        <v>1438</v>
      </c>
      <c r="L192" s="377">
        <v>1331.85</v>
      </c>
      <c r="M192" s="377">
        <v>9.5404</v>
      </c>
      <c r="N192" s="1"/>
      <c r="O192" s="1"/>
    </row>
    <row r="193" spans="1:15" ht="12.75" customHeight="1">
      <c r="A193" s="30">
        <v>183</v>
      </c>
      <c r="B193" s="431" t="s">
        <v>387</v>
      </c>
      <c r="C193" s="377">
        <v>1183.5</v>
      </c>
      <c r="D193" s="378">
        <v>1166.7166666666667</v>
      </c>
      <c r="E193" s="378">
        <v>1143.4333333333334</v>
      </c>
      <c r="F193" s="378">
        <v>1103.3666666666668</v>
      </c>
      <c r="G193" s="378">
        <v>1080.0833333333335</v>
      </c>
      <c r="H193" s="378">
        <v>1206.7833333333333</v>
      </c>
      <c r="I193" s="378">
        <v>1230.0666666666666</v>
      </c>
      <c r="J193" s="378">
        <v>1270.1333333333332</v>
      </c>
      <c r="K193" s="377">
        <v>1190</v>
      </c>
      <c r="L193" s="377">
        <v>1126.6500000000001</v>
      </c>
      <c r="M193" s="377">
        <v>1.9981899999999999</v>
      </c>
      <c r="N193" s="1"/>
      <c r="O193" s="1"/>
    </row>
    <row r="194" spans="1:15" ht="12.75" customHeight="1">
      <c r="A194" s="30">
        <v>184</v>
      </c>
      <c r="B194" s="431" t="s">
        <v>840</v>
      </c>
      <c r="C194" s="377">
        <v>21.25</v>
      </c>
      <c r="D194" s="378">
        <v>21.099999999999998</v>
      </c>
      <c r="E194" s="378">
        <v>20.599999999999994</v>
      </c>
      <c r="F194" s="378">
        <v>19.949999999999996</v>
      </c>
      <c r="G194" s="378">
        <v>19.449999999999992</v>
      </c>
      <c r="H194" s="378">
        <v>21.749999999999996</v>
      </c>
      <c r="I194" s="378">
        <v>22.250000000000004</v>
      </c>
      <c r="J194" s="378">
        <v>22.9</v>
      </c>
      <c r="K194" s="377">
        <v>21.6</v>
      </c>
      <c r="L194" s="377">
        <v>20.45</v>
      </c>
      <c r="M194" s="377">
        <v>40.163029999999999</v>
      </c>
      <c r="N194" s="1"/>
      <c r="O194" s="1"/>
    </row>
    <row r="195" spans="1:15" ht="12.75" customHeight="1">
      <c r="A195" s="30">
        <v>185</v>
      </c>
      <c r="B195" s="431" t="s">
        <v>388</v>
      </c>
      <c r="C195" s="377">
        <v>1034.3499999999999</v>
      </c>
      <c r="D195" s="378">
        <v>1049.0333333333333</v>
      </c>
      <c r="E195" s="378">
        <v>1008.0666666666666</v>
      </c>
      <c r="F195" s="378">
        <v>981.7833333333333</v>
      </c>
      <c r="G195" s="378">
        <v>940.81666666666661</v>
      </c>
      <c r="H195" s="378">
        <v>1075.3166666666666</v>
      </c>
      <c r="I195" s="378">
        <v>1116.2833333333333</v>
      </c>
      <c r="J195" s="378">
        <v>1142.5666666666666</v>
      </c>
      <c r="K195" s="377">
        <v>1090</v>
      </c>
      <c r="L195" s="377">
        <v>1022.75</v>
      </c>
      <c r="M195" s="377">
        <v>0.72231000000000001</v>
      </c>
      <c r="N195" s="1"/>
      <c r="O195" s="1"/>
    </row>
    <row r="196" spans="1:15" ht="12.75" customHeight="1">
      <c r="A196" s="30">
        <v>186</v>
      </c>
      <c r="B196" s="431" t="s">
        <v>113</v>
      </c>
      <c r="C196" s="377">
        <v>1184.4000000000001</v>
      </c>
      <c r="D196" s="378">
        <v>1171.1166666666668</v>
      </c>
      <c r="E196" s="378">
        <v>1148.3333333333335</v>
      </c>
      <c r="F196" s="378">
        <v>1112.2666666666667</v>
      </c>
      <c r="G196" s="378">
        <v>1089.4833333333333</v>
      </c>
      <c r="H196" s="378">
        <v>1207.1833333333336</v>
      </c>
      <c r="I196" s="378">
        <v>1229.9666666666669</v>
      </c>
      <c r="J196" s="378">
        <v>1266.0333333333338</v>
      </c>
      <c r="K196" s="377">
        <v>1193.9000000000001</v>
      </c>
      <c r="L196" s="377">
        <v>1135.05</v>
      </c>
      <c r="M196" s="377">
        <v>17.64518</v>
      </c>
      <c r="N196" s="1"/>
      <c r="O196" s="1"/>
    </row>
    <row r="197" spans="1:15" ht="12.75" customHeight="1">
      <c r="A197" s="30">
        <v>187</v>
      </c>
      <c r="B197" s="431" t="s">
        <v>114</v>
      </c>
      <c r="C197" s="377">
        <v>1123.7</v>
      </c>
      <c r="D197" s="378">
        <v>1117.2500000000002</v>
      </c>
      <c r="E197" s="378">
        <v>1094.8500000000004</v>
      </c>
      <c r="F197" s="378">
        <v>1066.0000000000002</v>
      </c>
      <c r="G197" s="378">
        <v>1043.6000000000004</v>
      </c>
      <c r="H197" s="378">
        <v>1146.1000000000004</v>
      </c>
      <c r="I197" s="378">
        <v>1168.5000000000005</v>
      </c>
      <c r="J197" s="378">
        <v>1197.3500000000004</v>
      </c>
      <c r="K197" s="377">
        <v>1139.6500000000001</v>
      </c>
      <c r="L197" s="377">
        <v>1088.4000000000001</v>
      </c>
      <c r="M197" s="377">
        <v>47.252540000000003</v>
      </c>
      <c r="N197" s="1"/>
      <c r="O197" s="1"/>
    </row>
    <row r="198" spans="1:15" ht="12.75" customHeight="1">
      <c r="A198" s="30">
        <v>188</v>
      </c>
      <c r="B198" s="431" t="s">
        <v>115</v>
      </c>
      <c r="C198" s="377">
        <v>2530.6</v>
      </c>
      <c r="D198" s="378">
        <v>2515.0333333333333</v>
      </c>
      <c r="E198" s="378">
        <v>2489.3666666666668</v>
      </c>
      <c r="F198" s="378">
        <v>2448.1333333333337</v>
      </c>
      <c r="G198" s="378">
        <v>2422.4666666666672</v>
      </c>
      <c r="H198" s="378">
        <v>2556.2666666666664</v>
      </c>
      <c r="I198" s="378">
        <v>2581.9333333333334</v>
      </c>
      <c r="J198" s="378">
        <v>2623.1666666666661</v>
      </c>
      <c r="K198" s="377">
        <v>2540.6999999999998</v>
      </c>
      <c r="L198" s="377">
        <v>2473.8000000000002</v>
      </c>
      <c r="M198" s="377">
        <v>45.285679999999999</v>
      </c>
      <c r="N198" s="1"/>
      <c r="O198" s="1"/>
    </row>
    <row r="199" spans="1:15" ht="12.75" customHeight="1">
      <c r="A199" s="30">
        <v>189</v>
      </c>
      <c r="B199" s="431" t="s">
        <v>116</v>
      </c>
      <c r="C199" s="377">
        <v>2230.65</v>
      </c>
      <c r="D199" s="378">
        <v>2218.4333333333329</v>
      </c>
      <c r="E199" s="378">
        <v>2182.8666666666659</v>
      </c>
      <c r="F199" s="378">
        <v>2135.083333333333</v>
      </c>
      <c r="G199" s="378">
        <v>2099.516666666666</v>
      </c>
      <c r="H199" s="378">
        <v>2266.2166666666658</v>
      </c>
      <c r="I199" s="378">
        <v>2301.7833333333324</v>
      </c>
      <c r="J199" s="378">
        <v>2349.5666666666657</v>
      </c>
      <c r="K199" s="377">
        <v>2254</v>
      </c>
      <c r="L199" s="377">
        <v>2170.65</v>
      </c>
      <c r="M199" s="377">
        <v>5.70533</v>
      </c>
      <c r="N199" s="1"/>
      <c r="O199" s="1"/>
    </row>
    <row r="200" spans="1:15" ht="12.75" customHeight="1">
      <c r="A200" s="30">
        <v>190</v>
      </c>
      <c r="B200" s="431" t="s">
        <v>117</v>
      </c>
      <c r="C200" s="377">
        <v>1488.05</v>
      </c>
      <c r="D200" s="378">
        <v>1475.6833333333334</v>
      </c>
      <c r="E200" s="378">
        <v>1456.3666666666668</v>
      </c>
      <c r="F200" s="378">
        <v>1424.6833333333334</v>
      </c>
      <c r="G200" s="378">
        <v>1405.3666666666668</v>
      </c>
      <c r="H200" s="378">
        <v>1507.3666666666668</v>
      </c>
      <c r="I200" s="378">
        <v>1526.6833333333334</v>
      </c>
      <c r="J200" s="378">
        <v>1558.3666666666668</v>
      </c>
      <c r="K200" s="377">
        <v>1495</v>
      </c>
      <c r="L200" s="377">
        <v>1444</v>
      </c>
      <c r="M200" s="377">
        <v>67.971239999999995</v>
      </c>
      <c r="N200" s="1"/>
      <c r="O200" s="1"/>
    </row>
    <row r="201" spans="1:15" ht="12.75" customHeight="1">
      <c r="A201" s="30">
        <v>191</v>
      </c>
      <c r="B201" s="431" t="s">
        <v>118</v>
      </c>
      <c r="C201" s="377">
        <v>630.79999999999995</v>
      </c>
      <c r="D201" s="378">
        <v>627.1</v>
      </c>
      <c r="E201" s="378">
        <v>620.70000000000005</v>
      </c>
      <c r="F201" s="378">
        <v>610.6</v>
      </c>
      <c r="G201" s="378">
        <v>604.20000000000005</v>
      </c>
      <c r="H201" s="378">
        <v>637.20000000000005</v>
      </c>
      <c r="I201" s="378">
        <v>643.59999999999991</v>
      </c>
      <c r="J201" s="378">
        <v>653.70000000000005</v>
      </c>
      <c r="K201" s="377">
        <v>633.5</v>
      </c>
      <c r="L201" s="377">
        <v>617</v>
      </c>
      <c r="M201" s="377">
        <v>18.279019999999999</v>
      </c>
      <c r="N201" s="1"/>
      <c r="O201" s="1"/>
    </row>
    <row r="202" spans="1:15" ht="12.75" customHeight="1">
      <c r="A202" s="30">
        <v>192</v>
      </c>
      <c r="B202" s="431" t="s">
        <v>385</v>
      </c>
      <c r="C202" s="377">
        <v>1626.7</v>
      </c>
      <c r="D202" s="378">
        <v>1603.5</v>
      </c>
      <c r="E202" s="378">
        <v>1560.85</v>
      </c>
      <c r="F202" s="378">
        <v>1495</v>
      </c>
      <c r="G202" s="378">
        <v>1452.35</v>
      </c>
      <c r="H202" s="378">
        <v>1669.35</v>
      </c>
      <c r="I202" s="378">
        <v>1712</v>
      </c>
      <c r="J202" s="378">
        <v>1777.85</v>
      </c>
      <c r="K202" s="377">
        <v>1646.15</v>
      </c>
      <c r="L202" s="377">
        <v>1537.65</v>
      </c>
      <c r="M202" s="377">
        <v>2.2810299999999999</v>
      </c>
      <c r="N202" s="1"/>
      <c r="O202" s="1"/>
    </row>
    <row r="203" spans="1:15" ht="12.75" customHeight="1">
      <c r="A203" s="30">
        <v>193</v>
      </c>
      <c r="B203" s="431" t="s">
        <v>389</v>
      </c>
      <c r="C203" s="377">
        <v>220.8</v>
      </c>
      <c r="D203" s="378">
        <v>220.48333333333335</v>
      </c>
      <c r="E203" s="378">
        <v>216.51666666666671</v>
      </c>
      <c r="F203" s="378">
        <v>212.23333333333335</v>
      </c>
      <c r="G203" s="378">
        <v>208.26666666666671</v>
      </c>
      <c r="H203" s="378">
        <v>224.76666666666671</v>
      </c>
      <c r="I203" s="378">
        <v>228.73333333333335</v>
      </c>
      <c r="J203" s="378">
        <v>233.01666666666671</v>
      </c>
      <c r="K203" s="377">
        <v>224.45</v>
      </c>
      <c r="L203" s="377">
        <v>216.2</v>
      </c>
      <c r="M203" s="377">
        <v>1.24794</v>
      </c>
      <c r="N203" s="1"/>
      <c r="O203" s="1"/>
    </row>
    <row r="204" spans="1:15" ht="12.75" customHeight="1">
      <c r="A204" s="30">
        <v>194</v>
      </c>
      <c r="B204" s="431" t="s">
        <v>390</v>
      </c>
      <c r="C204" s="377">
        <v>135.69999999999999</v>
      </c>
      <c r="D204" s="378">
        <v>134.25</v>
      </c>
      <c r="E204" s="378">
        <v>130.05000000000001</v>
      </c>
      <c r="F204" s="378">
        <v>124.4</v>
      </c>
      <c r="G204" s="378">
        <v>120.20000000000002</v>
      </c>
      <c r="H204" s="378">
        <v>139.9</v>
      </c>
      <c r="I204" s="378">
        <v>144.1</v>
      </c>
      <c r="J204" s="378">
        <v>149.75</v>
      </c>
      <c r="K204" s="377">
        <v>138.44999999999999</v>
      </c>
      <c r="L204" s="377">
        <v>128.6</v>
      </c>
      <c r="M204" s="377">
        <v>21.938839999999999</v>
      </c>
      <c r="N204" s="1"/>
      <c r="O204" s="1"/>
    </row>
    <row r="205" spans="1:15" ht="12.75" customHeight="1">
      <c r="A205" s="30">
        <v>195</v>
      </c>
      <c r="B205" s="431" t="s">
        <v>119</v>
      </c>
      <c r="C205" s="377">
        <v>2782.05</v>
      </c>
      <c r="D205" s="378">
        <v>2741.2999999999997</v>
      </c>
      <c r="E205" s="378">
        <v>2693.5999999999995</v>
      </c>
      <c r="F205" s="378">
        <v>2605.1499999999996</v>
      </c>
      <c r="G205" s="378">
        <v>2557.4499999999994</v>
      </c>
      <c r="H205" s="378">
        <v>2829.7499999999995</v>
      </c>
      <c r="I205" s="378">
        <v>2877.4499999999994</v>
      </c>
      <c r="J205" s="378">
        <v>2965.8999999999996</v>
      </c>
      <c r="K205" s="377">
        <v>2789</v>
      </c>
      <c r="L205" s="377">
        <v>2652.85</v>
      </c>
      <c r="M205" s="377">
        <v>9.7114799999999999</v>
      </c>
      <c r="N205" s="1"/>
      <c r="O205" s="1"/>
    </row>
    <row r="206" spans="1:15" ht="12.75" customHeight="1">
      <c r="A206" s="30">
        <v>196</v>
      </c>
      <c r="B206" s="431" t="s">
        <v>386</v>
      </c>
      <c r="C206" s="377">
        <v>81.8</v>
      </c>
      <c r="D206" s="378">
        <v>80.033333333333331</v>
      </c>
      <c r="E206" s="378">
        <v>77.36666666666666</v>
      </c>
      <c r="F206" s="378">
        <v>72.933333333333323</v>
      </c>
      <c r="G206" s="378">
        <v>70.266666666666652</v>
      </c>
      <c r="H206" s="378">
        <v>84.466666666666669</v>
      </c>
      <c r="I206" s="378">
        <v>87.133333333333354</v>
      </c>
      <c r="J206" s="378">
        <v>91.566666666666677</v>
      </c>
      <c r="K206" s="377">
        <v>82.7</v>
      </c>
      <c r="L206" s="377">
        <v>75.599999999999994</v>
      </c>
      <c r="M206" s="377">
        <v>164.5847</v>
      </c>
      <c r="N206" s="1"/>
      <c r="O206" s="1"/>
    </row>
    <row r="207" spans="1:15" ht="12.75" customHeight="1">
      <c r="A207" s="30">
        <v>197</v>
      </c>
      <c r="B207" s="431" t="s">
        <v>841</v>
      </c>
      <c r="C207" s="377">
        <v>2522.8000000000002</v>
      </c>
      <c r="D207" s="378">
        <v>2527.5333333333333</v>
      </c>
      <c r="E207" s="378">
        <v>2495.2666666666664</v>
      </c>
      <c r="F207" s="378">
        <v>2467.7333333333331</v>
      </c>
      <c r="G207" s="378">
        <v>2435.4666666666662</v>
      </c>
      <c r="H207" s="378">
        <v>2555.0666666666666</v>
      </c>
      <c r="I207" s="378">
        <v>2587.3333333333339</v>
      </c>
      <c r="J207" s="378">
        <v>2614.8666666666668</v>
      </c>
      <c r="K207" s="377">
        <v>2559.8000000000002</v>
      </c>
      <c r="L207" s="377">
        <v>2500</v>
      </c>
      <c r="M207" s="377">
        <v>0.74360999999999999</v>
      </c>
      <c r="N207" s="1"/>
      <c r="O207" s="1"/>
    </row>
    <row r="208" spans="1:15" ht="12.75" customHeight="1">
      <c r="A208" s="30">
        <v>198</v>
      </c>
      <c r="B208" s="431" t="s">
        <v>828</v>
      </c>
      <c r="C208" s="377">
        <v>386.25</v>
      </c>
      <c r="D208" s="378">
        <v>385.98333333333335</v>
      </c>
      <c r="E208" s="378">
        <v>374.26666666666671</v>
      </c>
      <c r="F208" s="378">
        <v>362.28333333333336</v>
      </c>
      <c r="G208" s="378">
        <v>350.56666666666672</v>
      </c>
      <c r="H208" s="378">
        <v>397.9666666666667</v>
      </c>
      <c r="I208" s="378">
        <v>409.68333333333339</v>
      </c>
      <c r="J208" s="378">
        <v>421.66666666666669</v>
      </c>
      <c r="K208" s="377">
        <v>397.7</v>
      </c>
      <c r="L208" s="377">
        <v>374</v>
      </c>
      <c r="M208" s="377">
        <v>4.6584099999999999</v>
      </c>
      <c r="N208" s="1"/>
      <c r="O208" s="1"/>
    </row>
    <row r="209" spans="1:15" ht="12.75" customHeight="1">
      <c r="A209" s="30">
        <v>199</v>
      </c>
      <c r="B209" s="431" t="s">
        <v>121</v>
      </c>
      <c r="C209" s="377">
        <v>485.75</v>
      </c>
      <c r="D209" s="378">
        <v>482.3</v>
      </c>
      <c r="E209" s="378">
        <v>478.1</v>
      </c>
      <c r="F209" s="378">
        <v>470.45</v>
      </c>
      <c r="G209" s="378">
        <v>466.25</v>
      </c>
      <c r="H209" s="378">
        <v>489.95000000000005</v>
      </c>
      <c r="I209" s="378">
        <v>494.15</v>
      </c>
      <c r="J209" s="378">
        <v>501.80000000000007</v>
      </c>
      <c r="K209" s="377">
        <v>486.5</v>
      </c>
      <c r="L209" s="377">
        <v>474.65</v>
      </c>
      <c r="M209" s="377">
        <v>54.984949999999998</v>
      </c>
      <c r="N209" s="1"/>
      <c r="O209" s="1"/>
    </row>
    <row r="210" spans="1:15" ht="12.75" customHeight="1">
      <c r="A210" s="30">
        <v>200</v>
      </c>
      <c r="B210" s="431" t="s">
        <v>391</v>
      </c>
      <c r="C210" s="377">
        <v>124.65</v>
      </c>
      <c r="D210" s="378">
        <v>122.5</v>
      </c>
      <c r="E210" s="378">
        <v>118.95</v>
      </c>
      <c r="F210" s="378">
        <v>113.25</v>
      </c>
      <c r="G210" s="378">
        <v>109.7</v>
      </c>
      <c r="H210" s="378">
        <v>128.19999999999999</v>
      </c>
      <c r="I210" s="378">
        <v>131.75</v>
      </c>
      <c r="J210" s="378">
        <v>137.44999999999999</v>
      </c>
      <c r="K210" s="377">
        <v>126.05</v>
      </c>
      <c r="L210" s="377">
        <v>116.8</v>
      </c>
      <c r="M210" s="377">
        <v>51.186149999999998</v>
      </c>
      <c r="N210" s="1"/>
      <c r="O210" s="1"/>
    </row>
    <row r="211" spans="1:15" ht="12.75" customHeight="1">
      <c r="A211" s="30">
        <v>201</v>
      </c>
      <c r="B211" s="431" t="s">
        <v>122</v>
      </c>
      <c r="C211" s="377">
        <v>311.35000000000002</v>
      </c>
      <c r="D211" s="378">
        <v>308.36666666666662</v>
      </c>
      <c r="E211" s="378">
        <v>303.28333333333325</v>
      </c>
      <c r="F211" s="378">
        <v>295.21666666666664</v>
      </c>
      <c r="G211" s="378">
        <v>290.13333333333327</v>
      </c>
      <c r="H211" s="378">
        <v>316.43333333333322</v>
      </c>
      <c r="I211" s="378">
        <v>321.51666666666659</v>
      </c>
      <c r="J211" s="378">
        <v>329.5833333333332</v>
      </c>
      <c r="K211" s="377">
        <v>313.45</v>
      </c>
      <c r="L211" s="377">
        <v>300.3</v>
      </c>
      <c r="M211" s="377">
        <v>40.446530000000003</v>
      </c>
      <c r="N211" s="1"/>
      <c r="O211" s="1"/>
    </row>
    <row r="212" spans="1:15" ht="12.75" customHeight="1">
      <c r="A212" s="30">
        <v>202</v>
      </c>
      <c r="B212" s="431" t="s">
        <v>123</v>
      </c>
      <c r="C212" s="377">
        <v>2327.25</v>
      </c>
      <c r="D212" s="378">
        <v>2300.6166666666668</v>
      </c>
      <c r="E212" s="378">
        <v>2267.5333333333338</v>
      </c>
      <c r="F212" s="378">
        <v>2207.8166666666671</v>
      </c>
      <c r="G212" s="378">
        <v>2174.733333333334</v>
      </c>
      <c r="H212" s="378">
        <v>2360.3333333333335</v>
      </c>
      <c r="I212" s="378">
        <v>2393.4166666666665</v>
      </c>
      <c r="J212" s="378">
        <v>2453.1333333333332</v>
      </c>
      <c r="K212" s="377">
        <v>2333.6999999999998</v>
      </c>
      <c r="L212" s="377">
        <v>2240.9</v>
      </c>
      <c r="M212" s="377">
        <v>18.43543</v>
      </c>
      <c r="N212" s="1"/>
      <c r="O212" s="1"/>
    </row>
    <row r="213" spans="1:15" ht="12.75" customHeight="1">
      <c r="A213" s="30">
        <v>203</v>
      </c>
      <c r="B213" s="431" t="s">
        <v>263</v>
      </c>
      <c r="C213" s="377">
        <v>312.25</v>
      </c>
      <c r="D213" s="378">
        <v>313.25</v>
      </c>
      <c r="E213" s="378">
        <v>307</v>
      </c>
      <c r="F213" s="378">
        <v>301.75</v>
      </c>
      <c r="G213" s="378">
        <v>295.5</v>
      </c>
      <c r="H213" s="378">
        <v>318.5</v>
      </c>
      <c r="I213" s="378">
        <v>324.75</v>
      </c>
      <c r="J213" s="378">
        <v>330</v>
      </c>
      <c r="K213" s="377">
        <v>319.5</v>
      </c>
      <c r="L213" s="377">
        <v>308</v>
      </c>
      <c r="M213" s="377">
        <v>7.0751099999999996</v>
      </c>
      <c r="N213" s="1"/>
      <c r="O213" s="1"/>
    </row>
    <row r="214" spans="1:15" ht="12.75" customHeight="1">
      <c r="A214" s="30">
        <v>204</v>
      </c>
      <c r="B214" s="431" t="s">
        <v>842</v>
      </c>
      <c r="C214" s="377">
        <v>758</v>
      </c>
      <c r="D214" s="378">
        <v>760.81666666666661</v>
      </c>
      <c r="E214" s="378">
        <v>743.13333333333321</v>
      </c>
      <c r="F214" s="378">
        <v>728.26666666666665</v>
      </c>
      <c r="G214" s="378">
        <v>710.58333333333326</v>
      </c>
      <c r="H214" s="378">
        <v>775.68333333333317</v>
      </c>
      <c r="I214" s="378">
        <v>793.36666666666656</v>
      </c>
      <c r="J214" s="378">
        <v>808.23333333333312</v>
      </c>
      <c r="K214" s="377">
        <v>778.5</v>
      </c>
      <c r="L214" s="377">
        <v>745.95</v>
      </c>
      <c r="M214" s="377">
        <v>0.39089000000000002</v>
      </c>
      <c r="N214" s="1"/>
      <c r="O214" s="1"/>
    </row>
    <row r="215" spans="1:15" ht="12.75" customHeight="1">
      <c r="A215" s="30">
        <v>205</v>
      </c>
      <c r="B215" s="431" t="s">
        <v>392</v>
      </c>
      <c r="C215" s="377">
        <v>42862.05</v>
      </c>
      <c r="D215" s="378">
        <v>42323.033333333333</v>
      </c>
      <c r="E215" s="378">
        <v>41416.866666666669</v>
      </c>
      <c r="F215" s="378">
        <v>39971.683333333334</v>
      </c>
      <c r="G215" s="378">
        <v>39065.51666666667</v>
      </c>
      <c r="H215" s="378">
        <v>43768.216666666667</v>
      </c>
      <c r="I215" s="378">
        <v>44674.383333333339</v>
      </c>
      <c r="J215" s="378">
        <v>46119.566666666666</v>
      </c>
      <c r="K215" s="377">
        <v>43229.2</v>
      </c>
      <c r="L215" s="377">
        <v>40877.85</v>
      </c>
      <c r="M215" s="377">
        <v>3.6220000000000002E-2</v>
      </c>
      <c r="N215" s="1"/>
      <c r="O215" s="1"/>
    </row>
    <row r="216" spans="1:15" ht="12.75" customHeight="1">
      <c r="A216" s="30">
        <v>206</v>
      </c>
      <c r="B216" s="431" t="s">
        <v>393</v>
      </c>
      <c r="C216" s="377">
        <v>40.15</v>
      </c>
      <c r="D216" s="378">
        <v>39.733333333333327</v>
      </c>
      <c r="E216" s="378">
        <v>39.166666666666657</v>
      </c>
      <c r="F216" s="378">
        <v>38.18333333333333</v>
      </c>
      <c r="G216" s="378">
        <v>37.61666666666666</v>
      </c>
      <c r="H216" s="378">
        <v>40.716666666666654</v>
      </c>
      <c r="I216" s="378">
        <v>41.283333333333331</v>
      </c>
      <c r="J216" s="378">
        <v>42.266666666666652</v>
      </c>
      <c r="K216" s="377">
        <v>40.299999999999997</v>
      </c>
      <c r="L216" s="377">
        <v>38.75</v>
      </c>
      <c r="M216" s="377">
        <v>11.097770000000001</v>
      </c>
      <c r="N216" s="1"/>
      <c r="O216" s="1"/>
    </row>
    <row r="217" spans="1:15" ht="12.75" customHeight="1">
      <c r="A217" s="30">
        <v>207</v>
      </c>
      <c r="B217" s="431" t="s">
        <v>405</v>
      </c>
      <c r="C217" s="377">
        <v>150.44999999999999</v>
      </c>
      <c r="D217" s="378">
        <v>149.04999999999998</v>
      </c>
      <c r="E217" s="378">
        <v>145.04999999999995</v>
      </c>
      <c r="F217" s="378">
        <v>139.64999999999998</v>
      </c>
      <c r="G217" s="378">
        <v>135.64999999999995</v>
      </c>
      <c r="H217" s="378">
        <v>154.44999999999996</v>
      </c>
      <c r="I217" s="378">
        <v>158.45000000000002</v>
      </c>
      <c r="J217" s="378">
        <v>163.84999999999997</v>
      </c>
      <c r="K217" s="377">
        <v>153.05000000000001</v>
      </c>
      <c r="L217" s="377">
        <v>143.65</v>
      </c>
      <c r="M217" s="377">
        <v>95.012879999999996</v>
      </c>
      <c r="N217" s="1"/>
      <c r="O217" s="1"/>
    </row>
    <row r="218" spans="1:15" ht="12.75" customHeight="1">
      <c r="A218" s="30">
        <v>208</v>
      </c>
      <c r="B218" s="431" t="s">
        <v>124</v>
      </c>
      <c r="C218" s="377">
        <v>213.35</v>
      </c>
      <c r="D218" s="378">
        <v>211.01666666666665</v>
      </c>
      <c r="E218" s="378">
        <v>207.1333333333333</v>
      </c>
      <c r="F218" s="378">
        <v>200.91666666666666</v>
      </c>
      <c r="G218" s="378">
        <v>197.0333333333333</v>
      </c>
      <c r="H218" s="378">
        <v>217.23333333333329</v>
      </c>
      <c r="I218" s="378">
        <v>221.11666666666662</v>
      </c>
      <c r="J218" s="378">
        <v>227.33333333333329</v>
      </c>
      <c r="K218" s="377">
        <v>214.9</v>
      </c>
      <c r="L218" s="377">
        <v>204.8</v>
      </c>
      <c r="M218" s="377">
        <v>101.26912</v>
      </c>
      <c r="N218" s="1"/>
      <c r="O218" s="1"/>
    </row>
    <row r="219" spans="1:15" ht="12.75" customHeight="1">
      <c r="A219" s="30">
        <v>209</v>
      </c>
      <c r="B219" s="431" t="s">
        <v>125</v>
      </c>
      <c r="C219" s="377">
        <v>801.65</v>
      </c>
      <c r="D219" s="378">
        <v>797.33333333333337</v>
      </c>
      <c r="E219" s="378">
        <v>790.36666666666679</v>
      </c>
      <c r="F219" s="378">
        <v>779.08333333333337</v>
      </c>
      <c r="G219" s="378">
        <v>772.11666666666679</v>
      </c>
      <c r="H219" s="378">
        <v>808.61666666666679</v>
      </c>
      <c r="I219" s="378">
        <v>815.58333333333326</v>
      </c>
      <c r="J219" s="378">
        <v>826.86666666666679</v>
      </c>
      <c r="K219" s="377">
        <v>804.3</v>
      </c>
      <c r="L219" s="377">
        <v>786.05</v>
      </c>
      <c r="M219" s="377">
        <v>195.13184000000001</v>
      </c>
      <c r="N219" s="1"/>
      <c r="O219" s="1"/>
    </row>
    <row r="220" spans="1:15" ht="12.75" customHeight="1">
      <c r="A220" s="30">
        <v>210</v>
      </c>
      <c r="B220" s="431" t="s">
        <v>126</v>
      </c>
      <c r="C220" s="377">
        <v>1346.15</v>
      </c>
      <c r="D220" s="378">
        <v>1335.5333333333335</v>
      </c>
      <c r="E220" s="378">
        <v>1315.616666666667</v>
      </c>
      <c r="F220" s="378">
        <v>1285.0833333333335</v>
      </c>
      <c r="G220" s="378">
        <v>1265.166666666667</v>
      </c>
      <c r="H220" s="378">
        <v>1366.0666666666671</v>
      </c>
      <c r="I220" s="378">
        <v>1385.9833333333336</v>
      </c>
      <c r="J220" s="378">
        <v>1416.5166666666671</v>
      </c>
      <c r="K220" s="377">
        <v>1355.45</v>
      </c>
      <c r="L220" s="377">
        <v>1305</v>
      </c>
      <c r="M220" s="377">
        <v>11.057359999999999</v>
      </c>
      <c r="N220" s="1"/>
      <c r="O220" s="1"/>
    </row>
    <row r="221" spans="1:15" ht="12.75" customHeight="1">
      <c r="A221" s="30">
        <v>211</v>
      </c>
      <c r="B221" s="431" t="s">
        <v>127</v>
      </c>
      <c r="C221" s="377">
        <v>556.25</v>
      </c>
      <c r="D221" s="378">
        <v>559.18333333333339</v>
      </c>
      <c r="E221" s="378">
        <v>549.71666666666681</v>
      </c>
      <c r="F221" s="378">
        <v>543.18333333333339</v>
      </c>
      <c r="G221" s="378">
        <v>533.71666666666681</v>
      </c>
      <c r="H221" s="378">
        <v>565.71666666666681</v>
      </c>
      <c r="I221" s="378">
        <v>575.18333333333351</v>
      </c>
      <c r="J221" s="378">
        <v>581.71666666666681</v>
      </c>
      <c r="K221" s="377">
        <v>568.65</v>
      </c>
      <c r="L221" s="377">
        <v>552.65</v>
      </c>
      <c r="M221" s="377">
        <v>14.966139999999999</v>
      </c>
      <c r="N221" s="1"/>
      <c r="O221" s="1"/>
    </row>
    <row r="222" spans="1:15" ht="12.75" customHeight="1">
      <c r="A222" s="30">
        <v>212</v>
      </c>
      <c r="B222" s="431" t="s">
        <v>409</v>
      </c>
      <c r="C222" s="377">
        <v>239.5</v>
      </c>
      <c r="D222" s="378">
        <v>242.93333333333331</v>
      </c>
      <c r="E222" s="378">
        <v>233.91666666666663</v>
      </c>
      <c r="F222" s="378">
        <v>228.33333333333331</v>
      </c>
      <c r="G222" s="378">
        <v>219.31666666666663</v>
      </c>
      <c r="H222" s="378">
        <v>248.51666666666662</v>
      </c>
      <c r="I222" s="378">
        <v>257.5333333333333</v>
      </c>
      <c r="J222" s="378">
        <v>263.11666666666662</v>
      </c>
      <c r="K222" s="377">
        <v>251.95</v>
      </c>
      <c r="L222" s="377">
        <v>237.35</v>
      </c>
      <c r="M222" s="377">
        <v>3.4592700000000001</v>
      </c>
      <c r="N222" s="1"/>
      <c r="O222" s="1"/>
    </row>
    <row r="223" spans="1:15" ht="12.75" customHeight="1">
      <c r="A223" s="30">
        <v>213</v>
      </c>
      <c r="B223" s="431" t="s">
        <v>395</v>
      </c>
      <c r="C223" s="377">
        <v>48.6</v>
      </c>
      <c r="D223" s="378">
        <v>47.666666666666664</v>
      </c>
      <c r="E223" s="378">
        <v>45.93333333333333</v>
      </c>
      <c r="F223" s="378">
        <v>43.266666666666666</v>
      </c>
      <c r="G223" s="378">
        <v>41.533333333333331</v>
      </c>
      <c r="H223" s="378">
        <v>50.333333333333329</v>
      </c>
      <c r="I223" s="378">
        <v>52.066666666666663</v>
      </c>
      <c r="J223" s="378">
        <v>54.733333333333327</v>
      </c>
      <c r="K223" s="377">
        <v>49.4</v>
      </c>
      <c r="L223" s="377">
        <v>45</v>
      </c>
      <c r="M223" s="377">
        <v>112.62452</v>
      </c>
      <c r="N223" s="1"/>
      <c r="O223" s="1"/>
    </row>
    <row r="224" spans="1:15" ht="12.75" customHeight="1">
      <c r="A224" s="30">
        <v>214</v>
      </c>
      <c r="B224" s="431" t="s">
        <v>128</v>
      </c>
      <c r="C224" s="377">
        <v>11.3</v>
      </c>
      <c r="D224" s="378">
        <v>11.200000000000001</v>
      </c>
      <c r="E224" s="378">
        <v>10.900000000000002</v>
      </c>
      <c r="F224" s="378">
        <v>10.500000000000002</v>
      </c>
      <c r="G224" s="378">
        <v>10.200000000000003</v>
      </c>
      <c r="H224" s="378">
        <v>11.600000000000001</v>
      </c>
      <c r="I224" s="378">
        <v>11.900000000000002</v>
      </c>
      <c r="J224" s="378">
        <v>12.3</v>
      </c>
      <c r="K224" s="377">
        <v>11.5</v>
      </c>
      <c r="L224" s="377">
        <v>10.8</v>
      </c>
      <c r="M224" s="377">
        <v>3857.6795400000001</v>
      </c>
      <c r="N224" s="1"/>
      <c r="O224" s="1"/>
    </row>
    <row r="225" spans="1:15" ht="12.75" customHeight="1">
      <c r="A225" s="30">
        <v>215</v>
      </c>
      <c r="B225" s="431" t="s">
        <v>396</v>
      </c>
      <c r="C225" s="377">
        <v>61.45</v>
      </c>
      <c r="D225" s="378">
        <v>60.6</v>
      </c>
      <c r="E225" s="378">
        <v>59.45</v>
      </c>
      <c r="F225" s="378">
        <v>57.45</v>
      </c>
      <c r="G225" s="378">
        <v>56.300000000000004</v>
      </c>
      <c r="H225" s="378">
        <v>62.6</v>
      </c>
      <c r="I225" s="378">
        <v>63.749999999999993</v>
      </c>
      <c r="J225" s="378">
        <v>65.75</v>
      </c>
      <c r="K225" s="377">
        <v>61.75</v>
      </c>
      <c r="L225" s="377">
        <v>58.6</v>
      </c>
      <c r="M225" s="377">
        <v>97.579120000000003</v>
      </c>
      <c r="N225" s="1"/>
      <c r="O225" s="1"/>
    </row>
    <row r="226" spans="1:15" ht="12.75" customHeight="1">
      <c r="A226" s="30">
        <v>216</v>
      </c>
      <c r="B226" s="431" t="s">
        <v>129</v>
      </c>
      <c r="C226" s="377">
        <v>45.2</v>
      </c>
      <c r="D226" s="378">
        <v>44.95000000000001</v>
      </c>
      <c r="E226" s="378">
        <v>44.200000000000017</v>
      </c>
      <c r="F226" s="378">
        <v>43.20000000000001</v>
      </c>
      <c r="G226" s="378">
        <v>42.450000000000017</v>
      </c>
      <c r="H226" s="378">
        <v>45.950000000000017</v>
      </c>
      <c r="I226" s="378">
        <v>46.7</v>
      </c>
      <c r="J226" s="378">
        <v>47.700000000000017</v>
      </c>
      <c r="K226" s="377">
        <v>45.7</v>
      </c>
      <c r="L226" s="377">
        <v>43.95</v>
      </c>
      <c r="M226" s="377">
        <v>403.80941999999999</v>
      </c>
      <c r="N226" s="1"/>
      <c r="O226" s="1"/>
    </row>
    <row r="227" spans="1:15" ht="12.75" customHeight="1">
      <c r="A227" s="30">
        <v>217</v>
      </c>
      <c r="B227" s="431" t="s">
        <v>407</v>
      </c>
      <c r="C227" s="377">
        <v>238.7</v>
      </c>
      <c r="D227" s="378">
        <v>238.75</v>
      </c>
      <c r="E227" s="378">
        <v>231.95</v>
      </c>
      <c r="F227" s="378">
        <v>225.2</v>
      </c>
      <c r="G227" s="378">
        <v>218.39999999999998</v>
      </c>
      <c r="H227" s="378">
        <v>245.5</v>
      </c>
      <c r="I227" s="378">
        <v>252.3</v>
      </c>
      <c r="J227" s="378">
        <v>259.05</v>
      </c>
      <c r="K227" s="377">
        <v>245.55</v>
      </c>
      <c r="L227" s="377">
        <v>232</v>
      </c>
      <c r="M227" s="377">
        <v>167.51275000000001</v>
      </c>
      <c r="N227" s="1"/>
      <c r="O227" s="1"/>
    </row>
    <row r="228" spans="1:15" ht="12.75" customHeight="1">
      <c r="A228" s="30">
        <v>218</v>
      </c>
      <c r="B228" s="431" t="s">
        <v>397</v>
      </c>
      <c r="C228" s="377">
        <v>1137.9000000000001</v>
      </c>
      <c r="D228" s="378">
        <v>1137.0166666666667</v>
      </c>
      <c r="E228" s="378">
        <v>1114.0333333333333</v>
      </c>
      <c r="F228" s="378">
        <v>1090.1666666666667</v>
      </c>
      <c r="G228" s="378">
        <v>1067.1833333333334</v>
      </c>
      <c r="H228" s="378">
        <v>1160.8833333333332</v>
      </c>
      <c r="I228" s="378">
        <v>1183.8666666666663</v>
      </c>
      <c r="J228" s="378">
        <v>1207.7333333333331</v>
      </c>
      <c r="K228" s="377">
        <v>1160</v>
      </c>
      <c r="L228" s="377">
        <v>1113.1500000000001</v>
      </c>
      <c r="M228" s="377">
        <v>0.11996</v>
      </c>
      <c r="N228" s="1"/>
      <c r="O228" s="1"/>
    </row>
    <row r="229" spans="1:15" ht="12.75" customHeight="1">
      <c r="A229" s="30">
        <v>219</v>
      </c>
      <c r="B229" s="431" t="s">
        <v>130</v>
      </c>
      <c r="C229" s="377">
        <v>399.3</v>
      </c>
      <c r="D229" s="378">
        <v>395.8</v>
      </c>
      <c r="E229" s="378">
        <v>389.6</v>
      </c>
      <c r="F229" s="378">
        <v>379.90000000000003</v>
      </c>
      <c r="G229" s="378">
        <v>373.70000000000005</v>
      </c>
      <c r="H229" s="378">
        <v>405.5</v>
      </c>
      <c r="I229" s="378">
        <v>411.69999999999993</v>
      </c>
      <c r="J229" s="378">
        <v>421.4</v>
      </c>
      <c r="K229" s="377">
        <v>402</v>
      </c>
      <c r="L229" s="377">
        <v>386.1</v>
      </c>
      <c r="M229" s="377">
        <v>33.86551</v>
      </c>
      <c r="N229" s="1"/>
      <c r="O229" s="1"/>
    </row>
    <row r="230" spans="1:15" ht="12.75" customHeight="1">
      <c r="A230" s="30">
        <v>220</v>
      </c>
      <c r="B230" s="431" t="s">
        <v>398</v>
      </c>
      <c r="C230" s="377">
        <v>307.39999999999998</v>
      </c>
      <c r="D230" s="378">
        <v>302.01666666666665</v>
      </c>
      <c r="E230" s="378">
        <v>295.0333333333333</v>
      </c>
      <c r="F230" s="378">
        <v>282.66666666666663</v>
      </c>
      <c r="G230" s="378">
        <v>275.68333333333328</v>
      </c>
      <c r="H230" s="378">
        <v>314.38333333333333</v>
      </c>
      <c r="I230" s="378">
        <v>321.36666666666667</v>
      </c>
      <c r="J230" s="378">
        <v>333.73333333333335</v>
      </c>
      <c r="K230" s="377">
        <v>309</v>
      </c>
      <c r="L230" s="377">
        <v>289.64999999999998</v>
      </c>
      <c r="M230" s="377">
        <v>3.54366</v>
      </c>
      <c r="N230" s="1"/>
      <c r="O230" s="1"/>
    </row>
    <row r="231" spans="1:15" ht="12.75" customHeight="1">
      <c r="A231" s="30">
        <v>221</v>
      </c>
      <c r="B231" s="431" t="s">
        <v>399</v>
      </c>
      <c r="C231" s="377">
        <v>1514.2</v>
      </c>
      <c r="D231" s="378">
        <v>1512.3666666666668</v>
      </c>
      <c r="E231" s="378">
        <v>1460.8333333333335</v>
      </c>
      <c r="F231" s="378">
        <v>1407.4666666666667</v>
      </c>
      <c r="G231" s="378">
        <v>1355.9333333333334</v>
      </c>
      <c r="H231" s="378">
        <v>1565.7333333333336</v>
      </c>
      <c r="I231" s="378">
        <v>1617.2666666666669</v>
      </c>
      <c r="J231" s="378">
        <v>1670.6333333333337</v>
      </c>
      <c r="K231" s="377">
        <v>1563.9</v>
      </c>
      <c r="L231" s="377">
        <v>1459</v>
      </c>
      <c r="M231" s="377">
        <v>1.03349</v>
      </c>
      <c r="N231" s="1"/>
      <c r="O231" s="1"/>
    </row>
    <row r="232" spans="1:15" ht="12.75" customHeight="1">
      <c r="A232" s="30">
        <v>222</v>
      </c>
      <c r="B232" s="431" t="s">
        <v>131</v>
      </c>
      <c r="C232" s="377">
        <v>197.85</v>
      </c>
      <c r="D232" s="378">
        <v>196.08333333333334</v>
      </c>
      <c r="E232" s="378">
        <v>192.61666666666667</v>
      </c>
      <c r="F232" s="378">
        <v>187.38333333333333</v>
      </c>
      <c r="G232" s="378">
        <v>183.91666666666666</v>
      </c>
      <c r="H232" s="378">
        <v>201.31666666666669</v>
      </c>
      <c r="I232" s="378">
        <v>204.78333333333333</v>
      </c>
      <c r="J232" s="378">
        <v>210.01666666666671</v>
      </c>
      <c r="K232" s="377">
        <v>199.55</v>
      </c>
      <c r="L232" s="377">
        <v>190.85</v>
      </c>
      <c r="M232" s="377">
        <v>67.933989999999994</v>
      </c>
      <c r="N232" s="1"/>
      <c r="O232" s="1"/>
    </row>
    <row r="233" spans="1:15" ht="12.75" customHeight="1">
      <c r="A233" s="30">
        <v>223</v>
      </c>
      <c r="B233" s="431" t="s">
        <v>404</v>
      </c>
      <c r="C233" s="377">
        <v>218.6</v>
      </c>
      <c r="D233" s="378">
        <v>215.23333333333335</v>
      </c>
      <c r="E233" s="378">
        <v>210.4666666666667</v>
      </c>
      <c r="F233" s="378">
        <v>202.33333333333334</v>
      </c>
      <c r="G233" s="378">
        <v>197.56666666666669</v>
      </c>
      <c r="H233" s="378">
        <v>223.3666666666667</v>
      </c>
      <c r="I233" s="378">
        <v>228.13333333333335</v>
      </c>
      <c r="J233" s="378">
        <v>236.26666666666671</v>
      </c>
      <c r="K233" s="377">
        <v>220</v>
      </c>
      <c r="L233" s="377">
        <v>207.1</v>
      </c>
      <c r="M233" s="377">
        <v>47.180639999999997</v>
      </c>
      <c r="N233" s="1"/>
      <c r="O233" s="1"/>
    </row>
    <row r="234" spans="1:15" ht="12.75" customHeight="1">
      <c r="A234" s="30">
        <v>224</v>
      </c>
      <c r="B234" s="431" t="s">
        <v>265</v>
      </c>
      <c r="C234" s="377">
        <v>5005</v>
      </c>
      <c r="D234" s="378">
        <v>5220.55</v>
      </c>
      <c r="E234" s="378">
        <v>4754.4500000000007</v>
      </c>
      <c r="F234" s="378">
        <v>4503.9000000000005</v>
      </c>
      <c r="G234" s="378">
        <v>4037.8000000000011</v>
      </c>
      <c r="H234" s="378">
        <v>5471.1</v>
      </c>
      <c r="I234" s="378">
        <v>5937.2000000000007</v>
      </c>
      <c r="J234" s="378">
        <v>6187.75</v>
      </c>
      <c r="K234" s="377">
        <v>5686.65</v>
      </c>
      <c r="L234" s="377">
        <v>4970</v>
      </c>
      <c r="M234" s="377">
        <v>9.3866200000000006</v>
      </c>
      <c r="N234" s="1"/>
      <c r="O234" s="1"/>
    </row>
    <row r="235" spans="1:15" ht="12.75" customHeight="1">
      <c r="A235" s="30">
        <v>225</v>
      </c>
      <c r="B235" s="431" t="s">
        <v>406</v>
      </c>
      <c r="C235" s="377">
        <v>135.35</v>
      </c>
      <c r="D235" s="378">
        <v>134.20000000000002</v>
      </c>
      <c r="E235" s="378">
        <v>132.05000000000004</v>
      </c>
      <c r="F235" s="378">
        <v>128.75000000000003</v>
      </c>
      <c r="G235" s="378">
        <v>126.60000000000005</v>
      </c>
      <c r="H235" s="378">
        <v>137.50000000000003</v>
      </c>
      <c r="I235" s="378">
        <v>139.65</v>
      </c>
      <c r="J235" s="378">
        <v>142.95000000000002</v>
      </c>
      <c r="K235" s="377">
        <v>136.35</v>
      </c>
      <c r="L235" s="377">
        <v>130.9</v>
      </c>
      <c r="M235" s="377">
        <v>35.515689999999999</v>
      </c>
      <c r="N235" s="1"/>
      <c r="O235" s="1"/>
    </row>
    <row r="236" spans="1:15" ht="12.75" customHeight="1">
      <c r="A236" s="30">
        <v>226</v>
      </c>
      <c r="B236" s="431" t="s">
        <v>132</v>
      </c>
      <c r="C236" s="377">
        <v>1966.7</v>
      </c>
      <c r="D236" s="378">
        <v>1982.0999999999997</v>
      </c>
      <c r="E236" s="378">
        <v>1940.1999999999994</v>
      </c>
      <c r="F236" s="378">
        <v>1913.6999999999996</v>
      </c>
      <c r="G236" s="378">
        <v>1871.7999999999993</v>
      </c>
      <c r="H236" s="378">
        <v>2008.5999999999995</v>
      </c>
      <c r="I236" s="378">
        <v>2050.4999999999995</v>
      </c>
      <c r="J236" s="378">
        <v>2076.9999999999995</v>
      </c>
      <c r="K236" s="377">
        <v>2024</v>
      </c>
      <c r="L236" s="377">
        <v>1955.6</v>
      </c>
      <c r="M236" s="377">
        <v>7.0516800000000002</v>
      </c>
      <c r="N236" s="1"/>
      <c r="O236" s="1"/>
    </row>
    <row r="237" spans="1:15" ht="12.75" customHeight="1">
      <c r="A237" s="30">
        <v>227</v>
      </c>
      <c r="B237" s="431" t="s">
        <v>843</v>
      </c>
      <c r="C237" s="377">
        <v>1957.3</v>
      </c>
      <c r="D237" s="378">
        <v>1947.2833333333335</v>
      </c>
      <c r="E237" s="378">
        <v>1912.116666666667</v>
      </c>
      <c r="F237" s="378">
        <v>1866.9333333333334</v>
      </c>
      <c r="G237" s="378">
        <v>1831.7666666666669</v>
      </c>
      <c r="H237" s="378">
        <v>1992.4666666666672</v>
      </c>
      <c r="I237" s="378">
        <v>2027.6333333333337</v>
      </c>
      <c r="J237" s="378">
        <v>2072.8166666666675</v>
      </c>
      <c r="K237" s="377">
        <v>1982.45</v>
      </c>
      <c r="L237" s="377">
        <v>1902.1</v>
      </c>
      <c r="M237" s="377">
        <v>0.43814999999999998</v>
      </c>
      <c r="N237" s="1"/>
      <c r="O237" s="1"/>
    </row>
    <row r="238" spans="1:15" ht="12.75" customHeight="1">
      <c r="A238" s="30">
        <v>228</v>
      </c>
      <c r="B238" s="431" t="s">
        <v>410</v>
      </c>
      <c r="C238" s="377">
        <v>400.3</v>
      </c>
      <c r="D238" s="378">
        <v>401.64999999999992</v>
      </c>
      <c r="E238" s="378">
        <v>392.79999999999984</v>
      </c>
      <c r="F238" s="378">
        <v>385.2999999999999</v>
      </c>
      <c r="G238" s="378">
        <v>376.44999999999982</v>
      </c>
      <c r="H238" s="378">
        <v>409.14999999999986</v>
      </c>
      <c r="I238" s="378">
        <v>417.99999999999989</v>
      </c>
      <c r="J238" s="378">
        <v>425.49999999999989</v>
      </c>
      <c r="K238" s="377">
        <v>410.5</v>
      </c>
      <c r="L238" s="377">
        <v>394.15</v>
      </c>
      <c r="M238" s="377">
        <v>0.42882999999999999</v>
      </c>
      <c r="N238" s="1"/>
      <c r="O238" s="1"/>
    </row>
    <row r="239" spans="1:15" ht="12.75" customHeight="1">
      <c r="A239" s="30">
        <v>229</v>
      </c>
      <c r="B239" s="431" t="s">
        <v>133</v>
      </c>
      <c r="C239" s="377">
        <v>884.25</v>
      </c>
      <c r="D239" s="378">
        <v>871.05000000000007</v>
      </c>
      <c r="E239" s="378">
        <v>855.20000000000016</v>
      </c>
      <c r="F239" s="378">
        <v>826.15000000000009</v>
      </c>
      <c r="G239" s="378">
        <v>810.30000000000018</v>
      </c>
      <c r="H239" s="378">
        <v>900.10000000000014</v>
      </c>
      <c r="I239" s="378">
        <v>915.95</v>
      </c>
      <c r="J239" s="378">
        <v>945.00000000000011</v>
      </c>
      <c r="K239" s="377">
        <v>886.9</v>
      </c>
      <c r="L239" s="377">
        <v>842</v>
      </c>
      <c r="M239" s="377">
        <v>51.655970000000003</v>
      </c>
      <c r="N239" s="1"/>
      <c r="O239" s="1"/>
    </row>
    <row r="240" spans="1:15" ht="12.75" customHeight="1">
      <c r="A240" s="30">
        <v>230</v>
      </c>
      <c r="B240" s="431" t="s">
        <v>134</v>
      </c>
      <c r="C240" s="377">
        <v>253.55</v>
      </c>
      <c r="D240" s="378">
        <v>251.08333333333334</v>
      </c>
      <c r="E240" s="378">
        <v>245.76666666666671</v>
      </c>
      <c r="F240" s="378">
        <v>237.98333333333338</v>
      </c>
      <c r="G240" s="378">
        <v>232.66666666666674</v>
      </c>
      <c r="H240" s="378">
        <v>258.86666666666667</v>
      </c>
      <c r="I240" s="378">
        <v>264.18333333333334</v>
      </c>
      <c r="J240" s="378">
        <v>271.96666666666664</v>
      </c>
      <c r="K240" s="377">
        <v>256.39999999999998</v>
      </c>
      <c r="L240" s="377">
        <v>243.3</v>
      </c>
      <c r="M240" s="377">
        <v>26.49933</v>
      </c>
      <c r="N240" s="1"/>
      <c r="O240" s="1"/>
    </row>
    <row r="241" spans="1:15" ht="12.75" customHeight="1">
      <c r="A241" s="30">
        <v>231</v>
      </c>
      <c r="B241" s="431" t="s">
        <v>411</v>
      </c>
      <c r="C241" s="377">
        <v>43.5</v>
      </c>
      <c r="D241" s="378">
        <v>42.333333333333336</v>
      </c>
      <c r="E241" s="378">
        <v>40.81666666666667</v>
      </c>
      <c r="F241" s="378">
        <v>38.133333333333333</v>
      </c>
      <c r="G241" s="378">
        <v>36.616666666666667</v>
      </c>
      <c r="H241" s="378">
        <v>45.016666666666673</v>
      </c>
      <c r="I241" s="378">
        <v>46.533333333333339</v>
      </c>
      <c r="J241" s="378">
        <v>49.216666666666676</v>
      </c>
      <c r="K241" s="377">
        <v>43.85</v>
      </c>
      <c r="L241" s="377">
        <v>39.65</v>
      </c>
      <c r="M241" s="377">
        <v>65.748339999999999</v>
      </c>
      <c r="N241" s="1"/>
      <c r="O241" s="1"/>
    </row>
    <row r="242" spans="1:15" ht="12.75" customHeight="1">
      <c r="A242" s="30">
        <v>232</v>
      </c>
      <c r="B242" s="431" t="s">
        <v>135</v>
      </c>
      <c r="C242" s="377">
        <v>1722.15</v>
      </c>
      <c r="D242" s="378">
        <v>1720.8833333333332</v>
      </c>
      <c r="E242" s="378">
        <v>1701.7666666666664</v>
      </c>
      <c r="F242" s="378">
        <v>1681.3833333333332</v>
      </c>
      <c r="G242" s="378">
        <v>1662.2666666666664</v>
      </c>
      <c r="H242" s="378">
        <v>1741.2666666666664</v>
      </c>
      <c r="I242" s="378">
        <v>1760.3833333333332</v>
      </c>
      <c r="J242" s="378">
        <v>1780.7666666666664</v>
      </c>
      <c r="K242" s="377">
        <v>1740</v>
      </c>
      <c r="L242" s="377">
        <v>1700.5</v>
      </c>
      <c r="M242" s="377">
        <v>91.376530000000002</v>
      </c>
      <c r="N242" s="1"/>
      <c r="O242" s="1"/>
    </row>
    <row r="243" spans="1:15" ht="12.75" customHeight="1">
      <c r="A243" s="30">
        <v>233</v>
      </c>
      <c r="B243" s="431" t="s">
        <v>412</v>
      </c>
      <c r="C243" s="377">
        <v>1465.05</v>
      </c>
      <c r="D243" s="378">
        <v>1435.25</v>
      </c>
      <c r="E243" s="378">
        <v>1391.1</v>
      </c>
      <c r="F243" s="378">
        <v>1317.1499999999999</v>
      </c>
      <c r="G243" s="378">
        <v>1272.9999999999998</v>
      </c>
      <c r="H243" s="378">
        <v>1509.2</v>
      </c>
      <c r="I243" s="378">
        <v>1553.3500000000001</v>
      </c>
      <c r="J243" s="378">
        <v>1627.3000000000002</v>
      </c>
      <c r="K243" s="377">
        <v>1479.4</v>
      </c>
      <c r="L243" s="377">
        <v>1361.3</v>
      </c>
      <c r="M243" s="377">
        <v>0.55500000000000005</v>
      </c>
      <c r="N243" s="1"/>
      <c r="O243" s="1"/>
    </row>
    <row r="244" spans="1:15" ht="12.75" customHeight="1">
      <c r="A244" s="30">
        <v>234</v>
      </c>
      <c r="B244" s="431" t="s">
        <v>413</v>
      </c>
      <c r="C244" s="377">
        <v>388.4</v>
      </c>
      <c r="D244" s="378">
        <v>383.15000000000003</v>
      </c>
      <c r="E244" s="378">
        <v>375.30000000000007</v>
      </c>
      <c r="F244" s="378">
        <v>362.20000000000005</v>
      </c>
      <c r="G244" s="378">
        <v>354.35000000000008</v>
      </c>
      <c r="H244" s="378">
        <v>396.25000000000006</v>
      </c>
      <c r="I244" s="378">
        <v>404.10000000000008</v>
      </c>
      <c r="J244" s="378">
        <v>417.20000000000005</v>
      </c>
      <c r="K244" s="377">
        <v>391</v>
      </c>
      <c r="L244" s="377">
        <v>370.05</v>
      </c>
      <c r="M244" s="377">
        <v>4.5706800000000003</v>
      </c>
      <c r="N244" s="1"/>
      <c r="O244" s="1"/>
    </row>
    <row r="245" spans="1:15" ht="12.75" customHeight="1">
      <c r="A245" s="30">
        <v>235</v>
      </c>
      <c r="B245" s="431" t="s">
        <v>414</v>
      </c>
      <c r="C245" s="377">
        <v>721.25</v>
      </c>
      <c r="D245" s="378">
        <v>705.05000000000007</v>
      </c>
      <c r="E245" s="378">
        <v>682.30000000000018</v>
      </c>
      <c r="F245" s="378">
        <v>643.35000000000014</v>
      </c>
      <c r="G245" s="378">
        <v>620.60000000000025</v>
      </c>
      <c r="H245" s="378">
        <v>744.00000000000011</v>
      </c>
      <c r="I245" s="378">
        <v>766.74999999999989</v>
      </c>
      <c r="J245" s="378">
        <v>805.7</v>
      </c>
      <c r="K245" s="377">
        <v>727.8</v>
      </c>
      <c r="L245" s="377">
        <v>666.1</v>
      </c>
      <c r="M245" s="377">
        <v>3.4710700000000001</v>
      </c>
      <c r="N245" s="1"/>
      <c r="O245" s="1"/>
    </row>
    <row r="246" spans="1:15" ht="12.75" customHeight="1">
      <c r="A246" s="30">
        <v>236</v>
      </c>
      <c r="B246" s="431" t="s">
        <v>408</v>
      </c>
      <c r="C246" s="377">
        <v>20.25</v>
      </c>
      <c r="D246" s="378">
        <v>20.183333333333334</v>
      </c>
      <c r="E246" s="378">
        <v>19.566666666666666</v>
      </c>
      <c r="F246" s="378">
        <v>18.883333333333333</v>
      </c>
      <c r="G246" s="378">
        <v>18.266666666666666</v>
      </c>
      <c r="H246" s="378">
        <v>20.866666666666667</v>
      </c>
      <c r="I246" s="378">
        <v>21.483333333333334</v>
      </c>
      <c r="J246" s="378">
        <v>22.166666666666668</v>
      </c>
      <c r="K246" s="377">
        <v>20.8</v>
      </c>
      <c r="L246" s="377">
        <v>19.5</v>
      </c>
      <c r="M246" s="377">
        <v>48.540909999999997</v>
      </c>
      <c r="N246" s="1"/>
      <c r="O246" s="1"/>
    </row>
    <row r="247" spans="1:15" ht="12.75" customHeight="1">
      <c r="A247" s="30">
        <v>237</v>
      </c>
      <c r="B247" s="431" t="s">
        <v>136</v>
      </c>
      <c r="C247" s="377">
        <v>121.45</v>
      </c>
      <c r="D247" s="378">
        <v>120.81666666666666</v>
      </c>
      <c r="E247" s="378">
        <v>119.93333333333332</v>
      </c>
      <c r="F247" s="378">
        <v>118.41666666666666</v>
      </c>
      <c r="G247" s="378">
        <v>117.53333333333332</v>
      </c>
      <c r="H247" s="378">
        <v>122.33333333333333</v>
      </c>
      <c r="I247" s="378">
        <v>123.21666666666665</v>
      </c>
      <c r="J247" s="378">
        <v>124.73333333333333</v>
      </c>
      <c r="K247" s="377">
        <v>121.7</v>
      </c>
      <c r="L247" s="377">
        <v>119.3</v>
      </c>
      <c r="M247" s="377">
        <v>64.343199999999996</v>
      </c>
      <c r="N247" s="1"/>
      <c r="O247" s="1"/>
    </row>
    <row r="248" spans="1:15" ht="12.75" customHeight="1">
      <c r="A248" s="30">
        <v>238</v>
      </c>
      <c r="B248" s="431" t="s">
        <v>400</v>
      </c>
      <c r="C248" s="377">
        <v>432.4</v>
      </c>
      <c r="D248" s="378">
        <v>435.08333333333331</v>
      </c>
      <c r="E248" s="378">
        <v>426.81666666666661</v>
      </c>
      <c r="F248" s="378">
        <v>421.23333333333329</v>
      </c>
      <c r="G248" s="378">
        <v>412.96666666666658</v>
      </c>
      <c r="H248" s="378">
        <v>440.66666666666663</v>
      </c>
      <c r="I248" s="378">
        <v>448.93333333333339</v>
      </c>
      <c r="J248" s="378">
        <v>454.51666666666665</v>
      </c>
      <c r="K248" s="377">
        <v>443.35</v>
      </c>
      <c r="L248" s="377">
        <v>429.5</v>
      </c>
      <c r="M248" s="377">
        <v>1.7253400000000001</v>
      </c>
      <c r="N248" s="1"/>
      <c r="O248" s="1"/>
    </row>
    <row r="249" spans="1:15" ht="12.75" customHeight="1">
      <c r="A249" s="30">
        <v>239</v>
      </c>
      <c r="B249" s="431" t="s">
        <v>266</v>
      </c>
      <c r="C249" s="377">
        <v>1043.2</v>
      </c>
      <c r="D249" s="378">
        <v>1036.8833333333334</v>
      </c>
      <c r="E249" s="378">
        <v>1024.3166666666668</v>
      </c>
      <c r="F249" s="378">
        <v>1005.4333333333334</v>
      </c>
      <c r="G249" s="378">
        <v>992.86666666666679</v>
      </c>
      <c r="H249" s="378">
        <v>1055.7666666666669</v>
      </c>
      <c r="I249" s="378">
        <v>1068.3333333333335</v>
      </c>
      <c r="J249" s="378">
        <v>1087.2166666666669</v>
      </c>
      <c r="K249" s="377">
        <v>1049.45</v>
      </c>
      <c r="L249" s="377">
        <v>1018</v>
      </c>
      <c r="M249" s="377">
        <v>5.2616699999999996</v>
      </c>
      <c r="N249" s="1"/>
      <c r="O249" s="1"/>
    </row>
    <row r="250" spans="1:15" ht="12.75" customHeight="1">
      <c r="A250" s="30">
        <v>240</v>
      </c>
      <c r="B250" s="431" t="s">
        <v>401</v>
      </c>
      <c r="C250" s="377">
        <v>231.75</v>
      </c>
      <c r="D250" s="378">
        <v>224.76666666666665</v>
      </c>
      <c r="E250" s="378">
        <v>217.48333333333329</v>
      </c>
      <c r="F250" s="378">
        <v>203.21666666666664</v>
      </c>
      <c r="G250" s="378">
        <v>195.93333333333328</v>
      </c>
      <c r="H250" s="378">
        <v>239.0333333333333</v>
      </c>
      <c r="I250" s="378">
        <v>246.31666666666666</v>
      </c>
      <c r="J250" s="378">
        <v>260.58333333333331</v>
      </c>
      <c r="K250" s="377">
        <v>232.05</v>
      </c>
      <c r="L250" s="377">
        <v>210.5</v>
      </c>
      <c r="M250" s="377">
        <v>19.74128</v>
      </c>
      <c r="N250" s="1"/>
      <c r="O250" s="1"/>
    </row>
    <row r="251" spans="1:15" ht="12.75" customHeight="1">
      <c r="A251" s="30">
        <v>241</v>
      </c>
      <c r="B251" s="431" t="s">
        <v>402</v>
      </c>
      <c r="C251" s="377">
        <v>44.55</v>
      </c>
      <c r="D251" s="378">
        <v>44.666666666666664</v>
      </c>
      <c r="E251" s="378">
        <v>43.93333333333333</v>
      </c>
      <c r="F251" s="378">
        <v>43.316666666666663</v>
      </c>
      <c r="G251" s="378">
        <v>42.583333333333329</v>
      </c>
      <c r="H251" s="378">
        <v>45.283333333333331</v>
      </c>
      <c r="I251" s="378">
        <v>46.016666666666666</v>
      </c>
      <c r="J251" s="378">
        <v>46.633333333333333</v>
      </c>
      <c r="K251" s="377">
        <v>45.4</v>
      </c>
      <c r="L251" s="377">
        <v>44.05</v>
      </c>
      <c r="M251" s="377">
        <v>22.01426</v>
      </c>
      <c r="N251" s="1"/>
      <c r="O251" s="1"/>
    </row>
    <row r="252" spans="1:15" ht="12.75" customHeight="1">
      <c r="A252" s="30">
        <v>242</v>
      </c>
      <c r="B252" s="431" t="s">
        <v>137</v>
      </c>
      <c r="C252" s="377">
        <v>829.9</v>
      </c>
      <c r="D252" s="378">
        <v>815.9</v>
      </c>
      <c r="E252" s="378">
        <v>798.8</v>
      </c>
      <c r="F252" s="378">
        <v>767.69999999999993</v>
      </c>
      <c r="G252" s="378">
        <v>750.59999999999991</v>
      </c>
      <c r="H252" s="378">
        <v>847</v>
      </c>
      <c r="I252" s="378">
        <v>864.10000000000014</v>
      </c>
      <c r="J252" s="378">
        <v>895.2</v>
      </c>
      <c r="K252" s="377">
        <v>833</v>
      </c>
      <c r="L252" s="377">
        <v>784.8</v>
      </c>
      <c r="M252" s="377">
        <v>50.901440000000001</v>
      </c>
      <c r="N252" s="1"/>
      <c r="O252" s="1"/>
    </row>
    <row r="253" spans="1:15" ht="12.75" customHeight="1">
      <c r="A253" s="30">
        <v>243</v>
      </c>
      <c r="B253" s="431" t="s">
        <v>836</v>
      </c>
      <c r="C253" s="377">
        <v>23</v>
      </c>
      <c r="D253" s="378">
        <v>22.866666666666664</v>
      </c>
      <c r="E253" s="378">
        <v>22.633333333333326</v>
      </c>
      <c r="F253" s="378">
        <v>22.266666666666662</v>
      </c>
      <c r="G253" s="378">
        <v>22.033333333333324</v>
      </c>
      <c r="H253" s="378">
        <v>23.233333333333327</v>
      </c>
      <c r="I253" s="378">
        <v>23.466666666666669</v>
      </c>
      <c r="J253" s="378">
        <v>23.833333333333329</v>
      </c>
      <c r="K253" s="377">
        <v>23.1</v>
      </c>
      <c r="L253" s="377">
        <v>22.5</v>
      </c>
      <c r="M253" s="377">
        <v>69.952650000000006</v>
      </c>
      <c r="N253" s="1"/>
      <c r="O253" s="1"/>
    </row>
    <row r="254" spans="1:15" ht="12.75" customHeight="1">
      <c r="A254" s="30">
        <v>244</v>
      </c>
      <c r="B254" s="431" t="s">
        <v>264</v>
      </c>
      <c r="C254" s="377">
        <v>722.65</v>
      </c>
      <c r="D254" s="378">
        <v>724.86666666666667</v>
      </c>
      <c r="E254" s="378">
        <v>704.0333333333333</v>
      </c>
      <c r="F254" s="378">
        <v>685.41666666666663</v>
      </c>
      <c r="G254" s="378">
        <v>664.58333333333326</v>
      </c>
      <c r="H254" s="378">
        <v>743.48333333333335</v>
      </c>
      <c r="I254" s="378">
        <v>764.31666666666661</v>
      </c>
      <c r="J254" s="378">
        <v>782.93333333333339</v>
      </c>
      <c r="K254" s="377">
        <v>745.7</v>
      </c>
      <c r="L254" s="377">
        <v>706.25</v>
      </c>
      <c r="M254" s="377">
        <v>4.6252899999999997</v>
      </c>
      <c r="N254" s="1"/>
      <c r="O254" s="1"/>
    </row>
    <row r="255" spans="1:15" ht="12.75" customHeight="1">
      <c r="A255" s="30">
        <v>245</v>
      </c>
      <c r="B255" s="431" t="s">
        <v>138</v>
      </c>
      <c r="C255" s="377">
        <v>214.3</v>
      </c>
      <c r="D255" s="378">
        <v>212.85</v>
      </c>
      <c r="E255" s="378">
        <v>211</v>
      </c>
      <c r="F255" s="378">
        <v>207.70000000000002</v>
      </c>
      <c r="G255" s="378">
        <v>205.85000000000002</v>
      </c>
      <c r="H255" s="378">
        <v>216.14999999999998</v>
      </c>
      <c r="I255" s="378">
        <v>217.99999999999994</v>
      </c>
      <c r="J255" s="378">
        <v>221.29999999999995</v>
      </c>
      <c r="K255" s="377">
        <v>214.7</v>
      </c>
      <c r="L255" s="377">
        <v>209.55</v>
      </c>
      <c r="M255" s="377">
        <v>183.22935000000001</v>
      </c>
      <c r="N255" s="1"/>
      <c r="O255" s="1"/>
    </row>
    <row r="256" spans="1:15" ht="12.75" customHeight="1">
      <c r="A256" s="30">
        <v>246</v>
      </c>
      <c r="B256" s="431" t="s">
        <v>403</v>
      </c>
      <c r="C256" s="377">
        <v>114.05</v>
      </c>
      <c r="D256" s="378">
        <v>113.76666666666667</v>
      </c>
      <c r="E256" s="378">
        <v>112.53333333333333</v>
      </c>
      <c r="F256" s="378">
        <v>111.01666666666667</v>
      </c>
      <c r="G256" s="378">
        <v>109.78333333333333</v>
      </c>
      <c r="H256" s="378">
        <v>115.28333333333333</v>
      </c>
      <c r="I256" s="378">
        <v>116.51666666666665</v>
      </c>
      <c r="J256" s="378">
        <v>118.03333333333333</v>
      </c>
      <c r="K256" s="377">
        <v>115</v>
      </c>
      <c r="L256" s="377">
        <v>112.25</v>
      </c>
      <c r="M256" s="377">
        <v>1.84918</v>
      </c>
      <c r="N256" s="1"/>
      <c r="O256" s="1"/>
    </row>
    <row r="257" spans="1:15" ht="12.75" customHeight="1">
      <c r="A257" s="30">
        <v>247</v>
      </c>
      <c r="B257" s="431" t="s">
        <v>421</v>
      </c>
      <c r="C257" s="377">
        <v>105.75</v>
      </c>
      <c r="D257" s="378">
        <v>105.96666666666665</v>
      </c>
      <c r="E257" s="378">
        <v>102.7833333333333</v>
      </c>
      <c r="F257" s="378">
        <v>99.816666666666649</v>
      </c>
      <c r="G257" s="378">
        <v>96.633333333333297</v>
      </c>
      <c r="H257" s="378">
        <v>108.93333333333331</v>
      </c>
      <c r="I257" s="378">
        <v>112.11666666666667</v>
      </c>
      <c r="J257" s="378">
        <v>115.08333333333331</v>
      </c>
      <c r="K257" s="377">
        <v>109.15</v>
      </c>
      <c r="L257" s="377">
        <v>103</v>
      </c>
      <c r="M257" s="377">
        <v>26.15025</v>
      </c>
      <c r="N257" s="1"/>
      <c r="O257" s="1"/>
    </row>
    <row r="258" spans="1:15" ht="12.75" customHeight="1">
      <c r="A258" s="30">
        <v>248</v>
      </c>
      <c r="B258" s="431" t="s">
        <v>415</v>
      </c>
      <c r="C258" s="377">
        <v>1730.95</v>
      </c>
      <c r="D258" s="378">
        <v>1725</v>
      </c>
      <c r="E258" s="378">
        <v>1700</v>
      </c>
      <c r="F258" s="378">
        <v>1669.05</v>
      </c>
      <c r="G258" s="378">
        <v>1644.05</v>
      </c>
      <c r="H258" s="378">
        <v>1755.95</v>
      </c>
      <c r="I258" s="378">
        <v>1780.95</v>
      </c>
      <c r="J258" s="378">
        <v>1811.9</v>
      </c>
      <c r="K258" s="377">
        <v>1750</v>
      </c>
      <c r="L258" s="377">
        <v>1694.05</v>
      </c>
      <c r="M258" s="377">
        <v>0.34782000000000002</v>
      </c>
      <c r="N258" s="1"/>
      <c r="O258" s="1"/>
    </row>
    <row r="259" spans="1:15" ht="12.75" customHeight="1">
      <c r="A259" s="30">
        <v>249</v>
      </c>
      <c r="B259" s="431" t="s">
        <v>425</v>
      </c>
      <c r="C259" s="377">
        <v>1825.35</v>
      </c>
      <c r="D259" s="378">
        <v>1827.0999999999997</v>
      </c>
      <c r="E259" s="378">
        <v>1795.8999999999994</v>
      </c>
      <c r="F259" s="378">
        <v>1766.4499999999998</v>
      </c>
      <c r="G259" s="378">
        <v>1735.2499999999995</v>
      </c>
      <c r="H259" s="378">
        <v>1856.5499999999993</v>
      </c>
      <c r="I259" s="378">
        <v>1887.7499999999995</v>
      </c>
      <c r="J259" s="378">
        <v>1917.1999999999991</v>
      </c>
      <c r="K259" s="377">
        <v>1858.3</v>
      </c>
      <c r="L259" s="377">
        <v>1797.65</v>
      </c>
      <c r="M259" s="377">
        <v>6.7400000000000002E-2</v>
      </c>
      <c r="N259" s="1"/>
      <c r="O259" s="1"/>
    </row>
    <row r="260" spans="1:15" ht="12.75" customHeight="1">
      <c r="A260" s="30">
        <v>250</v>
      </c>
      <c r="B260" s="431" t="s">
        <v>422</v>
      </c>
      <c r="C260" s="377">
        <v>105.75</v>
      </c>
      <c r="D260" s="378">
        <v>103.26666666666667</v>
      </c>
      <c r="E260" s="378">
        <v>100.53333333333333</v>
      </c>
      <c r="F260" s="378">
        <v>95.316666666666663</v>
      </c>
      <c r="G260" s="378">
        <v>92.583333333333329</v>
      </c>
      <c r="H260" s="378">
        <v>108.48333333333333</v>
      </c>
      <c r="I260" s="378">
        <v>111.21666666666665</v>
      </c>
      <c r="J260" s="378">
        <v>116.43333333333334</v>
      </c>
      <c r="K260" s="377">
        <v>106</v>
      </c>
      <c r="L260" s="377">
        <v>98.05</v>
      </c>
      <c r="M260" s="377">
        <v>13.11354</v>
      </c>
      <c r="N260" s="1"/>
      <c r="O260" s="1"/>
    </row>
    <row r="261" spans="1:15" ht="12.75" customHeight="1">
      <c r="A261" s="30">
        <v>251</v>
      </c>
      <c r="B261" s="431" t="s">
        <v>139</v>
      </c>
      <c r="C261" s="377">
        <v>376.55</v>
      </c>
      <c r="D261" s="378">
        <v>377.06666666666666</v>
      </c>
      <c r="E261" s="378">
        <v>370.7833333333333</v>
      </c>
      <c r="F261" s="378">
        <v>365.01666666666665</v>
      </c>
      <c r="G261" s="378">
        <v>358.73333333333329</v>
      </c>
      <c r="H261" s="378">
        <v>382.83333333333331</v>
      </c>
      <c r="I261" s="378">
        <v>389.11666666666673</v>
      </c>
      <c r="J261" s="378">
        <v>394.88333333333333</v>
      </c>
      <c r="K261" s="377">
        <v>383.35</v>
      </c>
      <c r="L261" s="377">
        <v>371.3</v>
      </c>
      <c r="M261" s="377">
        <v>55.631619999999998</v>
      </c>
      <c r="N261" s="1"/>
      <c r="O261" s="1"/>
    </row>
    <row r="262" spans="1:15" ht="12.75" customHeight="1">
      <c r="A262" s="30">
        <v>252</v>
      </c>
      <c r="B262" s="431" t="s">
        <v>416</v>
      </c>
      <c r="C262" s="377">
        <v>3370.9</v>
      </c>
      <c r="D262" s="378">
        <v>3320.2166666666667</v>
      </c>
      <c r="E262" s="378">
        <v>3247.7833333333333</v>
      </c>
      <c r="F262" s="378">
        <v>3124.6666666666665</v>
      </c>
      <c r="G262" s="378">
        <v>3052.2333333333331</v>
      </c>
      <c r="H262" s="378">
        <v>3443.3333333333335</v>
      </c>
      <c r="I262" s="378">
        <v>3515.7666666666669</v>
      </c>
      <c r="J262" s="378">
        <v>3638.8833333333337</v>
      </c>
      <c r="K262" s="377">
        <v>3392.65</v>
      </c>
      <c r="L262" s="377">
        <v>3197.1</v>
      </c>
      <c r="M262" s="377">
        <v>1.08446</v>
      </c>
      <c r="N262" s="1"/>
      <c r="O262" s="1"/>
    </row>
    <row r="263" spans="1:15" ht="12.75" customHeight="1">
      <c r="A263" s="30">
        <v>253</v>
      </c>
      <c r="B263" s="431" t="s">
        <v>417</v>
      </c>
      <c r="C263" s="377">
        <v>567.35</v>
      </c>
      <c r="D263" s="378">
        <v>575.36666666666667</v>
      </c>
      <c r="E263" s="378">
        <v>550.98333333333335</v>
      </c>
      <c r="F263" s="378">
        <v>534.61666666666667</v>
      </c>
      <c r="G263" s="378">
        <v>510.23333333333335</v>
      </c>
      <c r="H263" s="378">
        <v>591.73333333333335</v>
      </c>
      <c r="I263" s="378">
        <v>616.11666666666679</v>
      </c>
      <c r="J263" s="378">
        <v>632.48333333333335</v>
      </c>
      <c r="K263" s="377">
        <v>599.75</v>
      </c>
      <c r="L263" s="377">
        <v>559</v>
      </c>
      <c r="M263" s="377">
        <v>1.468</v>
      </c>
      <c r="N263" s="1"/>
      <c r="O263" s="1"/>
    </row>
    <row r="264" spans="1:15" ht="12.75" customHeight="1">
      <c r="A264" s="30">
        <v>254</v>
      </c>
      <c r="B264" s="431" t="s">
        <v>418</v>
      </c>
      <c r="C264" s="377">
        <v>213.4</v>
      </c>
      <c r="D264" s="378">
        <v>212.23333333333335</v>
      </c>
      <c r="E264" s="378">
        <v>206.66666666666669</v>
      </c>
      <c r="F264" s="378">
        <v>199.93333333333334</v>
      </c>
      <c r="G264" s="378">
        <v>194.36666666666667</v>
      </c>
      <c r="H264" s="378">
        <v>218.9666666666667</v>
      </c>
      <c r="I264" s="378">
        <v>224.53333333333336</v>
      </c>
      <c r="J264" s="378">
        <v>231.26666666666671</v>
      </c>
      <c r="K264" s="377">
        <v>217.8</v>
      </c>
      <c r="L264" s="377">
        <v>205.5</v>
      </c>
      <c r="M264" s="377">
        <v>7.0319500000000001</v>
      </c>
      <c r="N264" s="1"/>
      <c r="O264" s="1"/>
    </row>
    <row r="265" spans="1:15" ht="12.75" customHeight="1">
      <c r="A265" s="30">
        <v>255</v>
      </c>
      <c r="B265" s="431" t="s">
        <v>419</v>
      </c>
      <c r="C265" s="377">
        <v>139.05000000000001</v>
      </c>
      <c r="D265" s="378">
        <v>137.01666666666668</v>
      </c>
      <c r="E265" s="378">
        <v>134.33333333333337</v>
      </c>
      <c r="F265" s="378">
        <v>129.6166666666667</v>
      </c>
      <c r="G265" s="378">
        <v>126.93333333333339</v>
      </c>
      <c r="H265" s="378">
        <v>141.73333333333335</v>
      </c>
      <c r="I265" s="378">
        <v>144.41666666666669</v>
      </c>
      <c r="J265" s="378">
        <v>149.13333333333333</v>
      </c>
      <c r="K265" s="377">
        <v>139.69999999999999</v>
      </c>
      <c r="L265" s="377">
        <v>132.30000000000001</v>
      </c>
      <c r="M265" s="377">
        <v>8.2766000000000002</v>
      </c>
      <c r="N265" s="1"/>
      <c r="O265" s="1"/>
    </row>
    <row r="266" spans="1:15" ht="12.75" customHeight="1">
      <c r="A266" s="30">
        <v>256</v>
      </c>
      <c r="B266" s="431" t="s">
        <v>420</v>
      </c>
      <c r="C266" s="377">
        <v>71.349999999999994</v>
      </c>
      <c r="D266" s="378">
        <v>70.833333333333329</v>
      </c>
      <c r="E266" s="378">
        <v>69.966666666666654</v>
      </c>
      <c r="F266" s="378">
        <v>68.583333333333329</v>
      </c>
      <c r="G266" s="378">
        <v>67.716666666666654</v>
      </c>
      <c r="H266" s="378">
        <v>72.216666666666654</v>
      </c>
      <c r="I266" s="378">
        <v>73.083333333333329</v>
      </c>
      <c r="J266" s="378">
        <v>74.466666666666654</v>
      </c>
      <c r="K266" s="377">
        <v>71.7</v>
      </c>
      <c r="L266" s="377">
        <v>69.45</v>
      </c>
      <c r="M266" s="377">
        <v>7.8585399999999996</v>
      </c>
      <c r="N266" s="1"/>
      <c r="O266" s="1"/>
    </row>
    <row r="267" spans="1:15" ht="12.75" customHeight="1">
      <c r="A267" s="30">
        <v>257</v>
      </c>
      <c r="B267" s="431" t="s">
        <v>424</v>
      </c>
      <c r="C267" s="377">
        <v>201.3</v>
      </c>
      <c r="D267" s="378">
        <v>197.83333333333334</v>
      </c>
      <c r="E267" s="378">
        <v>192.26666666666668</v>
      </c>
      <c r="F267" s="378">
        <v>183.23333333333335</v>
      </c>
      <c r="G267" s="378">
        <v>177.66666666666669</v>
      </c>
      <c r="H267" s="378">
        <v>206.86666666666667</v>
      </c>
      <c r="I267" s="378">
        <v>212.43333333333334</v>
      </c>
      <c r="J267" s="378">
        <v>221.46666666666667</v>
      </c>
      <c r="K267" s="377">
        <v>203.4</v>
      </c>
      <c r="L267" s="377">
        <v>188.8</v>
      </c>
      <c r="M267" s="377">
        <v>13.829000000000001</v>
      </c>
      <c r="N267" s="1"/>
      <c r="O267" s="1"/>
    </row>
    <row r="268" spans="1:15" ht="12.75" customHeight="1">
      <c r="A268" s="30">
        <v>258</v>
      </c>
      <c r="B268" s="431" t="s">
        <v>423</v>
      </c>
      <c r="C268" s="377">
        <v>392.55</v>
      </c>
      <c r="D268" s="378">
        <v>387.45</v>
      </c>
      <c r="E268" s="378">
        <v>379.9</v>
      </c>
      <c r="F268" s="378">
        <v>367.25</v>
      </c>
      <c r="G268" s="378">
        <v>359.7</v>
      </c>
      <c r="H268" s="378">
        <v>400.09999999999997</v>
      </c>
      <c r="I268" s="378">
        <v>407.65000000000003</v>
      </c>
      <c r="J268" s="378">
        <v>420.29999999999995</v>
      </c>
      <c r="K268" s="377">
        <v>395</v>
      </c>
      <c r="L268" s="377">
        <v>374.8</v>
      </c>
      <c r="M268" s="377">
        <v>2.2648799999999998</v>
      </c>
      <c r="N268" s="1"/>
      <c r="O268" s="1"/>
    </row>
    <row r="269" spans="1:15" ht="12.75" customHeight="1">
      <c r="A269" s="30">
        <v>259</v>
      </c>
      <c r="B269" s="431" t="s">
        <v>267</v>
      </c>
      <c r="C269" s="377">
        <v>304.45</v>
      </c>
      <c r="D269" s="378">
        <v>303.45</v>
      </c>
      <c r="E269" s="378">
        <v>293.2</v>
      </c>
      <c r="F269" s="378">
        <v>281.95</v>
      </c>
      <c r="G269" s="378">
        <v>271.7</v>
      </c>
      <c r="H269" s="378">
        <v>314.7</v>
      </c>
      <c r="I269" s="378">
        <v>324.95</v>
      </c>
      <c r="J269" s="378">
        <v>336.2</v>
      </c>
      <c r="K269" s="377">
        <v>313.7</v>
      </c>
      <c r="L269" s="377">
        <v>292.2</v>
      </c>
      <c r="M269" s="377">
        <v>17.836819999999999</v>
      </c>
      <c r="N269" s="1"/>
      <c r="O269" s="1"/>
    </row>
    <row r="270" spans="1:15" ht="12.75" customHeight="1">
      <c r="A270" s="30">
        <v>260</v>
      </c>
      <c r="B270" s="431" t="s">
        <v>140</v>
      </c>
      <c r="C270" s="377">
        <v>631.15</v>
      </c>
      <c r="D270" s="378">
        <v>628.11666666666667</v>
      </c>
      <c r="E270" s="378">
        <v>615.63333333333333</v>
      </c>
      <c r="F270" s="378">
        <v>600.11666666666667</v>
      </c>
      <c r="G270" s="378">
        <v>587.63333333333333</v>
      </c>
      <c r="H270" s="378">
        <v>643.63333333333333</v>
      </c>
      <c r="I270" s="378">
        <v>656.11666666666667</v>
      </c>
      <c r="J270" s="378">
        <v>671.63333333333333</v>
      </c>
      <c r="K270" s="377">
        <v>640.6</v>
      </c>
      <c r="L270" s="377">
        <v>612.6</v>
      </c>
      <c r="M270" s="377">
        <v>50.07835</v>
      </c>
      <c r="N270" s="1"/>
      <c r="O270" s="1"/>
    </row>
    <row r="271" spans="1:15" ht="12.75" customHeight="1">
      <c r="A271" s="30">
        <v>261</v>
      </c>
      <c r="B271" s="431" t="s">
        <v>141</v>
      </c>
      <c r="C271" s="377">
        <v>3451.25</v>
      </c>
      <c r="D271" s="378">
        <v>3435.4500000000003</v>
      </c>
      <c r="E271" s="378">
        <v>3344.6500000000005</v>
      </c>
      <c r="F271" s="378">
        <v>3238.05</v>
      </c>
      <c r="G271" s="378">
        <v>3147.2500000000005</v>
      </c>
      <c r="H271" s="378">
        <v>3542.0500000000006</v>
      </c>
      <c r="I271" s="378">
        <v>3632.8500000000008</v>
      </c>
      <c r="J271" s="378">
        <v>3739.4500000000007</v>
      </c>
      <c r="K271" s="377">
        <v>3526.25</v>
      </c>
      <c r="L271" s="377">
        <v>3328.85</v>
      </c>
      <c r="M271" s="377">
        <v>9.7709100000000007</v>
      </c>
      <c r="N271" s="1"/>
      <c r="O271" s="1"/>
    </row>
    <row r="272" spans="1:15" ht="12.75" customHeight="1">
      <c r="A272" s="30">
        <v>262</v>
      </c>
      <c r="B272" s="431" t="s">
        <v>844</v>
      </c>
      <c r="C272" s="377">
        <v>548.45000000000005</v>
      </c>
      <c r="D272" s="378">
        <v>543.31666666666672</v>
      </c>
      <c r="E272" s="378">
        <v>524.13333333333344</v>
      </c>
      <c r="F272" s="378">
        <v>499.81666666666672</v>
      </c>
      <c r="G272" s="378">
        <v>480.63333333333344</v>
      </c>
      <c r="H272" s="378">
        <v>567.63333333333344</v>
      </c>
      <c r="I272" s="378">
        <v>586.81666666666661</v>
      </c>
      <c r="J272" s="378">
        <v>611.13333333333344</v>
      </c>
      <c r="K272" s="377">
        <v>562.5</v>
      </c>
      <c r="L272" s="377">
        <v>519</v>
      </c>
      <c r="M272" s="377">
        <v>4.6600299999999999</v>
      </c>
      <c r="N272" s="1"/>
      <c r="O272" s="1"/>
    </row>
    <row r="273" spans="1:15" ht="12.75" customHeight="1">
      <c r="A273" s="30">
        <v>263</v>
      </c>
      <c r="B273" s="431" t="s">
        <v>845</v>
      </c>
      <c r="C273" s="377">
        <v>536.6</v>
      </c>
      <c r="D273" s="378">
        <v>536.43333333333328</v>
      </c>
      <c r="E273" s="378">
        <v>523.86666666666656</v>
      </c>
      <c r="F273" s="378">
        <v>511.13333333333333</v>
      </c>
      <c r="G273" s="378">
        <v>498.56666666666661</v>
      </c>
      <c r="H273" s="378">
        <v>549.16666666666652</v>
      </c>
      <c r="I273" s="378">
        <v>561.73333333333335</v>
      </c>
      <c r="J273" s="378">
        <v>574.46666666666647</v>
      </c>
      <c r="K273" s="377">
        <v>549</v>
      </c>
      <c r="L273" s="377">
        <v>523.70000000000005</v>
      </c>
      <c r="M273" s="377">
        <v>1.2326600000000001</v>
      </c>
      <c r="N273" s="1"/>
      <c r="O273" s="1"/>
    </row>
    <row r="274" spans="1:15" ht="12.75" customHeight="1">
      <c r="A274" s="30">
        <v>264</v>
      </c>
      <c r="B274" s="431" t="s">
        <v>426</v>
      </c>
      <c r="C274" s="377">
        <v>914.2</v>
      </c>
      <c r="D274" s="378">
        <v>891.93333333333339</v>
      </c>
      <c r="E274" s="378">
        <v>859.91666666666674</v>
      </c>
      <c r="F274" s="378">
        <v>805.63333333333333</v>
      </c>
      <c r="G274" s="378">
        <v>773.61666666666667</v>
      </c>
      <c r="H274" s="378">
        <v>946.21666666666681</v>
      </c>
      <c r="I274" s="378">
        <v>978.23333333333346</v>
      </c>
      <c r="J274" s="378">
        <v>1032.5166666666669</v>
      </c>
      <c r="K274" s="377">
        <v>923.95</v>
      </c>
      <c r="L274" s="377">
        <v>837.65</v>
      </c>
      <c r="M274" s="377">
        <v>33.191560000000003</v>
      </c>
      <c r="N274" s="1"/>
      <c r="O274" s="1"/>
    </row>
    <row r="275" spans="1:15" ht="12.75" customHeight="1">
      <c r="A275" s="30">
        <v>265</v>
      </c>
      <c r="B275" s="431" t="s">
        <v>427</v>
      </c>
      <c r="C275" s="377">
        <v>136.4</v>
      </c>
      <c r="D275" s="378">
        <v>136.69999999999999</v>
      </c>
      <c r="E275" s="378">
        <v>133.39999999999998</v>
      </c>
      <c r="F275" s="378">
        <v>130.39999999999998</v>
      </c>
      <c r="G275" s="378">
        <v>127.09999999999997</v>
      </c>
      <c r="H275" s="378">
        <v>139.69999999999999</v>
      </c>
      <c r="I275" s="378">
        <v>143</v>
      </c>
      <c r="J275" s="378">
        <v>146</v>
      </c>
      <c r="K275" s="377">
        <v>140</v>
      </c>
      <c r="L275" s="377">
        <v>133.69999999999999</v>
      </c>
      <c r="M275" s="377">
        <v>3.96766</v>
      </c>
      <c r="N275" s="1"/>
      <c r="O275" s="1"/>
    </row>
    <row r="276" spans="1:15" ht="12.75" customHeight="1">
      <c r="A276" s="30">
        <v>266</v>
      </c>
      <c r="B276" s="431" t="s">
        <v>434</v>
      </c>
      <c r="C276" s="377">
        <v>1255.8499999999999</v>
      </c>
      <c r="D276" s="378">
        <v>1233.05</v>
      </c>
      <c r="E276" s="378">
        <v>1197.8999999999999</v>
      </c>
      <c r="F276" s="378">
        <v>1139.9499999999998</v>
      </c>
      <c r="G276" s="378">
        <v>1104.7999999999997</v>
      </c>
      <c r="H276" s="378">
        <v>1291</v>
      </c>
      <c r="I276" s="378">
        <v>1326.15</v>
      </c>
      <c r="J276" s="378">
        <v>1384.1000000000001</v>
      </c>
      <c r="K276" s="377">
        <v>1268.2</v>
      </c>
      <c r="L276" s="377">
        <v>1175.0999999999999</v>
      </c>
      <c r="M276" s="377">
        <v>4.6555099999999996</v>
      </c>
      <c r="N276" s="1"/>
      <c r="O276" s="1"/>
    </row>
    <row r="277" spans="1:15" ht="12.75" customHeight="1">
      <c r="A277" s="30">
        <v>267</v>
      </c>
      <c r="B277" s="431" t="s">
        <v>435</v>
      </c>
      <c r="C277" s="377">
        <v>399.75</v>
      </c>
      <c r="D277" s="378">
        <v>394.93333333333334</v>
      </c>
      <c r="E277" s="378">
        <v>379.86666666666667</v>
      </c>
      <c r="F277" s="378">
        <v>359.98333333333335</v>
      </c>
      <c r="G277" s="378">
        <v>344.91666666666669</v>
      </c>
      <c r="H277" s="378">
        <v>414.81666666666666</v>
      </c>
      <c r="I277" s="378">
        <v>429.88333333333338</v>
      </c>
      <c r="J277" s="378">
        <v>449.76666666666665</v>
      </c>
      <c r="K277" s="377">
        <v>410</v>
      </c>
      <c r="L277" s="377">
        <v>375.05</v>
      </c>
      <c r="M277" s="377">
        <v>2.19754</v>
      </c>
      <c r="N277" s="1"/>
      <c r="O277" s="1"/>
    </row>
    <row r="278" spans="1:15" ht="12.75" customHeight="1">
      <c r="A278" s="30">
        <v>268</v>
      </c>
      <c r="B278" s="431" t="s">
        <v>846</v>
      </c>
      <c r="C278" s="377">
        <v>66.3</v>
      </c>
      <c r="D278" s="378">
        <v>65.466666666666669</v>
      </c>
      <c r="E278" s="378">
        <v>64.233333333333334</v>
      </c>
      <c r="F278" s="378">
        <v>62.166666666666664</v>
      </c>
      <c r="G278" s="378">
        <v>60.93333333333333</v>
      </c>
      <c r="H278" s="378">
        <v>67.533333333333331</v>
      </c>
      <c r="I278" s="378">
        <v>68.76666666666668</v>
      </c>
      <c r="J278" s="378">
        <v>70.833333333333343</v>
      </c>
      <c r="K278" s="377">
        <v>66.7</v>
      </c>
      <c r="L278" s="377">
        <v>63.4</v>
      </c>
      <c r="M278" s="377">
        <v>9.0132700000000003</v>
      </c>
      <c r="N278" s="1"/>
      <c r="O278" s="1"/>
    </row>
    <row r="279" spans="1:15" ht="12.75" customHeight="1">
      <c r="A279" s="30">
        <v>269</v>
      </c>
      <c r="B279" s="431" t="s">
        <v>436</v>
      </c>
      <c r="C279" s="377">
        <v>575.20000000000005</v>
      </c>
      <c r="D279" s="378">
        <v>574.25000000000011</v>
      </c>
      <c r="E279" s="378">
        <v>561.9000000000002</v>
      </c>
      <c r="F279" s="378">
        <v>548.60000000000014</v>
      </c>
      <c r="G279" s="378">
        <v>536.25000000000023</v>
      </c>
      <c r="H279" s="378">
        <v>587.55000000000018</v>
      </c>
      <c r="I279" s="378">
        <v>599.90000000000009</v>
      </c>
      <c r="J279" s="378">
        <v>613.20000000000016</v>
      </c>
      <c r="K279" s="377">
        <v>586.6</v>
      </c>
      <c r="L279" s="377">
        <v>560.95000000000005</v>
      </c>
      <c r="M279" s="377">
        <v>1.6085499999999999</v>
      </c>
      <c r="N279" s="1"/>
      <c r="O279" s="1"/>
    </row>
    <row r="280" spans="1:15" ht="12.75" customHeight="1">
      <c r="A280" s="30">
        <v>270</v>
      </c>
      <c r="B280" s="431" t="s">
        <v>437</v>
      </c>
      <c r="C280" s="377">
        <v>45.75</v>
      </c>
      <c r="D280" s="378">
        <v>45.9</v>
      </c>
      <c r="E280" s="378">
        <v>44.599999999999994</v>
      </c>
      <c r="F280" s="378">
        <v>43.449999999999996</v>
      </c>
      <c r="G280" s="378">
        <v>42.149999999999991</v>
      </c>
      <c r="H280" s="378">
        <v>47.05</v>
      </c>
      <c r="I280" s="378">
        <v>48.349999999999994</v>
      </c>
      <c r="J280" s="378">
        <v>49.5</v>
      </c>
      <c r="K280" s="377">
        <v>47.2</v>
      </c>
      <c r="L280" s="377">
        <v>44.75</v>
      </c>
      <c r="M280" s="377">
        <v>40.111460000000001</v>
      </c>
      <c r="N280" s="1"/>
      <c r="O280" s="1"/>
    </row>
    <row r="281" spans="1:15" ht="12.75" customHeight="1">
      <c r="A281" s="30">
        <v>271</v>
      </c>
      <c r="B281" s="431" t="s">
        <v>439</v>
      </c>
      <c r="C281" s="377">
        <v>499.4</v>
      </c>
      <c r="D281" s="378">
        <v>487.81666666666666</v>
      </c>
      <c r="E281" s="378">
        <v>472.63333333333333</v>
      </c>
      <c r="F281" s="378">
        <v>445.86666666666667</v>
      </c>
      <c r="G281" s="378">
        <v>430.68333333333334</v>
      </c>
      <c r="H281" s="378">
        <v>514.58333333333326</v>
      </c>
      <c r="I281" s="378">
        <v>529.76666666666665</v>
      </c>
      <c r="J281" s="378">
        <v>556.5333333333333</v>
      </c>
      <c r="K281" s="377">
        <v>503</v>
      </c>
      <c r="L281" s="377">
        <v>461.05</v>
      </c>
      <c r="M281" s="377">
        <v>5.6696900000000001</v>
      </c>
      <c r="N281" s="1"/>
      <c r="O281" s="1"/>
    </row>
    <row r="282" spans="1:15" ht="12.75" customHeight="1">
      <c r="A282" s="30">
        <v>272</v>
      </c>
      <c r="B282" s="431" t="s">
        <v>429</v>
      </c>
      <c r="C282" s="377">
        <v>1108.4000000000001</v>
      </c>
      <c r="D282" s="378">
        <v>1107.2</v>
      </c>
      <c r="E282" s="378">
        <v>1080</v>
      </c>
      <c r="F282" s="378">
        <v>1051.5999999999999</v>
      </c>
      <c r="G282" s="378">
        <v>1024.3999999999999</v>
      </c>
      <c r="H282" s="378">
        <v>1135.6000000000001</v>
      </c>
      <c r="I282" s="378">
        <v>1162.8000000000004</v>
      </c>
      <c r="J282" s="378">
        <v>1191.2000000000003</v>
      </c>
      <c r="K282" s="377">
        <v>1134.4000000000001</v>
      </c>
      <c r="L282" s="377">
        <v>1078.8</v>
      </c>
      <c r="M282" s="377">
        <v>4.4342300000000003</v>
      </c>
      <c r="N282" s="1"/>
      <c r="O282" s="1"/>
    </row>
    <row r="283" spans="1:15" ht="12.75" customHeight="1">
      <c r="A283" s="30">
        <v>273</v>
      </c>
      <c r="B283" s="431" t="s">
        <v>430</v>
      </c>
      <c r="C283" s="377">
        <v>297.95</v>
      </c>
      <c r="D283" s="378">
        <v>293.05</v>
      </c>
      <c r="E283" s="378">
        <v>284.90000000000003</v>
      </c>
      <c r="F283" s="378">
        <v>271.85000000000002</v>
      </c>
      <c r="G283" s="378">
        <v>263.70000000000005</v>
      </c>
      <c r="H283" s="378">
        <v>306.10000000000002</v>
      </c>
      <c r="I283" s="378">
        <v>314.25</v>
      </c>
      <c r="J283" s="378">
        <v>327.3</v>
      </c>
      <c r="K283" s="377">
        <v>301.2</v>
      </c>
      <c r="L283" s="377">
        <v>280</v>
      </c>
      <c r="M283" s="377">
        <v>4.0790600000000001</v>
      </c>
      <c r="N283" s="1"/>
      <c r="O283" s="1"/>
    </row>
    <row r="284" spans="1:15" ht="12.75" customHeight="1">
      <c r="A284" s="30">
        <v>274</v>
      </c>
      <c r="B284" s="431" t="s">
        <v>142</v>
      </c>
      <c r="C284" s="377">
        <v>1854.65</v>
      </c>
      <c r="D284" s="378">
        <v>1836.9166666666667</v>
      </c>
      <c r="E284" s="378">
        <v>1799.9333333333334</v>
      </c>
      <c r="F284" s="378">
        <v>1745.2166666666667</v>
      </c>
      <c r="G284" s="378">
        <v>1708.2333333333333</v>
      </c>
      <c r="H284" s="378">
        <v>1891.6333333333334</v>
      </c>
      <c r="I284" s="378">
        <v>1928.6166666666666</v>
      </c>
      <c r="J284" s="378">
        <v>1983.3333333333335</v>
      </c>
      <c r="K284" s="377">
        <v>1873.9</v>
      </c>
      <c r="L284" s="377">
        <v>1782.2</v>
      </c>
      <c r="M284" s="377">
        <v>25.690650000000002</v>
      </c>
      <c r="N284" s="1"/>
      <c r="O284" s="1"/>
    </row>
    <row r="285" spans="1:15" ht="12.75" customHeight="1">
      <c r="A285" s="30">
        <v>275</v>
      </c>
      <c r="B285" s="431" t="s">
        <v>431</v>
      </c>
      <c r="C285" s="377">
        <v>648.4</v>
      </c>
      <c r="D285" s="378">
        <v>635.20000000000005</v>
      </c>
      <c r="E285" s="378">
        <v>608.40000000000009</v>
      </c>
      <c r="F285" s="378">
        <v>568.40000000000009</v>
      </c>
      <c r="G285" s="378">
        <v>541.60000000000014</v>
      </c>
      <c r="H285" s="378">
        <v>675.2</v>
      </c>
      <c r="I285" s="378">
        <v>702</v>
      </c>
      <c r="J285" s="378">
        <v>742</v>
      </c>
      <c r="K285" s="377">
        <v>662</v>
      </c>
      <c r="L285" s="377">
        <v>595.20000000000005</v>
      </c>
      <c r="M285" s="377">
        <v>31.737100000000002</v>
      </c>
      <c r="N285" s="1"/>
      <c r="O285" s="1"/>
    </row>
    <row r="286" spans="1:15" ht="12.75" customHeight="1">
      <c r="A286" s="30">
        <v>276</v>
      </c>
      <c r="B286" s="431" t="s">
        <v>428</v>
      </c>
      <c r="C286" s="377">
        <v>641.20000000000005</v>
      </c>
      <c r="D286" s="378">
        <v>638.48333333333335</v>
      </c>
      <c r="E286" s="378">
        <v>608.9666666666667</v>
      </c>
      <c r="F286" s="378">
        <v>576.73333333333335</v>
      </c>
      <c r="G286" s="378">
        <v>547.2166666666667</v>
      </c>
      <c r="H286" s="378">
        <v>670.7166666666667</v>
      </c>
      <c r="I286" s="378">
        <v>700.23333333333335</v>
      </c>
      <c r="J286" s="378">
        <v>732.4666666666667</v>
      </c>
      <c r="K286" s="377">
        <v>668</v>
      </c>
      <c r="L286" s="377">
        <v>606.25</v>
      </c>
      <c r="M286" s="377">
        <v>5.0776899999999996</v>
      </c>
      <c r="N286" s="1"/>
      <c r="O286" s="1"/>
    </row>
    <row r="287" spans="1:15" ht="12.75" customHeight="1">
      <c r="A287" s="30">
        <v>277</v>
      </c>
      <c r="B287" s="431" t="s">
        <v>432</v>
      </c>
      <c r="C287" s="377">
        <v>240.1</v>
      </c>
      <c r="D287" s="378">
        <v>238.54999999999998</v>
      </c>
      <c r="E287" s="378">
        <v>232.49999999999997</v>
      </c>
      <c r="F287" s="378">
        <v>224.89999999999998</v>
      </c>
      <c r="G287" s="378">
        <v>218.84999999999997</v>
      </c>
      <c r="H287" s="378">
        <v>246.14999999999998</v>
      </c>
      <c r="I287" s="378">
        <v>252.2</v>
      </c>
      <c r="J287" s="378">
        <v>259.79999999999995</v>
      </c>
      <c r="K287" s="377">
        <v>244.6</v>
      </c>
      <c r="L287" s="377">
        <v>230.95</v>
      </c>
      <c r="M287" s="377">
        <v>3.57959</v>
      </c>
      <c r="N287" s="1"/>
      <c r="O287" s="1"/>
    </row>
    <row r="288" spans="1:15" ht="12.75" customHeight="1">
      <c r="A288" s="30">
        <v>278</v>
      </c>
      <c r="B288" s="431" t="s">
        <v>433</v>
      </c>
      <c r="C288" s="377">
        <v>1217.7</v>
      </c>
      <c r="D288" s="378">
        <v>1225.7500000000002</v>
      </c>
      <c r="E288" s="378">
        <v>1195.6000000000004</v>
      </c>
      <c r="F288" s="378">
        <v>1173.5000000000002</v>
      </c>
      <c r="G288" s="378">
        <v>1143.3500000000004</v>
      </c>
      <c r="H288" s="378">
        <v>1247.8500000000004</v>
      </c>
      <c r="I288" s="378">
        <v>1278.0000000000005</v>
      </c>
      <c r="J288" s="378">
        <v>1300.1000000000004</v>
      </c>
      <c r="K288" s="377">
        <v>1255.9000000000001</v>
      </c>
      <c r="L288" s="377">
        <v>1203.6500000000001</v>
      </c>
      <c r="M288" s="377">
        <v>0.34298000000000001</v>
      </c>
      <c r="N288" s="1"/>
      <c r="O288" s="1"/>
    </row>
    <row r="289" spans="1:15" ht="12.75" customHeight="1">
      <c r="A289" s="30">
        <v>279</v>
      </c>
      <c r="B289" s="431" t="s">
        <v>438</v>
      </c>
      <c r="C289" s="377">
        <v>545.95000000000005</v>
      </c>
      <c r="D289" s="378">
        <v>544.55000000000007</v>
      </c>
      <c r="E289" s="378">
        <v>536.05000000000018</v>
      </c>
      <c r="F289" s="378">
        <v>526.15000000000009</v>
      </c>
      <c r="G289" s="378">
        <v>517.6500000000002</v>
      </c>
      <c r="H289" s="378">
        <v>554.45000000000016</v>
      </c>
      <c r="I289" s="378">
        <v>562.94999999999993</v>
      </c>
      <c r="J289" s="378">
        <v>572.85000000000014</v>
      </c>
      <c r="K289" s="377">
        <v>553.04999999999995</v>
      </c>
      <c r="L289" s="377">
        <v>534.65</v>
      </c>
      <c r="M289" s="377">
        <v>0.63378999999999996</v>
      </c>
      <c r="N289" s="1"/>
      <c r="O289" s="1"/>
    </row>
    <row r="290" spans="1:15" ht="12.75" customHeight="1">
      <c r="A290" s="30">
        <v>280</v>
      </c>
      <c r="B290" s="431" t="s">
        <v>143</v>
      </c>
      <c r="C290" s="377">
        <v>73.3</v>
      </c>
      <c r="D290" s="378">
        <v>73.166666666666671</v>
      </c>
      <c r="E290" s="378">
        <v>72.13333333333334</v>
      </c>
      <c r="F290" s="378">
        <v>70.966666666666669</v>
      </c>
      <c r="G290" s="378">
        <v>69.933333333333337</v>
      </c>
      <c r="H290" s="378">
        <v>74.333333333333343</v>
      </c>
      <c r="I290" s="378">
        <v>75.366666666666674</v>
      </c>
      <c r="J290" s="378">
        <v>76.533333333333346</v>
      </c>
      <c r="K290" s="377">
        <v>74.2</v>
      </c>
      <c r="L290" s="377">
        <v>72</v>
      </c>
      <c r="M290" s="377">
        <v>80.697829999999996</v>
      </c>
      <c r="N290" s="1"/>
      <c r="O290" s="1"/>
    </row>
    <row r="291" spans="1:15" ht="12.75" customHeight="1">
      <c r="A291" s="30">
        <v>281</v>
      </c>
      <c r="B291" s="431" t="s">
        <v>144</v>
      </c>
      <c r="C291" s="377">
        <v>2964.8</v>
      </c>
      <c r="D291" s="378">
        <v>2913.2833333333333</v>
      </c>
      <c r="E291" s="378">
        <v>2832.5666666666666</v>
      </c>
      <c r="F291" s="378">
        <v>2700.3333333333335</v>
      </c>
      <c r="G291" s="378">
        <v>2619.6166666666668</v>
      </c>
      <c r="H291" s="378">
        <v>3045.5166666666664</v>
      </c>
      <c r="I291" s="378">
        <v>3126.2333333333327</v>
      </c>
      <c r="J291" s="378">
        <v>3258.4666666666662</v>
      </c>
      <c r="K291" s="377">
        <v>2994</v>
      </c>
      <c r="L291" s="377">
        <v>2781.05</v>
      </c>
      <c r="M291" s="377">
        <v>3.6648999999999998</v>
      </c>
      <c r="N291" s="1"/>
      <c r="O291" s="1"/>
    </row>
    <row r="292" spans="1:15" ht="12.75" customHeight="1">
      <c r="A292" s="30">
        <v>282</v>
      </c>
      <c r="B292" s="431" t="s">
        <v>440</v>
      </c>
      <c r="C292" s="377">
        <v>376.35</v>
      </c>
      <c r="D292" s="378">
        <v>379.55</v>
      </c>
      <c r="E292" s="378">
        <v>361.1</v>
      </c>
      <c r="F292" s="378">
        <v>345.85</v>
      </c>
      <c r="G292" s="378">
        <v>327.40000000000003</v>
      </c>
      <c r="H292" s="378">
        <v>394.8</v>
      </c>
      <c r="I292" s="378">
        <v>413.24999999999994</v>
      </c>
      <c r="J292" s="378">
        <v>428.5</v>
      </c>
      <c r="K292" s="377">
        <v>398</v>
      </c>
      <c r="L292" s="377">
        <v>364.3</v>
      </c>
      <c r="M292" s="377">
        <v>4.82463</v>
      </c>
      <c r="N292" s="1"/>
      <c r="O292" s="1"/>
    </row>
    <row r="293" spans="1:15" ht="12.75" customHeight="1">
      <c r="A293" s="30">
        <v>283</v>
      </c>
      <c r="B293" s="431" t="s">
        <v>268</v>
      </c>
      <c r="C293" s="377">
        <v>475</v>
      </c>
      <c r="D293" s="378">
        <v>469.66666666666669</v>
      </c>
      <c r="E293" s="378">
        <v>462.08333333333337</v>
      </c>
      <c r="F293" s="378">
        <v>449.16666666666669</v>
      </c>
      <c r="G293" s="378">
        <v>441.58333333333337</v>
      </c>
      <c r="H293" s="378">
        <v>482.58333333333337</v>
      </c>
      <c r="I293" s="378">
        <v>490.16666666666674</v>
      </c>
      <c r="J293" s="378">
        <v>503.08333333333337</v>
      </c>
      <c r="K293" s="377">
        <v>477.25</v>
      </c>
      <c r="L293" s="377">
        <v>456.75</v>
      </c>
      <c r="M293" s="377">
        <v>19.462730000000001</v>
      </c>
      <c r="N293" s="1"/>
      <c r="O293" s="1"/>
    </row>
    <row r="294" spans="1:15" ht="12.75" customHeight="1">
      <c r="A294" s="30">
        <v>284</v>
      </c>
      <c r="B294" s="431" t="s">
        <v>441</v>
      </c>
      <c r="C294" s="377">
        <v>10904.3</v>
      </c>
      <c r="D294" s="378">
        <v>10681.6</v>
      </c>
      <c r="E294" s="378">
        <v>10340.200000000001</v>
      </c>
      <c r="F294" s="378">
        <v>9776.1</v>
      </c>
      <c r="G294" s="378">
        <v>9434.7000000000007</v>
      </c>
      <c r="H294" s="378">
        <v>11245.7</v>
      </c>
      <c r="I294" s="378">
        <v>11587.099999999999</v>
      </c>
      <c r="J294" s="378">
        <v>12151.2</v>
      </c>
      <c r="K294" s="377">
        <v>11023</v>
      </c>
      <c r="L294" s="377">
        <v>10117.5</v>
      </c>
      <c r="M294" s="377">
        <v>0.20993999999999999</v>
      </c>
      <c r="N294" s="1"/>
      <c r="O294" s="1"/>
    </row>
    <row r="295" spans="1:15" ht="12.75" customHeight="1">
      <c r="A295" s="30">
        <v>285</v>
      </c>
      <c r="B295" s="431" t="s">
        <v>442</v>
      </c>
      <c r="C295" s="377">
        <v>46.95</v>
      </c>
      <c r="D295" s="378">
        <v>46.566666666666663</v>
      </c>
      <c r="E295" s="378">
        <v>45.633333333333326</v>
      </c>
      <c r="F295" s="378">
        <v>44.316666666666663</v>
      </c>
      <c r="G295" s="378">
        <v>43.383333333333326</v>
      </c>
      <c r="H295" s="378">
        <v>47.883333333333326</v>
      </c>
      <c r="I295" s="378">
        <v>48.816666666666663</v>
      </c>
      <c r="J295" s="378">
        <v>50.133333333333326</v>
      </c>
      <c r="K295" s="377">
        <v>47.5</v>
      </c>
      <c r="L295" s="377">
        <v>45.25</v>
      </c>
      <c r="M295" s="377">
        <v>14.59108</v>
      </c>
      <c r="N295" s="1"/>
      <c r="O295" s="1"/>
    </row>
    <row r="296" spans="1:15" ht="12.75" customHeight="1">
      <c r="A296" s="30">
        <v>286</v>
      </c>
      <c r="B296" s="431" t="s">
        <v>145</v>
      </c>
      <c r="C296" s="377">
        <v>341.25</v>
      </c>
      <c r="D296" s="378">
        <v>339.01666666666665</v>
      </c>
      <c r="E296" s="378">
        <v>332.23333333333329</v>
      </c>
      <c r="F296" s="378">
        <v>323.21666666666664</v>
      </c>
      <c r="G296" s="378">
        <v>316.43333333333328</v>
      </c>
      <c r="H296" s="378">
        <v>348.0333333333333</v>
      </c>
      <c r="I296" s="378">
        <v>354.81666666666661</v>
      </c>
      <c r="J296" s="378">
        <v>363.83333333333331</v>
      </c>
      <c r="K296" s="377">
        <v>345.8</v>
      </c>
      <c r="L296" s="377">
        <v>330</v>
      </c>
      <c r="M296" s="377">
        <v>46.656320000000001</v>
      </c>
      <c r="N296" s="1"/>
      <c r="O296" s="1"/>
    </row>
    <row r="297" spans="1:15" ht="12.75" customHeight="1">
      <c r="A297" s="30">
        <v>287</v>
      </c>
      <c r="B297" s="431" t="s">
        <v>443</v>
      </c>
      <c r="C297" s="377">
        <v>2703.45</v>
      </c>
      <c r="D297" s="378">
        <v>2689.75</v>
      </c>
      <c r="E297" s="378">
        <v>2615.0500000000002</v>
      </c>
      <c r="F297" s="378">
        <v>2526.65</v>
      </c>
      <c r="G297" s="378">
        <v>2451.9500000000003</v>
      </c>
      <c r="H297" s="378">
        <v>2778.15</v>
      </c>
      <c r="I297" s="378">
        <v>2852.85</v>
      </c>
      <c r="J297" s="378">
        <v>2941.25</v>
      </c>
      <c r="K297" s="377">
        <v>2764.45</v>
      </c>
      <c r="L297" s="377">
        <v>2601.35</v>
      </c>
      <c r="M297" s="377">
        <v>1.48841</v>
      </c>
      <c r="N297" s="1"/>
      <c r="O297" s="1"/>
    </row>
    <row r="298" spans="1:15" ht="12.75" customHeight="1">
      <c r="A298" s="30">
        <v>288</v>
      </c>
      <c r="B298" s="431" t="s">
        <v>847</v>
      </c>
      <c r="C298" s="377">
        <v>1284.0999999999999</v>
      </c>
      <c r="D298" s="378">
        <v>1246.4166666666667</v>
      </c>
      <c r="E298" s="378">
        <v>1193.8333333333335</v>
      </c>
      <c r="F298" s="378">
        <v>1103.5666666666668</v>
      </c>
      <c r="G298" s="378">
        <v>1050.9833333333336</v>
      </c>
      <c r="H298" s="378">
        <v>1336.6833333333334</v>
      </c>
      <c r="I298" s="378">
        <v>1389.2666666666669</v>
      </c>
      <c r="J298" s="378">
        <v>1479.5333333333333</v>
      </c>
      <c r="K298" s="377">
        <v>1299</v>
      </c>
      <c r="L298" s="377">
        <v>1156.1500000000001</v>
      </c>
      <c r="M298" s="377">
        <v>2.19414</v>
      </c>
      <c r="N298" s="1"/>
      <c r="O298" s="1"/>
    </row>
    <row r="299" spans="1:15" ht="12.75" customHeight="1">
      <c r="A299" s="30">
        <v>289</v>
      </c>
      <c r="B299" s="431" t="s">
        <v>146</v>
      </c>
      <c r="C299" s="377">
        <v>1925.3</v>
      </c>
      <c r="D299" s="378">
        <v>1902.2333333333333</v>
      </c>
      <c r="E299" s="378">
        <v>1873.1666666666667</v>
      </c>
      <c r="F299" s="378">
        <v>1821.0333333333333</v>
      </c>
      <c r="G299" s="378">
        <v>1791.9666666666667</v>
      </c>
      <c r="H299" s="378">
        <v>1954.3666666666668</v>
      </c>
      <c r="I299" s="378">
        <v>1983.4333333333334</v>
      </c>
      <c r="J299" s="378">
        <v>2035.5666666666668</v>
      </c>
      <c r="K299" s="377">
        <v>1931.3</v>
      </c>
      <c r="L299" s="377">
        <v>1850.1</v>
      </c>
      <c r="M299" s="377">
        <v>29.980419999999999</v>
      </c>
      <c r="N299" s="1"/>
      <c r="O299" s="1"/>
    </row>
    <row r="300" spans="1:15" ht="12.75" customHeight="1">
      <c r="A300" s="30">
        <v>290</v>
      </c>
      <c r="B300" s="431" t="s">
        <v>147</v>
      </c>
      <c r="C300" s="377">
        <v>6034.15</v>
      </c>
      <c r="D300" s="378">
        <v>5950.5333333333328</v>
      </c>
      <c r="E300" s="378">
        <v>5833.6166666666659</v>
      </c>
      <c r="F300" s="378">
        <v>5633.083333333333</v>
      </c>
      <c r="G300" s="378">
        <v>5516.1666666666661</v>
      </c>
      <c r="H300" s="378">
        <v>6151.0666666666657</v>
      </c>
      <c r="I300" s="378">
        <v>6267.9833333333336</v>
      </c>
      <c r="J300" s="378">
        <v>6468.5166666666655</v>
      </c>
      <c r="K300" s="377">
        <v>6067.45</v>
      </c>
      <c r="L300" s="377">
        <v>5750</v>
      </c>
      <c r="M300" s="377">
        <v>5.2897499999999997</v>
      </c>
      <c r="N300" s="1"/>
      <c r="O300" s="1"/>
    </row>
    <row r="301" spans="1:15" ht="12.75" customHeight="1">
      <c r="A301" s="30">
        <v>291</v>
      </c>
      <c r="B301" s="431" t="s">
        <v>148</v>
      </c>
      <c r="C301" s="377">
        <v>4587.8500000000004</v>
      </c>
      <c r="D301" s="378">
        <v>4518.2666666666664</v>
      </c>
      <c r="E301" s="378">
        <v>4401.583333333333</v>
      </c>
      <c r="F301" s="378">
        <v>4215.3166666666666</v>
      </c>
      <c r="G301" s="378">
        <v>4098.6333333333332</v>
      </c>
      <c r="H301" s="378">
        <v>4704.5333333333328</v>
      </c>
      <c r="I301" s="378">
        <v>4821.2166666666672</v>
      </c>
      <c r="J301" s="378">
        <v>5007.4833333333327</v>
      </c>
      <c r="K301" s="377">
        <v>4634.95</v>
      </c>
      <c r="L301" s="377">
        <v>4332</v>
      </c>
      <c r="M301" s="377">
        <v>4.6530800000000001</v>
      </c>
      <c r="N301" s="1"/>
      <c r="O301" s="1"/>
    </row>
    <row r="302" spans="1:15" ht="12.75" customHeight="1">
      <c r="A302" s="30">
        <v>292</v>
      </c>
      <c r="B302" s="431" t="s">
        <v>149</v>
      </c>
      <c r="C302" s="377">
        <v>915.95</v>
      </c>
      <c r="D302" s="378">
        <v>918.18333333333339</v>
      </c>
      <c r="E302" s="378">
        <v>905.76666666666677</v>
      </c>
      <c r="F302" s="378">
        <v>895.58333333333337</v>
      </c>
      <c r="G302" s="378">
        <v>883.16666666666674</v>
      </c>
      <c r="H302" s="378">
        <v>928.36666666666679</v>
      </c>
      <c r="I302" s="378">
        <v>940.7833333333333</v>
      </c>
      <c r="J302" s="378">
        <v>950.96666666666681</v>
      </c>
      <c r="K302" s="377">
        <v>930.6</v>
      </c>
      <c r="L302" s="377">
        <v>908</v>
      </c>
      <c r="M302" s="377">
        <v>14.82316</v>
      </c>
      <c r="N302" s="1"/>
      <c r="O302" s="1"/>
    </row>
    <row r="303" spans="1:15" ht="12.75" customHeight="1">
      <c r="A303" s="30">
        <v>293</v>
      </c>
      <c r="B303" s="431" t="s">
        <v>444</v>
      </c>
      <c r="C303" s="377">
        <v>2813.7</v>
      </c>
      <c r="D303" s="378">
        <v>2989.1333333333332</v>
      </c>
      <c r="E303" s="378">
        <v>2638.2666666666664</v>
      </c>
      <c r="F303" s="378">
        <v>2462.833333333333</v>
      </c>
      <c r="G303" s="378">
        <v>2111.9666666666662</v>
      </c>
      <c r="H303" s="378">
        <v>3164.5666666666666</v>
      </c>
      <c r="I303" s="378">
        <v>3515.4333333333334</v>
      </c>
      <c r="J303" s="378">
        <v>3690.8666666666668</v>
      </c>
      <c r="K303" s="377">
        <v>3340</v>
      </c>
      <c r="L303" s="377">
        <v>2813.7</v>
      </c>
      <c r="M303" s="377">
        <v>5.2432600000000003</v>
      </c>
      <c r="N303" s="1"/>
      <c r="O303" s="1"/>
    </row>
    <row r="304" spans="1:15" ht="12.75" customHeight="1">
      <c r="A304" s="30">
        <v>294</v>
      </c>
      <c r="B304" s="431" t="s">
        <v>848</v>
      </c>
      <c r="C304" s="377">
        <v>421.6</v>
      </c>
      <c r="D304" s="378">
        <v>415.86666666666662</v>
      </c>
      <c r="E304" s="378">
        <v>402.73333333333323</v>
      </c>
      <c r="F304" s="378">
        <v>383.86666666666662</v>
      </c>
      <c r="G304" s="378">
        <v>370.73333333333323</v>
      </c>
      <c r="H304" s="378">
        <v>434.73333333333323</v>
      </c>
      <c r="I304" s="378">
        <v>447.86666666666656</v>
      </c>
      <c r="J304" s="378">
        <v>466.73333333333323</v>
      </c>
      <c r="K304" s="377">
        <v>429</v>
      </c>
      <c r="L304" s="377">
        <v>397</v>
      </c>
      <c r="M304" s="377">
        <v>5.6584199999999996</v>
      </c>
      <c r="N304" s="1"/>
      <c r="O304" s="1"/>
    </row>
    <row r="305" spans="1:15" ht="12.75" customHeight="1">
      <c r="A305" s="30">
        <v>295</v>
      </c>
      <c r="B305" s="431" t="s">
        <v>150</v>
      </c>
      <c r="C305" s="377">
        <v>854.5</v>
      </c>
      <c r="D305" s="378">
        <v>852.66666666666663</v>
      </c>
      <c r="E305" s="378">
        <v>847.08333333333326</v>
      </c>
      <c r="F305" s="378">
        <v>839.66666666666663</v>
      </c>
      <c r="G305" s="378">
        <v>834.08333333333326</v>
      </c>
      <c r="H305" s="378">
        <v>860.08333333333326</v>
      </c>
      <c r="I305" s="378">
        <v>865.66666666666652</v>
      </c>
      <c r="J305" s="378">
        <v>873.08333333333326</v>
      </c>
      <c r="K305" s="377">
        <v>858.25</v>
      </c>
      <c r="L305" s="377">
        <v>845.25</v>
      </c>
      <c r="M305" s="377">
        <v>47.423879999999997</v>
      </c>
      <c r="N305" s="1"/>
      <c r="O305" s="1"/>
    </row>
    <row r="306" spans="1:15" ht="12.75" customHeight="1">
      <c r="A306" s="30">
        <v>296</v>
      </c>
      <c r="B306" s="431" t="s">
        <v>151</v>
      </c>
      <c r="C306" s="377">
        <v>155</v>
      </c>
      <c r="D306" s="378">
        <v>152.95000000000002</v>
      </c>
      <c r="E306" s="378">
        <v>149.90000000000003</v>
      </c>
      <c r="F306" s="378">
        <v>144.80000000000001</v>
      </c>
      <c r="G306" s="378">
        <v>141.75000000000003</v>
      </c>
      <c r="H306" s="378">
        <v>158.05000000000004</v>
      </c>
      <c r="I306" s="378">
        <v>161.10000000000005</v>
      </c>
      <c r="J306" s="378">
        <v>166.20000000000005</v>
      </c>
      <c r="K306" s="377">
        <v>156</v>
      </c>
      <c r="L306" s="377">
        <v>147.85</v>
      </c>
      <c r="M306" s="377">
        <v>31.97317</v>
      </c>
      <c r="N306" s="1"/>
      <c r="O306" s="1"/>
    </row>
    <row r="307" spans="1:15" ht="12.75" customHeight="1">
      <c r="A307" s="30">
        <v>297</v>
      </c>
      <c r="B307" s="431" t="s">
        <v>317</v>
      </c>
      <c r="C307" s="377">
        <v>20.2</v>
      </c>
      <c r="D307" s="378">
        <v>19.883333333333333</v>
      </c>
      <c r="E307" s="378">
        <v>19.466666666666665</v>
      </c>
      <c r="F307" s="378">
        <v>18.733333333333331</v>
      </c>
      <c r="G307" s="378">
        <v>18.316666666666663</v>
      </c>
      <c r="H307" s="378">
        <v>20.616666666666667</v>
      </c>
      <c r="I307" s="378">
        <v>21.033333333333339</v>
      </c>
      <c r="J307" s="378">
        <v>21.766666666666669</v>
      </c>
      <c r="K307" s="377">
        <v>20.3</v>
      </c>
      <c r="L307" s="377">
        <v>19.149999999999999</v>
      </c>
      <c r="M307" s="377">
        <v>34.430459999999997</v>
      </c>
      <c r="N307" s="1"/>
      <c r="O307" s="1"/>
    </row>
    <row r="308" spans="1:15" ht="12.75" customHeight="1">
      <c r="A308" s="30">
        <v>298</v>
      </c>
      <c r="B308" s="431" t="s">
        <v>447</v>
      </c>
      <c r="C308" s="377">
        <v>213.05</v>
      </c>
      <c r="D308" s="378">
        <v>210.15</v>
      </c>
      <c r="E308" s="378">
        <v>205.60000000000002</v>
      </c>
      <c r="F308" s="378">
        <v>198.15</v>
      </c>
      <c r="G308" s="378">
        <v>193.60000000000002</v>
      </c>
      <c r="H308" s="378">
        <v>217.60000000000002</v>
      </c>
      <c r="I308" s="378">
        <v>222.15000000000003</v>
      </c>
      <c r="J308" s="378">
        <v>229.60000000000002</v>
      </c>
      <c r="K308" s="377">
        <v>214.7</v>
      </c>
      <c r="L308" s="377">
        <v>202.7</v>
      </c>
      <c r="M308" s="377">
        <v>2.0224799999999998</v>
      </c>
      <c r="N308" s="1"/>
      <c r="O308" s="1"/>
    </row>
    <row r="309" spans="1:15" ht="12.75" customHeight="1">
      <c r="A309" s="30">
        <v>299</v>
      </c>
      <c r="B309" s="431" t="s">
        <v>449</v>
      </c>
      <c r="C309" s="377">
        <v>672.2</v>
      </c>
      <c r="D309" s="378">
        <v>669.41666666666663</v>
      </c>
      <c r="E309" s="378">
        <v>642.2833333333333</v>
      </c>
      <c r="F309" s="378">
        <v>612.36666666666667</v>
      </c>
      <c r="G309" s="378">
        <v>585.23333333333335</v>
      </c>
      <c r="H309" s="378">
        <v>699.33333333333326</v>
      </c>
      <c r="I309" s="378">
        <v>726.4666666666667</v>
      </c>
      <c r="J309" s="378">
        <v>756.38333333333321</v>
      </c>
      <c r="K309" s="377">
        <v>696.55</v>
      </c>
      <c r="L309" s="377">
        <v>639.5</v>
      </c>
      <c r="M309" s="377">
        <v>2.8033100000000002</v>
      </c>
      <c r="N309" s="1"/>
      <c r="O309" s="1"/>
    </row>
    <row r="310" spans="1:15" ht="12.75" customHeight="1">
      <c r="A310" s="30">
        <v>300</v>
      </c>
      <c r="B310" s="431" t="s">
        <v>152</v>
      </c>
      <c r="C310" s="377">
        <v>153.05000000000001</v>
      </c>
      <c r="D310" s="378">
        <v>151.28333333333333</v>
      </c>
      <c r="E310" s="378">
        <v>148.81666666666666</v>
      </c>
      <c r="F310" s="378">
        <v>144.58333333333334</v>
      </c>
      <c r="G310" s="378">
        <v>142.11666666666667</v>
      </c>
      <c r="H310" s="378">
        <v>155.51666666666665</v>
      </c>
      <c r="I310" s="378">
        <v>157.98333333333329</v>
      </c>
      <c r="J310" s="378">
        <v>162.21666666666664</v>
      </c>
      <c r="K310" s="377">
        <v>153.75</v>
      </c>
      <c r="L310" s="377">
        <v>147.05000000000001</v>
      </c>
      <c r="M310" s="377">
        <v>51.354100000000003</v>
      </c>
      <c r="N310" s="1"/>
      <c r="O310" s="1"/>
    </row>
    <row r="311" spans="1:15" ht="12.75" customHeight="1">
      <c r="A311" s="30">
        <v>301</v>
      </c>
      <c r="B311" s="431" t="s">
        <v>153</v>
      </c>
      <c r="C311" s="377">
        <v>467.5</v>
      </c>
      <c r="D311" s="378">
        <v>467.41666666666669</v>
      </c>
      <c r="E311" s="378">
        <v>459.08333333333337</v>
      </c>
      <c r="F311" s="378">
        <v>450.66666666666669</v>
      </c>
      <c r="G311" s="378">
        <v>442.33333333333337</v>
      </c>
      <c r="H311" s="378">
        <v>475.83333333333337</v>
      </c>
      <c r="I311" s="378">
        <v>484.16666666666674</v>
      </c>
      <c r="J311" s="378">
        <v>492.58333333333337</v>
      </c>
      <c r="K311" s="377">
        <v>475.75</v>
      </c>
      <c r="L311" s="377">
        <v>459</v>
      </c>
      <c r="M311" s="377">
        <v>17.366489999999999</v>
      </c>
      <c r="N311" s="1"/>
      <c r="O311" s="1"/>
    </row>
    <row r="312" spans="1:15" ht="12.75" customHeight="1">
      <c r="A312" s="30">
        <v>302</v>
      </c>
      <c r="B312" s="431" t="s">
        <v>154</v>
      </c>
      <c r="C312" s="377">
        <v>8602.6</v>
      </c>
      <c r="D312" s="378">
        <v>8384.8333333333339</v>
      </c>
      <c r="E312" s="378">
        <v>8105.6666666666679</v>
      </c>
      <c r="F312" s="378">
        <v>7608.7333333333336</v>
      </c>
      <c r="G312" s="378">
        <v>7329.5666666666675</v>
      </c>
      <c r="H312" s="378">
        <v>8881.7666666666682</v>
      </c>
      <c r="I312" s="378">
        <v>9160.9333333333361</v>
      </c>
      <c r="J312" s="378">
        <v>9657.8666666666686</v>
      </c>
      <c r="K312" s="377">
        <v>8664</v>
      </c>
      <c r="L312" s="377">
        <v>7887.9</v>
      </c>
      <c r="M312" s="377">
        <v>21.628319999999999</v>
      </c>
      <c r="N312" s="1"/>
      <c r="O312" s="1"/>
    </row>
    <row r="313" spans="1:15" ht="12.75" customHeight="1">
      <c r="A313" s="30">
        <v>303</v>
      </c>
      <c r="B313" s="431" t="s">
        <v>849</v>
      </c>
      <c r="C313" s="377">
        <v>2744.5</v>
      </c>
      <c r="D313" s="378">
        <v>2700.4166666666665</v>
      </c>
      <c r="E313" s="378">
        <v>2620.833333333333</v>
      </c>
      <c r="F313" s="378">
        <v>2497.1666666666665</v>
      </c>
      <c r="G313" s="378">
        <v>2417.583333333333</v>
      </c>
      <c r="H313" s="378">
        <v>2824.083333333333</v>
      </c>
      <c r="I313" s="378">
        <v>2903.6666666666661</v>
      </c>
      <c r="J313" s="378">
        <v>3027.333333333333</v>
      </c>
      <c r="K313" s="377">
        <v>2780</v>
      </c>
      <c r="L313" s="377">
        <v>2576.75</v>
      </c>
      <c r="M313" s="377">
        <v>0.82221999999999995</v>
      </c>
      <c r="N313" s="1"/>
      <c r="O313" s="1"/>
    </row>
    <row r="314" spans="1:15" ht="12.75" customHeight="1">
      <c r="A314" s="30">
        <v>304</v>
      </c>
      <c r="B314" s="431" t="s">
        <v>451</v>
      </c>
      <c r="C314" s="377">
        <v>369.5</v>
      </c>
      <c r="D314" s="378">
        <v>367.56666666666666</v>
      </c>
      <c r="E314" s="378">
        <v>347.13333333333333</v>
      </c>
      <c r="F314" s="378">
        <v>324.76666666666665</v>
      </c>
      <c r="G314" s="378">
        <v>304.33333333333331</v>
      </c>
      <c r="H314" s="378">
        <v>389.93333333333334</v>
      </c>
      <c r="I314" s="378">
        <v>410.36666666666662</v>
      </c>
      <c r="J314" s="378">
        <v>432.73333333333335</v>
      </c>
      <c r="K314" s="377">
        <v>388</v>
      </c>
      <c r="L314" s="377">
        <v>345.2</v>
      </c>
      <c r="M314" s="377">
        <v>29.005990000000001</v>
      </c>
      <c r="N314" s="1"/>
      <c r="O314" s="1"/>
    </row>
    <row r="315" spans="1:15" ht="12.75" customHeight="1">
      <c r="A315" s="30">
        <v>305</v>
      </c>
      <c r="B315" s="431" t="s">
        <v>452</v>
      </c>
      <c r="C315" s="377">
        <v>265.85000000000002</v>
      </c>
      <c r="D315" s="378">
        <v>261.73333333333335</v>
      </c>
      <c r="E315" s="378">
        <v>255.66666666666669</v>
      </c>
      <c r="F315" s="378">
        <v>245.48333333333335</v>
      </c>
      <c r="G315" s="378">
        <v>239.41666666666669</v>
      </c>
      <c r="H315" s="378">
        <v>271.91666666666669</v>
      </c>
      <c r="I315" s="378">
        <v>277.98333333333329</v>
      </c>
      <c r="J315" s="378">
        <v>288.16666666666669</v>
      </c>
      <c r="K315" s="377">
        <v>267.8</v>
      </c>
      <c r="L315" s="377">
        <v>251.55</v>
      </c>
      <c r="M315" s="377">
        <v>3.0650400000000002</v>
      </c>
      <c r="N315" s="1"/>
      <c r="O315" s="1"/>
    </row>
    <row r="316" spans="1:15" ht="12.75" customHeight="1">
      <c r="A316" s="30">
        <v>306</v>
      </c>
      <c r="B316" s="431" t="s">
        <v>155</v>
      </c>
      <c r="C316" s="377">
        <v>874.95</v>
      </c>
      <c r="D316" s="378">
        <v>862.94999999999993</v>
      </c>
      <c r="E316" s="378">
        <v>843.49999999999989</v>
      </c>
      <c r="F316" s="378">
        <v>812.05</v>
      </c>
      <c r="G316" s="378">
        <v>792.59999999999991</v>
      </c>
      <c r="H316" s="378">
        <v>894.39999999999986</v>
      </c>
      <c r="I316" s="378">
        <v>913.84999999999991</v>
      </c>
      <c r="J316" s="378">
        <v>945.29999999999984</v>
      </c>
      <c r="K316" s="377">
        <v>882.4</v>
      </c>
      <c r="L316" s="377">
        <v>831.5</v>
      </c>
      <c r="M316" s="377">
        <v>20.575399999999998</v>
      </c>
      <c r="N316" s="1"/>
      <c r="O316" s="1"/>
    </row>
    <row r="317" spans="1:15" ht="12.75" customHeight="1">
      <c r="A317" s="30">
        <v>307</v>
      </c>
      <c r="B317" s="431" t="s">
        <v>457</v>
      </c>
      <c r="C317" s="377">
        <v>1533.85</v>
      </c>
      <c r="D317" s="378">
        <v>1516.6833333333334</v>
      </c>
      <c r="E317" s="378">
        <v>1482.4666666666667</v>
      </c>
      <c r="F317" s="378">
        <v>1431.0833333333333</v>
      </c>
      <c r="G317" s="378">
        <v>1396.8666666666666</v>
      </c>
      <c r="H317" s="378">
        <v>1568.0666666666668</v>
      </c>
      <c r="I317" s="378">
        <v>1602.2833333333335</v>
      </c>
      <c r="J317" s="378">
        <v>1653.666666666667</v>
      </c>
      <c r="K317" s="377">
        <v>1550.9</v>
      </c>
      <c r="L317" s="377">
        <v>1465.3</v>
      </c>
      <c r="M317" s="377">
        <v>6.7133900000000004</v>
      </c>
      <c r="N317" s="1"/>
      <c r="O317" s="1"/>
    </row>
    <row r="318" spans="1:15" ht="12.75" customHeight="1">
      <c r="A318" s="30">
        <v>308</v>
      </c>
      <c r="B318" s="431" t="s">
        <v>156</v>
      </c>
      <c r="C318" s="377">
        <v>2539.9499999999998</v>
      </c>
      <c r="D318" s="378">
        <v>2517.5499999999997</v>
      </c>
      <c r="E318" s="378">
        <v>2480.0999999999995</v>
      </c>
      <c r="F318" s="378">
        <v>2420.2499999999995</v>
      </c>
      <c r="G318" s="378">
        <v>2382.7999999999993</v>
      </c>
      <c r="H318" s="378">
        <v>2577.3999999999996</v>
      </c>
      <c r="I318" s="378">
        <v>2614.8499999999995</v>
      </c>
      <c r="J318" s="378">
        <v>2674.7</v>
      </c>
      <c r="K318" s="377">
        <v>2555</v>
      </c>
      <c r="L318" s="377">
        <v>2457.6999999999998</v>
      </c>
      <c r="M318" s="377">
        <v>1.7460100000000001</v>
      </c>
      <c r="N318" s="1"/>
      <c r="O318" s="1"/>
    </row>
    <row r="319" spans="1:15" ht="12.75" customHeight="1">
      <c r="A319" s="30">
        <v>309</v>
      </c>
      <c r="B319" s="431" t="s">
        <v>157</v>
      </c>
      <c r="C319" s="377">
        <v>884.85</v>
      </c>
      <c r="D319" s="378">
        <v>892.38333333333321</v>
      </c>
      <c r="E319" s="378">
        <v>865.26666666666642</v>
      </c>
      <c r="F319" s="378">
        <v>845.68333333333317</v>
      </c>
      <c r="G319" s="378">
        <v>818.56666666666638</v>
      </c>
      <c r="H319" s="378">
        <v>911.96666666666647</v>
      </c>
      <c r="I319" s="378">
        <v>939.08333333333326</v>
      </c>
      <c r="J319" s="378">
        <v>958.66666666666652</v>
      </c>
      <c r="K319" s="377">
        <v>919.5</v>
      </c>
      <c r="L319" s="377">
        <v>872.8</v>
      </c>
      <c r="M319" s="377">
        <v>11.980549999999999</v>
      </c>
      <c r="N319" s="1"/>
      <c r="O319" s="1"/>
    </row>
    <row r="320" spans="1:15" ht="12.75" customHeight="1">
      <c r="A320" s="30">
        <v>310</v>
      </c>
      <c r="B320" s="431" t="s">
        <v>158</v>
      </c>
      <c r="C320" s="377">
        <v>820.05</v>
      </c>
      <c r="D320" s="378">
        <v>813.44999999999993</v>
      </c>
      <c r="E320" s="378">
        <v>799.89999999999986</v>
      </c>
      <c r="F320" s="378">
        <v>779.74999999999989</v>
      </c>
      <c r="G320" s="378">
        <v>766.19999999999982</v>
      </c>
      <c r="H320" s="378">
        <v>833.59999999999991</v>
      </c>
      <c r="I320" s="378">
        <v>847.14999999999986</v>
      </c>
      <c r="J320" s="378">
        <v>867.3</v>
      </c>
      <c r="K320" s="377">
        <v>827</v>
      </c>
      <c r="L320" s="377">
        <v>793.3</v>
      </c>
      <c r="M320" s="377">
        <v>5.8780400000000004</v>
      </c>
      <c r="N320" s="1"/>
      <c r="O320" s="1"/>
    </row>
    <row r="321" spans="1:15" ht="12.75" customHeight="1">
      <c r="A321" s="30">
        <v>311</v>
      </c>
      <c r="B321" s="431" t="s">
        <v>448</v>
      </c>
      <c r="C321" s="377">
        <v>209.45</v>
      </c>
      <c r="D321" s="378">
        <v>205.81666666666669</v>
      </c>
      <c r="E321" s="378">
        <v>199.68333333333339</v>
      </c>
      <c r="F321" s="378">
        <v>189.91666666666671</v>
      </c>
      <c r="G321" s="378">
        <v>183.78333333333342</v>
      </c>
      <c r="H321" s="378">
        <v>215.58333333333337</v>
      </c>
      <c r="I321" s="378">
        <v>221.71666666666664</v>
      </c>
      <c r="J321" s="378">
        <v>231.48333333333335</v>
      </c>
      <c r="K321" s="377">
        <v>211.95</v>
      </c>
      <c r="L321" s="377">
        <v>196.05</v>
      </c>
      <c r="M321" s="377">
        <v>4.1086900000000002</v>
      </c>
      <c r="N321" s="1"/>
      <c r="O321" s="1"/>
    </row>
    <row r="322" spans="1:15" ht="12.75" customHeight="1">
      <c r="A322" s="30">
        <v>312</v>
      </c>
      <c r="B322" s="431" t="s">
        <v>455</v>
      </c>
      <c r="C322" s="377">
        <v>183.65</v>
      </c>
      <c r="D322" s="378">
        <v>182.23333333333335</v>
      </c>
      <c r="E322" s="378">
        <v>178.91666666666669</v>
      </c>
      <c r="F322" s="378">
        <v>174.18333333333334</v>
      </c>
      <c r="G322" s="378">
        <v>170.86666666666667</v>
      </c>
      <c r="H322" s="378">
        <v>186.9666666666667</v>
      </c>
      <c r="I322" s="378">
        <v>190.28333333333336</v>
      </c>
      <c r="J322" s="378">
        <v>195.01666666666671</v>
      </c>
      <c r="K322" s="377">
        <v>185.55</v>
      </c>
      <c r="L322" s="377">
        <v>177.5</v>
      </c>
      <c r="M322" s="377">
        <v>1.5626199999999999</v>
      </c>
      <c r="N322" s="1"/>
      <c r="O322" s="1"/>
    </row>
    <row r="323" spans="1:15" ht="12.75" customHeight="1">
      <c r="A323" s="30">
        <v>313</v>
      </c>
      <c r="B323" s="431" t="s">
        <v>453</v>
      </c>
      <c r="C323" s="377">
        <v>202.8</v>
      </c>
      <c r="D323" s="378">
        <v>196.56666666666669</v>
      </c>
      <c r="E323" s="378">
        <v>186.33333333333337</v>
      </c>
      <c r="F323" s="378">
        <v>169.86666666666667</v>
      </c>
      <c r="G323" s="378">
        <v>159.63333333333335</v>
      </c>
      <c r="H323" s="378">
        <v>213.03333333333339</v>
      </c>
      <c r="I323" s="378">
        <v>223.26666666666668</v>
      </c>
      <c r="J323" s="378">
        <v>239.73333333333341</v>
      </c>
      <c r="K323" s="377">
        <v>206.8</v>
      </c>
      <c r="L323" s="377">
        <v>180.1</v>
      </c>
      <c r="M323" s="377">
        <v>19.09582</v>
      </c>
      <c r="N323" s="1"/>
      <c r="O323" s="1"/>
    </row>
    <row r="324" spans="1:15" ht="12.75" customHeight="1">
      <c r="A324" s="30">
        <v>314</v>
      </c>
      <c r="B324" s="431" t="s">
        <v>454</v>
      </c>
      <c r="C324" s="377">
        <v>1023.6</v>
      </c>
      <c r="D324" s="378">
        <v>1025.7333333333333</v>
      </c>
      <c r="E324" s="378">
        <v>992.06666666666661</v>
      </c>
      <c r="F324" s="378">
        <v>960.5333333333333</v>
      </c>
      <c r="G324" s="378">
        <v>926.86666666666656</v>
      </c>
      <c r="H324" s="378">
        <v>1057.2666666666667</v>
      </c>
      <c r="I324" s="378">
        <v>1090.9333333333332</v>
      </c>
      <c r="J324" s="378">
        <v>1122.4666666666667</v>
      </c>
      <c r="K324" s="377">
        <v>1059.4000000000001</v>
      </c>
      <c r="L324" s="377">
        <v>994.2</v>
      </c>
      <c r="M324" s="377">
        <v>5.9354199999999997</v>
      </c>
      <c r="N324" s="1"/>
      <c r="O324" s="1"/>
    </row>
    <row r="325" spans="1:15" ht="12.75" customHeight="1">
      <c r="A325" s="30">
        <v>315</v>
      </c>
      <c r="B325" s="431" t="s">
        <v>159</v>
      </c>
      <c r="C325" s="377">
        <v>3827.2</v>
      </c>
      <c r="D325" s="378">
        <v>3810.6166666666668</v>
      </c>
      <c r="E325" s="378">
        <v>3696.5833333333335</v>
      </c>
      <c r="F325" s="378">
        <v>3565.9666666666667</v>
      </c>
      <c r="G325" s="378">
        <v>3451.9333333333334</v>
      </c>
      <c r="H325" s="378">
        <v>3941.2333333333336</v>
      </c>
      <c r="I325" s="378">
        <v>4055.2666666666664</v>
      </c>
      <c r="J325" s="378">
        <v>4185.8833333333332</v>
      </c>
      <c r="K325" s="377">
        <v>3924.65</v>
      </c>
      <c r="L325" s="377">
        <v>3680</v>
      </c>
      <c r="M325" s="377">
        <v>12.72983</v>
      </c>
      <c r="N325" s="1"/>
      <c r="O325" s="1"/>
    </row>
    <row r="326" spans="1:15" ht="12.75" customHeight="1">
      <c r="A326" s="30">
        <v>316</v>
      </c>
      <c r="B326" s="431" t="s">
        <v>445</v>
      </c>
      <c r="C326" s="377">
        <v>49.55</v>
      </c>
      <c r="D326" s="378">
        <v>48.516666666666659</v>
      </c>
      <c r="E326" s="378">
        <v>47.133333333333319</v>
      </c>
      <c r="F326" s="378">
        <v>44.716666666666661</v>
      </c>
      <c r="G326" s="378">
        <v>43.333333333333321</v>
      </c>
      <c r="H326" s="378">
        <v>50.933333333333316</v>
      </c>
      <c r="I326" s="378">
        <v>52.316666666666656</v>
      </c>
      <c r="J326" s="378">
        <v>54.733333333333313</v>
      </c>
      <c r="K326" s="377">
        <v>49.9</v>
      </c>
      <c r="L326" s="377">
        <v>46.1</v>
      </c>
      <c r="M326" s="377">
        <v>77.773529999999994</v>
      </c>
      <c r="N326" s="1"/>
      <c r="O326" s="1"/>
    </row>
    <row r="327" spans="1:15" ht="12.75" customHeight="1">
      <c r="A327" s="30">
        <v>317</v>
      </c>
      <c r="B327" s="431" t="s">
        <v>446</v>
      </c>
      <c r="C327" s="377">
        <v>170.95</v>
      </c>
      <c r="D327" s="378">
        <v>169.13333333333333</v>
      </c>
      <c r="E327" s="378">
        <v>166.91666666666666</v>
      </c>
      <c r="F327" s="378">
        <v>162.88333333333333</v>
      </c>
      <c r="G327" s="378">
        <v>160.66666666666666</v>
      </c>
      <c r="H327" s="378">
        <v>173.16666666666666</v>
      </c>
      <c r="I327" s="378">
        <v>175.38333333333335</v>
      </c>
      <c r="J327" s="378">
        <v>179.41666666666666</v>
      </c>
      <c r="K327" s="377">
        <v>171.35</v>
      </c>
      <c r="L327" s="377">
        <v>165.1</v>
      </c>
      <c r="M327" s="377">
        <v>1.95702</v>
      </c>
      <c r="N327" s="1"/>
      <c r="O327" s="1"/>
    </row>
    <row r="328" spans="1:15" ht="12.75" customHeight="1">
      <c r="A328" s="30">
        <v>318</v>
      </c>
      <c r="B328" s="431" t="s">
        <v>456</v>
      </c>
      <c r="C328" s="377">
        <v>897.5</v>
      </c>
      <c r="D328" s="378">
        <v>891.2833333333333</v>
      </c>
      <c r="E328" s="378">
        <v>868.71666666666658</v>
      </c>
      <c r="F328" s="378">
        <v>839.93333333333328</v>
      </c>
      <c r="G328" s="378">
        <v>817.36666666666656</v>
      </c>
      <c r="H328" s="378">
        <v>920.06666666666661</v>
      </c>
      <c r="I328" s="378">
        <v>942.63333333333321</v>
      </c>
      <c r="J328" s="378">
        <v>971.41666666666663</v>
      </c>
      <c r="K328" s="377">
        <v>913.85</v>
      </c>
      <c r="L328" s="377">
        <v>862.5</v>
      </c>
      <c r="M328" s="377">
        <v>1.78718</v>
      </c>
      <c r="N328" s="1"/>
      <c r="O328" s="1"/>
    </row>
    <row r="329" spans="1:15" ht="12.75" customHeight="1">
      <c r="A329" s="30">
        <v>319</v>
      </c>
      <c r="B329" s="431" t="s">
        <v>161</v>
      </c>
      <c r="C329" s="377">
        <v>3062.25</v>
      </c>
      <c r="D329" s="378">
        <v>2993.2833333333333</v>
      </c>
      <c r="E329" s="378">
        <v>2914.2166666666667</v>
      </c>
      <c r="F329" s="378">
        <v>2766.1833333333334</v>
      </c>
      <c r="G329" s="378">
        <v>2687.1166666666668</v>
      </c>
      <c r="H329" s="378">
        <v>3141.3166666666666</v>
      </c>
      <c r="I329" s="378">
        <v>3220.3833333333332</v>
      </c>
      <c r="J329" s="378">
        <v>3368.4166666666665</v>
      </c>
      <c r="K329" s="377">
        <v>3072.35</v>
      </c>
      <c r="L329" s="377">
        <v>2845.25</v>
      </c>
      <c r="M329" s="377">
        <v>9.1474299999999999</v>
      </c>
      <c r="N329" s="1"/>
      <c r="O329" s="1"/>
    </row>
    <row r="330" spans="1:15" ht="12.75" customHeight="1">
      <c r="A330" s="30">
        <v>320</v>
      </c>
      <c r="B330" s="431" t="s">
        <v>162</v>
      </c>
      <c r="C330" s="377">
        <v>70569.95</v>
      </c>
      <c r="D330" s="378">
        <v>70878.3</v>
      </c>
      <c r="E330" s="378">
        <v>69507.05</v>
      </c>
      <c r="F330" s="378">
        <v>68444.149999999994</v>
      </c>
      <c r="G330" s="378">
        <v>67072.899999999994</v>
      </c>
      <c r="H330" s="378">
        <v>71941.200000000012</v>
      </c>
      <c r="I330" s="378">
        <v>73312.450000000012</v>
      </c>
      <c r="J330" s="378">
        <v>74375.35000000002</v>
      </c>
      <c r="K330" s="377">
        <v>72249.55</v>
      </c>
      <c r="L330" s="377">
        <v>69815.399999999994</v>
      </c>
      <c r="M330" s="377">
        <v>0.11974</v>
      </c>
      <c r="N330" s="1"/>
      <c r="O330" s="1"/>
    </row>
    <row r="331" spans="1:15" ht="12.75" customHeight="1">
      <c r="A331" s="30">
        <v>321</v>
      </c>
      <c r="B331" s="431" t="s">
        <v>450</v>
      </c>
      <c r="C331" s="377">
        <v>41.3</v>
      </c>
      <c r="D331" s="378">
        <v>41.6</v>
      </c>
      <c r="E331" s="378">
        <v>39.950000000000003</v>
      </c>
      <c r="F331" s="378">
        <v>38.6</v>
      </c>
      <c r="G331" s="378">
        <v>36.950000000000003</v>
      </c>
      <c r="H331" s="378">
        <v>42.95</v>
      </c>
      <c r="I331" s="378">
        <v>44.599999999999994</v>
      </c>
      <c r="J331" s="378">
        <v>45.95</v>
      </c>
      <c r="K331" s="377">
        <v>43.25</v>
      </c>
      <c r="L331" s="377">
        <v>40.25</v>
      </c>
      <c r="M331" s="377">
        <v>20.461040000000001</v>
      </c>
      <c r="N331" s="1"/>
      <c r="O331" s="1"/>
    </row>
    <row r="332" spans="1:15" ht="12.75" customHeight="1">
      <c r="A332" s="30">
        <v>322</v>
      </c>
      <c r="B332" s="431" t="s">
        <v>163</v>
      </c>
      <c r="C332" s="377">
        <v>1462.35</v>
      </c>
      <c r="D332" s="378">
        <v>1456.8</v>
      </c>
      <c r="E332" s="378">
        <v>1423.55</v>
      </c>
      <c r="F332" s="378">
        <v>1384.75</v>
      </c>
      <c r="G332" s="378">
        <v>1351.5</v>
      </c>
      <c r="H332" s="378">
        <v>1495.6</v>
      </c>
      <c r="I332" s="378">
        <v>1528.85</v>
      </c>
      <c r="J332" s="378">
        <v>1567.6499999999999</v>
      </c>
      <c r="K332" s="377">
        <v>1490.05</v>
      </c>
      <c r="L332" s="377">
        <v>1418</v>
      </c>
      <c r="M332" s="377">
        <v>9.8625500000000006</v>
      </c>
      <c r="N332" s="1"/>
      <c r="O332" s="1"/>
    </row>
    <row r="333" spans="1:15" ht="12.75" customHeight="1">
      <c r="A333" s="30">
        <v>323</v>
      </c>
      <c r="B333" s="431" t="s">
        <v>164</v>
      </c>
      <c r="C333" s="377">
        <v>332.9</v>
      </c>
      <c r="D333" s="378">
        <v>334.93333333333334</v>
      </c>
      <c r="E333" s="378">
        <v>323.51666666666665</v>
      </c>
      <c r="F333" s="378">
        <v>314.13333333333333</v>
      </c>
      <c r="G333" s="378">
        <v>302.71666666666664</v>
      </c>
      <c r="H333" s="378">
        <v>344.31666666666666</v>
      </c>
      <c r="I333" s="378">
        <v>355.73333333333329</v>
      </c>
      <c r="J333" s="378">
        <v>365.11666666666667</v>
      </c>
      <c r="K333" s="377">
        <v>346.35</v>
      </c>
      <c r="L333" s="377">
        <v>325.55</v>
      </c>
      <c r="M333" s="377">
        <v>14.33924</v>
      </c>
      <c r="N333" s="1"/>
      <c r="O333" s="1"/>
    </row>
    <row r="334" spans="1:15" ht="12.75" customHeight="1">
      <c r="A334" s="30">
        <v>324</v>
      </c>
      <c r="B334" s="431" t="s">
        <v>269</v>
      </c>
      <c r="C334" s="377">
        <v>883.45</v>
      </c>
      <c r="D334" s="378">
        <v>875.1</v>
      </c>
      <c r="E334" s="378">
        <v>860.7</v>
      </c>
      <c r="F334" s="378">
        <v>837.95</v>
      </c>
      <c r="G334" s="378">
        <v>823.55000000000007</v>
      </c>
      <c r="H334" s="378">
        <v>897.85</v>
      </c>
      <c r="I334" s="378">
        <v>912.24999999999989</v>
      </c>
      <c r="J334" s="378">
        <v>935</v>
      </c>
      <c r="K334" s="377">
        <v>889.5</v>
      </c>
      <c r="L334" s="377">
        <v>852.35</v>
      </c>
      <c r="M334" s="377">
        <v>1.4582599999999999</v>
      </c>
      <c r="N334" s="1"/>
      <c r="O334" s="1"/>
    </row>
    <row r="335" spans="1:15" ht="12.75" customHeight="1">
      <c r="A335" s="30">
        <v>325</v>
      </c>
      <c r="B335" s="431" t="s">
        <v>165</v>
      </c>
      <c r="C335" s="377">
        <v>107.25</v>
      </c>
      <c r="D335" s="378">
        <v>104.86666666666667</v>
      </c>
      <c r="E335" s="378">
        <v>101.48333333333335</v>
      </c>
      <c r="F335" s="378">
        <v>95.716666666666669</v>
      </c>
      <c r="G335" s="378">
        <v>92.333333333333343</v>
      </c>
      <c r="H335" s="378">
        <v>110.63333333333335</v>
      </c>
      <c r="I335" s="378">
        <v>114.01666666666668</v>
      </c>
      <c r="J335" s="378">
        <v>119.78333333333336</v>
      </c>
      <c r="K335" s="377">
        <v>108.25</v>
      </c>
      <c r="L335" s="377">
        <v>99.1</v>
      </c>
      <c r="M335" s="377">
        <v>231.90672000000001</v>
      </c>
      <c r="N335" s="1"/>
      <c r="O335" s="1"/>
    </row>
    <row r="336" spans="1:15" ht="12.75" customHeight="1">
      <c r="A336" s="30">
        <v>326</v>
      </c>
      <c r="B336" s="431" t="s">
        <v>166</v>
      </c>
      <c r="C336" s="377">
        <v>4518.6000000000004</v>
      </c>
      <c r="D336" s="378">
        <v>4496.9500000000007</v>
      </c>
      <c r="E336" s="378">
        <v>4341.8500000000013</v>
      </c>
      <c r="F336" s="378">
        <v>4165.1000000000004</v>
      </c>
      <c r="G336" s="378">
        <v>4010.0000000000009</v>
      </c>
      <c r="H336" s="378">
        <v>4673.7000000000016</v>
      </c>
      <c r="I336" s="378">
        <v>4828.8</v>
      </c>
      <c r="J336" s="378">
        <v>5005.550000000002</v>
      </c>
      <c r="K336" s="377">
        <v>4652.05</v>
      </c>
      <c r="L336" s="377">
        <v>4320.2</v>
      </c>
      <c r="M336" s="377">
        <v>8.0221800000000005</v>
      </c>
      <c r="N336" s="1"/>
      <c r="O336" s="1"/>
    </row>
    <row r="337" spans="1:15" ht="12.75" customHeight="1">
      <c r="A337" s="30">
        <v>327</v>
      </c>
      <c r="B337" s="431" t="s">
        <v>167</v>
      </c>
      <c r="C337" s="377">
        <v>3823.95</v>
      </c>
      <c r="D337" s="378">
        <v>3726.1166666666668</v>
      </c>
      <c r="E337" s="378">
        <v>3597.8333333333335</v>
      </c>
      <c r="F337" s="378">
        <v>3371.7166666666667</v>
      </c>
      <c r="G337" s="378">
        <v>3243.4333333333334</v>
      </c>
      <c r="H337" s="378">
        <v>3952.2333333333336</v>
      </c>
      <c r="I337" s="378">
        <v>4080.5166666666664</v>
      </c>
      <c r="J337" s="378">
        <v>4306.6333333333332</v>
      </c>
      <c r="K337" s="377">
        <v>3854.4</v>
      </c>
      <c r="L337" s="377">
        <v>3500</v>
      </c>
      <c r="M337" s="377">
        <v>1.7880400000000001</v>
      </c>
      <c r="N337" s="1"/>
      <c r="O337" s="1"/>
    </row>
    <row r="338" spans="1:15" ht="12.75" customHeight="1">
      <c r="A338" s="30">
        <v>328</v>
      </c>
      <c r="B338" s="431" t="s">
        <v>850</v>
      </c>
      <c r="C338" s="377">
        <v>2267.1999999999998</v>
      </c>
      <c r="D338" s="378">
        <v>2303.4666666666667</v>
      </c>
      <c r="E338" s="378">
        <v>2230.9333333333334</v>
      </c>
      <c r="F338" s="378">
        <v>2194.6666666666665</v>
      </c>
      <c r="G338" s="378">
        <v>2122.1333333333332</v>
      </c>
      <c r="H338" s="378">
        <v>2339.7333333333336</v>
      </c>
      <c r="I338" s="378">
        <v>2412.2666666666673</v>
      </c>
      <c r="J338" s="378">
        <v>2448.5333333333338</v>
      </c>
      <c r="K338" s="377">
        <v>2376</v>
      </c>
      <c r="L338" s="377">
        <v>2267.1999999999998</v>
      </c>
      <c r="M338" s="377">
        <v>1.08369</v>
      </c>
      <c r="N338" s="1"/>
      <c r="O338" s="1"/>
    </row>
    <row r="339" spans="1:15" ht="12.75" customHeight="1">
      <c r="A339" s="30">
        <v>329</v>
      </c>
      <c r="B339" s="431" t="s">
        <v>458</v>
      </c>
      <c r="C339" s="377">
        <v>46.2</v>
      </c>
      <c r="D339" s="378">
        <v>45.616666666666667</v>
      </c>
      <c r="E339" s="378">
        <v>44.733333333333334</v>
      </c>
      <c r="F339" s="378">
        <v>43.266666666666666</v>
      </c>
      <c r="G339" s="378">
        <v>42.383333333333333</v>
      </c>
      <c r="H339" s="378">
        <v>47.083333333333336</v>
      </c>
      <c r="I339" s="378">
        <v>47.966666666666676</v>
      </c>
      <c r="J339" s="378">
        <v>49.433333333333337</v>
      </c>
      <c r="K339" s="377">
        <v>46.5</v>
      </c>
      <c r="L339" s="377">
        <v>44.15</v>
      </c>
      <c r="M339" s="377">
        <v>59.905140000000003</v>
      </c>
      <c r="N339" s="1"/>
      <c r="O339" s="1"/>
    </row>
    <row r="340" spans="1:15" ht="12.75" customHeight="1">
      <c r="A340" s="30">
        <v>330</v>
      </c>
      <c r="B340" s="431" t="s">
        <v>459</v>
      </c>
      <c r="C340" s="377">
        <v>69.349999999999994</v>
      </c>
      <c r="D340" s="378">
        <v>69.45</v>
      </c>
      <c r="E340" s="378">
        <v>68</v>
      </c>
      <c r="F340" s="378">
        <v>66.649999999999991</v>
      </c>
      <c r="G340" s="378">
        <v>65.199999999999989</v>
      </c>
      <c r="H340" s="378">
        <v>70.800000000000011</v>
      </c>
      <c r="I340" s="378">
        <v>72.250000000000028</v>
      </c>
      <c r="J340" s="378">
        <v>73.600000000000023</v>
      </c>
      <c r="K340" s="377">
        <v>70.900000000000006</v>
      </c>
      <c r="L340" s="377">
        <v>68.099999999999994</v>
      </c>
      <c r="M340" s="377">
        <v>60.698009999999996</v>
      </c>
      <c r="N340" s="1"/>
      <c r="O340" s="1"/>
    </row>
    <row r="341" spans="1:15" ht="12.75" customHeight="1">
      <c r="A341" s="30">
        <v>331</v>
      </c>
      <c r="B341" s="431" t="s">
        <v>460</v>
      </c>
      <c r="C341" s="377">
        <v>569.95000000000005</v>
      </c>
      <c r="D341" s="378">
        <v>568.48333333333335</v>
      </c>
      <c r="E341" s="378">
        <v>561.9666666666667</v>
      </c>
      <c r="F341" s="378">
        <v>553.98333333333335</v>
      </c>
      <c r="G341" s="378">
        <v>547.4666666666667</v>
      </c>
      <c r="H341" s="378">
        <v>576.4666666666667</v>
      </c>
      <c r="I341" s="378">
        <v>582.98333333333335</v>
      </c>
      <c r="J341" s="378">
        <v>590.9666666666667</v>
      </c>
      <c r="K341" s="377">
        <v>575</v>
      </c>
      <c r="L341" s="377">
        <v>560.5</v>
      </c>
      <c r="M341" s="377">
        <v>0.17312</v>
      </c>
      <c r="N341" s="1"/>
      <c r="O341" s="1"/>
    </row>
    <row r="342" spans="1:15" ht="12.75" customHeight="1">
      <c r="A342" s="30">
        <v>332</v>
      </c>
      <c r="B342" s="431" t="s">
        <v>168</v>
      </c>
      <c r="C342" s="377">
        <v>18790.75</v>
      </c>
      <c r="D342" s="378">
        <v>18662.583333333332</v>
      </c>
      <c r="E342" s="378">
        <v>18441.116666666665</v>
      </c>
      <c r="F342" s="378">
        <v>18091.483333333334</v>
      </c>
      <c r="G342" s="378">
        <v>17870.016666666666</v>
      </c>
      <c r="H342" s="378">
        <v>19012.216666666664</v>
      </c>
      <c r="I342" s="378">
        <v>19233.683333333331</v>
      </c>
      <c r="J342" s="378">
        <v>19583.316666666662</v>
      </c>
      <c r="K342" s="377">
        <v>18884.05</v>
      </c>
      <c r="L342" s="377">
        <v>18312.95</v>
      </c>
      <c r="M342" s="377">
        <v>0.57879999999999998</v>
      </c>
      <c r="N342" s="1"/>
      <c r="O342" s="1"/>
    </row>
    <row r="343" spans="1:15" ht="12.75" customHeight="1">
      <c r="A343" s="30">
        <v>333</v>
      </c>
      <c r="B343" s="431" t="s">
        <v>466</v>
      </c>
      <c r="C343" s="377">
        <v>78</v>
      </c>
      <c r="D343" s="378">
        <v>79.183333333333337</v>
      </c>
      <c r="E343" s="378">
        <v>76.816666666666677</v>
      </c>
      <c r="F343" s="378">
        <v>75.63333333333334</v>
      </c>
      <c r="G343" s="378">
        <v>73.26666666666668</v>
      </c>
      <c r="H343" s="378">
        <v>80.366666666666674</v>
      </c>
      <c r="I343" s="378">
        <v>82.733333333333348</v>
      </c>
      <c r="J343" s="378">
        <v>83.916666666666671</v>
      </c>
      <c r="K343" s="377">
        <v>81.55</v>
      </c>
      <c r="L343" s="377">
        <v>78</v>
      </c>
      <c r="M343" s="377">
        <v>26.33652</v>
      </c>
      <c r="N343" s="1"/>
      <c r="O343" s="1"/>
    </row>
    <row r="344" spans="1:15" ht="12.75" customHeight="1">
      <c r="A344" s="30">
        <v>334</v>
      </c>
      <c r="B344" s="431" t="s">
        <v>465</v>
      </c>
      <c r="C344" s="377">
        <v>55.85</v>
      </c>
      <c r="D344" s="378">
        <v>54.800000000000004</v>
      </c>
      <c r="E344" s="378">
        <v>53.300000000000011</v>
      </c>
      <c r="F344" s="378">
        <v>50.750000000000007</v>
      </c>
      <c r="G344" s="378">
        <v>49.250000000000014</v>
      </c>
      <c r="H344" s="378">
        <v>57.350000000000009</v>
      </c>
      <c r="I344" s="378">
        <v>58.849999999999994</v>
      </c>
      <c r="J344" s="378">
        <v>61.400000000000006</v>
      </c>
      <c r="K344" s="377">
        <v>56.3</v>
      </c>
      <c r="L344" s="377">
        <v>52.25</v>
      </c>
      <c r="M344" s="377">
        <v>14.09277</v>
      </c>
      <c r="N344" s="1"/>
      <c r="O344" s="1"/>
    </row>
    <row r="345" spans="1:15" ht="12.75" customHeight="1">
      <c r="A345" s="30">
        <v>335</v>
      </c>
      <c r="B345" s="431" t="s">
        <v>464</v>
      </c>
      <c r="C345" s="377">
        <v>650.1</v>
      </c>
      <c r="D345" s="378">
        <v>637.26666666666665</v>
      </c>
      <c r="E345" s="378">
        <v>620.5333333333333</v>
      </c>
      <c r="F345" s="378">
        <v>590.9666666666667</v>
      </c>
      <c r="G345" s="378">
        <v>574.23333333333335</v>
      </c>
      <c r="H345" s="378">
        <v>666.83333333333326</v>
      </c>
      <c r="I345" s="378">
        <v>683.56666666666661</v>
      </c>
      <c r="J345" s="378">
        <v>713.13333333333321</v>
      </c>
      <c r="K345" s="377">
        <v>654</v>
      </c>
      <c r="L345" s="377">
        <v>607.70000000000005</v>
      </c>
      <c r="M345" s="377">
        <v>2.4434100000000001</v>
      </c>
      <c r="N345" s="1"/>
      <c r="O345" s="1"/>
    </row>
    <row r="346" spans="1:15" ht="12.75" customHeight="1">
      <c r="A346" s="30">
        <v>336</v>
      </c>
      <c r="B346" s="431" t="s">
        <v>461</v>
      </c>
      <c r="C346" s="377">
        <v>29.9</v>
      </c>
      <c r="D346" s="378">
        <v>29.833333333333332</v>
      </c>
      <c r="E346" s="378">
        <v>29.416666666666664</v>
      </c>
      <c r="F346" s="378">
        <v>28.933333333333334</v>
      </c>
      <c r="G346" s="378">
        <v>28.516666666666666</v>
      </c>
      <c r="H346" s="378">
        <v>30.316666666666663</v>
      </c>
      <c r="I346" s="378">
        <v>30.733333333333327</v>
      </c>
      <c r="J346" s="378">
        <v>31.216666666666661</v>
      </c>
      <c r="K346" s="377">
        <v>30.25</v>
      </c>
      <c r="L346" s="377">
        <v>29.35</v>
      </c>
      <c r="M346" s="377">
        <v>43.047809999999998</v>
      </c>
      <c r="N346" s="1"/>
      <c r="O346" s="1"/>
    </row>
    <row r="347" spans="1:15" ht="12.75" customHeight="1">
      <c r="A347" s="30">
        <v>337</v>
      </c>
      <c r="B347" s="431" t="s">
        <v>537</v>
      </c>
      <c r="C347" s="377">
        <v>136.5</v>
      </c>
      <c r="D347" s="378">
        <v>135.36666666666667</v>
      </c>
      <c r="E347" s="378">
        <v>132.93333333333334</v>
      </c>
      <c r="F347" s="378">
        <v>129.36666666666667</v>
      </c>
      <c r="G347" s="378">
        <v>126.93333333333334</v>
      </c>
      <c r="H347" s="378">
        <v>138.93333333333334</v>
      </c>
      <c r="I347" s="378">
        <v>141.36666666666667</v>
      </c>
      <c r="J347" s="378">
        <v>144.93333333333334</v>
      </c>
      <c r="K347" s="377">
        <v>137.80000000000001</v>
      </c>
      <c r="L347" s="377">
        <v>131.80000000000001</v>
      </c>
      <c r="M347" s="377">
        <v>2.31229</v>
      </c>
      <c r="N347" s="1"/>
      <c r="O347" s="1"/>
    </row>
    <row r="348" spans="1:15" ht="12.75" customHeight="1">
      <c r="A348" s="30">
        <v>338</v>
      </c>
      <c r="B348" s="431" t="s">
        <v>467</v>
      </c>
      <c r="C348" s="377">
        <v>2307.4499999999998</v>
      </c>
      <c r="D348" s="378">
        <v>2290.2333333333331</v>
      </c>
      <c r="E348" s="378">
        <v>2260.4666666666662</v>
      </c>
      <c r="F348" s="378">
        <v>2213.4833333333331</v>
      </c>
      <c r="G348" s="378">
        <v>2183.7166666666662</v>
      </c>
      <c r="H348" s="378">
        <v>2337.2166666666662</v>
      </c>
      <c r="I348" s="378">
        <v>2366.9833333333336</v>
      </c>
      <c r="J348" s="378">
        <v>2413.9666666666662</v>
      </c>
      <c r="K348" s="377">
        <v>2320</v>
      </c>
      <c r="L348" s="377">
        <v>2243.25</v>
      </c>
      <c r="M348" s="377">
        <v>6.905E-2</v>
      </c>
      <c r="N348" s="1"/>
      <c r="O348" s="1"/>
    </row>
    <row r="349" spans="1:15" ht="12.75" customHeight="1">
      <c r="A349" s="30">
        <v>339</v>
      </c>
      <c r="B349" s="431" t="s">
        <v>462</v>
      </c>
      <c r="C349" s="377">
        <v>65.45</v>
      </c>
      <c r="D349" s="378">
        <v>65.183333333333323</v>
      </c>
      <c r="E349" s="378">
        <v>64.116666666666646</v>
      </c>
      <c r="F349" s="378">
        <v>62.783333333333324</v>
      </c>
      <c r="G349" s="378">
        <v>61.716666666666647</v>
      </c>
      <c r="H349" s="378">
        <v>66.516666666666652</v>
      </c>
      <c r="I349" s="378">
        <v>67.583333333333343</v>
      </c>
      <c r="J349" s="378">
        <v>68.916666666666643</v>
      </c>
      <c r="K349" s="377">
        <v>66.25</v>
      </c>
      <c r="L349" s="377">
        <v>63.85</v>
      </c>
      <c r="M349" s="377">
        <v>17.531860000000002</v>
      </c>
      <c r="N349" s="1"/>
      <c r="O349" s="1"/>
    </row>
    <row r="350" spans="1:15" ht="12.75" customHeight="1">
      <c r="A350" s="30">
        <v>340</v>
      </c>
      <c r="B350" s="431" t="s">
        <v>169</v>
      </c>
      <c r="C350" s="377">
        <v>135.65</v>
      </c>
      <c r="D350" s="378">
        <v>135.26666666666668</v>
      </c>
      <c r="E350" s="378">
        <v>133.18333333333337</v>
      </c>
      <c r="F350" s="378">
        <v>130.7166666666667</v>
      </c>
      <c r="G350" s="378">
        <v>128.63333333333338</v>
      </c>
      <c r="H350" s="378">
        <v>137.73333333333335</v>
      </c>
      <c r="I350" s="378">
        <v>139.81666666666666</v>
      </c>
      <c r="J350" s="378">
        <v>142.28333333333333</v>
      </c>
      <c r="K350" s="377">
        <v>137.35</v>
      </c>
      <c r="L350" s="377">
        <v>132.80000000000001</v>
      </c>
      <c r="M350" s="377">
        <v>47.624029999999998</v>
      </c>
      <c r="N350" s="1"/>
      <c r="O350" s="1"/>
    </row>
    <row r="351" spans="1:15" ht="12.75" customHeight="1">
      <c r="A351" s="30">
        <v>341</v>
      </c>
      <c r="B351" s="431" t="s">
        <v>463</v>
      </c>
      <c r="C351" s="377">
        <v>230.85</v>
      </c>
      <c r="D351" s="378">
        <v>227.4</v>
      </c>
      <c r="E351" s="378">
        <v>221.8</v>
      </c>
      <c r="F351" s="378">
        <v>212.75</v>
      </c>
      <c r="G351" s="378">
        <v>207.15</v>
      </c>
      <c r="H351" s="378">
        <v>236.45000000000002</v>
      </c>
      <c r="I351" s="378">
        <v>242.04999999999998</v>
      </c>
      <c r="J351" s="378">
        <v>251.10000000000002</v>
      </c>
      <c r="K351" s="377">
        <v>233</v>
      </c>
      <c r="L351" s="377">
        <v>218.35</v>
      </c>
      <c r="M351" s="377">
        <v>6.0540500000000002</v>
      </c>
      <c r="N351" s="1"/>
      <c r="O351" s="1"/>
    </row>
    <row r="352" spans="1:15" ht="12.75" customHeight="1">
      <c r="A352" s="30">
        <v>342</v>
      </c>
      <c r="B352" s="431" t="s">
        <v>171</v>
      </c>
      <c r="C352" s="377">
        <v>135.30000000000001</v>
      </c>
      <c r="D352" s="378">
        <v>134.00000000000003</v>
      </c>
      <c r="E352" s="378">
        <v>132.35000000000005</v>
      </c>
      <c r="F352" s="378">
        <v>129.40000000000003</v>
      </c>
      <c r="G352" s="378">
        <v>127.75000000000006</v>
      </c>
      <c r="H352" s="378">
        <v>136.95000000000005</v>
      </c>
      <c r="I352" s="378">
        <v>138.60000000000002</v>
      </c>
      <c r="J352" s="378">
        <v>141.55000000000004</v>
      </c>
      <c r="K352" s="377">
        <v>135.65</v>
      </c>
      <c r="L352" s="377">
        <v>131.05000000000001</v>
      </c>
      <c r="M352" s="377">
        <v>100.07486</v>
      </c>
      <c r="N352" s="1"/>
      <c r="O352" s="1"/>
    </row>
    <row r="353" spans="1:15" ht="12.75" customHeight="1">
      <c r="A353" s="30">
        <v>343</v>
      </c>
      <c r="B353" s="431" t="s">
        <v>270</v>
      </c>
      <c r="C353" s="377">
        <v>901.8</v>
      </c>
      <c r="D353" s="378">
        <v>888.94999999999993</v>
      </c>
      <c r="E353" s="378">
        <v>867.89999999999986</v>
      </c>
      <c r="F353" s="378">
        <v>833.99999999999989</v>
      </c>
      <c r="G353" s="378">
        <v>812.94999999999982</v>
      </c>
      <c r="H353" s="378">
        <v>922.84999999999991</v>
      </c>
      <c r="I353" s="378">
        <v>943.89999999999986</v>
      </c>
      <c r="J353" s="378">
        <v>977.8</v>
      </c>
      <c r="K353" s="377">
        <v>910</v>
      </c>
      <c r="L353" s="377">
        <v>855.05</v>
      </c>
      <c r="M353" s="377">
        <v>16.963999999999999</v>
      </c>
      <c r="N353" s="1"/>
      <c r="O353" s="1"/>
    </row>
    <row r="354" spans="1:15" ht="12.75" customHeight="1">
      <c r="A354" s="30">
        <v>344</v>
      </c>
      <c r="B354" s="431" t="s">
        <v>468</v>
      </c>
      <c r="C354" s="377">
        <v>3483.8</v>
      </c>
      <c r="D354" s="378">
        <v>3470.6666666666665</v>
      </c>
      <c r="E354" s="378">
        <v>3424.333333333333</v>
      </c>
      <c r="F354" s="378">
        <v>3364.8666666666663</v>
      </c>
      <c r="G354" s="378">
        <v>3318.5333333333328</v>
      </c>
      <c r="H354" s="378">
        <v>3530.1333333333332</v>
      </c>
      <c r="I354" s="378">
        <v>3576.4666666666662</v>
      </c>
      <c r="J354" s="378">
        <v>3635.9333333333334</v>
      </c>
      <c r="K354" s="377">
        <v>3517</v>
      </c>
      <c r="L354" s="377">
        <v>3411.2</v>
      </c>
      <c r="M354" s="377">
        <v>1.9739599999999999</v>
      </c>
      <c r="N354" s="1"/>
      <c r="O354" s="1"/>
    </row>
    <row r="355" spans="1:15" ht="12.75" customHeight="1">
      <c r="A355" s="30">
        <v>345</v>
      </c>
      <c r="B355" s="431" t="s">
        <v>271</v>
      </c>
      <c r="C355" s="377">
        <v>224.8</v>
      </c>
      <c r="D355" s="378">
        <v>221.21666666666667</v>
      </c>
      <c r="E355" s="378">
        <v>216.43333333333334</v>
      </c>
      <c r="F355" s="378">
        <v>208.06666666666666</v>
      </c>
      <c r="G355" s="378">
        <v>203.28333333333333</v>
      </c>
      <c r="H355" s="378">
        <v>229.58333333333334</v>
      </c>
      <c r="I355" s="378">
        <v>234.3666666666667</v>
      </c>
      <c r="J355" s="378">
        <v>242.73333333333335</v>
      </c>
      <c r="K355" s="377">
        <v>226</v>
      </c>
      <c r="L355" s="377">
        <v>212.85</v>
      </c>
      <c r="M355" s="377">
        <v>7.6345299999999998</v>
      </c>
      <c r="N355" s="1"/>
      <c r="O355" s="1"/>
    </row>
    <row r="356" spans="1:15" ht="12.75" customHeight="1">
      <c r="A356" s="30">
        <v>346</v>
      </c>
      <c r="B356" s="431" t="s">
        <v>172</v>
      </c>
      <c r="C356" s="377">
        <v>165.15</v>
      </c>
      <c r="D356" s="378">
        <v>164.95000000000002</v>
      </c>
      <c r="E356" s="378">
        <v>163.20000000000005</v>
      </c>
      <c r="F356" s="378">
        <v>161.25000000000003</v>
      </c>
      <c r="G356" s="378">
        <v>159.50000000000006</v>
      </c>
      <c r="H356" s="378">
        <v>166.90000000000003</v>
      </c>
      <c r="I356" s="378">
        <v>168.64999999999998</v>
      </c>
      <c r="J356" s="378">
        <v>170.60000000000002</v>
      </c>
      <c r="K356" s="377">
        <v>166.7</v>
      </c>
      <c r="L356" s="377">
        <v>163</v>
      </c>
      <c r="M356" s="377">
        <v>142.49845999999999</v>
      </c>
      <c r="N356" s="1"/>
      <c r="O356" s="1"/>
    </row>
    <row r="357" spans="1:15" ht="12.75" customHeight="1">
      <c r="A357" s="30">
        <v>347</v>
      </c>
      <c r="B357" s="431" t="s">
        <v>469</v>
      </c>
      <c r="C357" s="377">
        <v>339.35</v>
      </c>
      <c r="D357" s="378">
        <v>335.81666666666666</v>
      </c>
      <c r="E357" s="378">
        <v>326.83333333333331</v>
      </c>
      <c r="F357" s="378">
        <v>314.31666666666666</v>
      </c>
      <c r="G357" s="378">
        <v>305.33333333333331</v>
      </c>
      <c r="H357" s="378">
        <v>348.33333333333331</v>
      </c>
      <c r="I357" s="378">
        <v>357.31666666666666</v>
      </c>
      <c r="J357" s="378">
        <v>369.83333333333331</v>
      </c>
      <c r="K357" s="377">
        <v>344.8</v>
      </c>
      <c r="L357" s="377">
        <v>323.3</v>
      </c>
      <c r="M357" s="377">
        <v>9.5546500000000005</v>
      </c>
      <c r="N357" s="1"/>
      <c r="O357" s="1"/>
    </row>
    <row r="358" spans="1:15" ht="12.75" customHeight="1">
      <c r="A358" s="30">
        <v>348</v>
      </c>
      <c r="B358" s="431" t="s">
        <v>173</v>
      </c>
      <c r="C358" s="377">
        <v>41320.6</v>
      </c>
      <c r="D358" s="378">
        <v>40695.15</v>
      </c>
      <c r="E358" s="378">
        <v>39915.25</v>
      </c>
      <c r="F358" s="378">
        <v>38509.9</v>
      </c>
      <c r="G358" s="378">
        <v>37730</v>
      </c>
      <c r="H358" s="378">
        <v>42100.5</v>
      </c>
      <c r="I358" s="378">
        <v>42880.400000000009</v>
      </c>
      <c r="J358" s="378">
        <v>44285.75</v>
      </c>
      <c r="K358" s="377">
        <v>41475.050000000003</v>
      </c>
      <c r="L358" s="377">
        <v>39289.800000000003</v>
      </c>
      <c r="M358" s="377">
        <v>0.21310999999999999</v>
      </c>
      <c r="N358" s="1"/>
      <c r="O358" s="1"/>
    </row>
    <row r="359" spans="1:15" ht="12.75" customHeight="1">
      <c r="A359" s="30">
        <v>349</v>
      </c>
      <c r="B359" s="431" t="s">
        <v>174</v>
      </c>
      <c r="C359" s="377">
        <v>2358.5500000000002</v>
      </c>
      <c r="D359" s="378">
        <v>2352.5</v>
      </c>
      <c r="E359" s="378">
        <v>2297</v>
      </c>
      <c r="F359" s="378">
        <v>2235.4499999999998</v>
      </c>
      <c r="G359" s="378">
        <v>2179.9499999999998</v>
      </c>
      <c r="H359" s="378">
        <v>2414.0500000000002</v>
      </c>
      <c r="I359" s="378">
        <v>2469.5500000000002</v>
      </c>
      <c r="J359" s="378">
        <v>2531.1000000000004</v>
      </c>
      <c r="K359" s="377">
        <v>2408</v>
      </c>
      <c r="L359" s="377">
        <v>2290.9499999999998</v>
      </c>
      <c r="M359" s="377">
        <v>5.8163099999999996</v>
      </c>
      <c r="N359" s="1"/>
      <c r="O359" s="1"/>
    </row>
    <row r="360" spans="1:15" ht="12.75" customHeight="1">
      <c r="A360" s="30">
        <v>350</v>
      </c>
      <c r="B360" s="431" t="s">
        <v>473</v>
      </c>
      <c r="C360" s="377">
        <v>4144.05</v>
      </c>
      <c r="D360" s="378">
        <v>4048.3166666666671</v>
      </c>
      <c r="E360" s="378">
        <v>3895.7833333333338</v>
      </c>
      <c r="F360" s="378">
        <v>3647.5166666666669</v>
      </c>
      <c r="G360" s="378">
        <v>3494.9833333333336</v>
      </c>
      <c r="H360" s="378">
        <v>4296.5833333333339</v>
      </c>
      <c r="I360" s="378">
        <v>4449.1166666666677</v>
      </c>
      <c r="J360" s="378">
        <v>4697.3833333333341</v>
      </c>
      <c r="K360" s="377">
        <v>4200.8500000000004</v>
      </c>
      <c r="L360" s="377">
        <v>3800.05</v>
      </c>
      <c r="M360" s="377">
        <v>4.6705699999999997</v>
      </c>
      <c r="N360" s="1"/>
      <c r="O360" s="1"/>
    </row>
    <row r="361" spans="1:15" ht="12.75" customHeight="1">
      <c r="A361" s="30">
        <v>351</v>
      </c>
      <c r="B361" s="431" t="s">
        <v>175</v>
      </c>
      <c r="C361" s="377">
        <v>211.6</v>
      </c>
      <c r="D361" s="378">
        <v>210.20000000000002</v>
      </c>
      <c r="E361" s="378">
        <v>207.90000000000003</v>
      </c>
      <c r="F361" s="378">
        <v>204.20000000000002</v>
      </c>
      <c r="G361" s="378">
        <v>201.90000000000003</v>
      </c>
      <c r="H361" s="378">
        <v>213.90000000000003</v>
      </c>
      <c r="I361" s="378">
        <v>216.20000000000005</v>
      </c>
      <c r="J361" s="378">
        <v>219.90000000000003</v>
      </c>
      <c r="K361" s="377">
        <v>212.5</v>
      </c>
      <c r="L361" s="377">
        <v>206.5</v>
      </c>
      <c r="M361" s="377">
        <v>19.581440000000001</v>
      </c>
      <c r="N361" s="1"/>
      <c r="O361" s="1"/>
    </row>
    <row r="362" spans="1:15" ht="12.75" customHeight="1">
      <c r="A362" s="30">
        <v>352</v>
      </c>
      <c r="B362" s="431" t="s">
        <v>176</v>
      </c>
      <c r="C362" s="377">
        <v>118.25</v>
      </c>
      <c r="D362" s="378">
        <v>118</v>
      </c>
      <c r="E362" s="378">
        <v>116.5</v>
      </c>
      <c r="F362" s="378">
        <v>114.75</v>
      </c>
      <c r="G362" s="378">
        <v>113.25</v>
      </c>
      <c r="H362" s="378">
        <v>119.75</v>
      </c>
      <c r="I362" s="378">
        <v>121.25</v>
      </c>
      <c r="J362" s="378">
        <v>123</v>
      </c>
      <c r="K362" s="377">
        <v>119.5</v>
      </c>
      <c r="L362" s="377">
        <v>116.25</v>
      </c>
      <c r="M362" s="377">
        <v>78.008189999999999</v>
      </c>
      <c r="N362" s="1"/>
      <c r="O362" s="1"/>
    </row>
    <row r="363" spans="1:15" ht="12.75" customHeight="1">
      <c r="A363" s="30">
        <v>353</v>
      </c>
      <c r="B363" s="431" t="s">
        <v>177</v>
      </c>
      <c r="C363" s="377">
        <v>4527</v>
      </c>
      <c r="D363" s="378">
        <v>4549.166666666667</v>
      </c>
      <c r="E363" s="378">
        <v>4463.6833333333343</v>
      </c>
      <c r="F363" s="378">
        <v>4400.3666666666677</v>
      </c>
      <c r="G363" s="378">
        <v>4314.883333333335</v>
      </c>
      <c r="H363" s="378">
        <v>4612.4833333333336</v>
      </c>
      <c r="I363" s="378">
        <v>4697.9666666666653</v>
      </c>
      <c r="J363" s="378">
        <v>4761.2833333333328</v>
      </c>
      <c r="K363" s="377">
        <v>4634.6499999999996</v>
      </c>
      <c r="L363" s="377">
        <v>4485.8500000000004</v>
      </c>
      <c r="M363" s="377">
        <v>0.23880999999999999</v>
      </c>
      <c r="N363" s="1"/>
      <c r="O363" s="1"/>
    </row>
    <row r="364" spans="1:15" ht="12.75" customHeight="1">
      <c r="A364" s="30">
        <v>354</v>
      </c>
      <c r="B364" s="431" t="s">
        <v>274</v>
      </c>
      <c r="C364" s="377">
        <v>14847</v>
      </c>
      <c r="D364" s="378">
        <v>15055.083333333334</v>
      </c>
      <c r="E364" s="378">
        <v>14514.216666666667</v>
      </c>
      <c r="F364" s="378">
        <v>14181.433333333332</v>
      </c>
      <c r="G364" s="378">
        <v>13640.566666666666</v>
      </c>
      <c r="H364" s="378">
        <v>15387.866666666669</v>
      </c>
      <c r="I364" s="378">
        <v>15928.733333333334</v>
      </c>
      <c r="J364" s="378">
        <v>16261.51666666667</v>
      </c>
      <c r="K364" s="377">
        <v>15595.95</v>
      </c>
      <c r="L364" s="377">
        <v>14722.3</v>
      </c>
      <c r="M364" s="377">
        <v>9.5729999999999996E-2</v>
      </c>
      <c r="N364" s="1"/>
      <c r="O364" s="1"/>
    </row>
    <row r="365" spans="1:15" ht="12.75" customHeight="1">
      <c r="A365" s="30">
        <v>355</v>
      </c>
      <c r="B365" s="431" t="s">
        <v>480</v>
      </c>
      <c r="C365" s="377">
        <v>5049.3999999999996</v>
      </c>
      <c r="D365" s="378">
        <v>5040.8833333333332</v>
      </c>
      <c r="E365" s="378">
        <v>5006.7666666666664</v>
      </c>
      <c r="F365" s="378">
        <v>4964.1333333333332</v>
      </c>
      <c r="G365" s="378">
        <v>4930.0166666666664</v>
      </c>
      <c r="H365" s="378">
        <v>5083.5166666666664</v>
      </c>
      <c r="I365" s="378">
        <v>5117.6333333333332</v>
      </c>
      <c r="J365" s="378">
        <v>5160.2666666666664</v>
      </c>
      <c r="K365" s="377">
        <v>5075</v>
      </c>
      <c r="L365" s="377">
        <v>4998.25</v>
      </c>
      <c r="M365" s="377">
        <v>4.6089999999999999E-2</v>
      </c>
      <c r="N365" s="1"/>
      <c r="O365" s="1"/>
    </row>
    <row r="366" spans="1:15" ht="12.75" customHeight="1">
      <c r="A366" s="30">
        <v>356</v>
      </c>
      <c r="B366" s="431" t="s">
        <v>474</v>
      </c>
      <c r="C366" s="377" t="e">
        <v>#N/A</v>
      </c>
      <c r="D366" s="378" t="e">
        <v>#N/A</v>
      </c>
      <c r="E366" s="378" t="e">
        <v>#N/A</v>
      </c>
      <c r="F366" s="378" t="e">
        <v>#N/A</v>
      </c>
      <c r="G366" s="378" t="e">
        <v>#N/A</v>
      </c>
      <c r="H366" s="378" t="e">
        <v>#N/A</v>
      </c>
      <c r="I366" s="378" t="e">
        <v>#N/A</v>
      </c>
      <c r="J366" s="378" t="e">
        <v>#N/A</v>
      </c>
      <c r="K366" s="377" t="e">
        <v>#N/A</v>
      </c>
      <c r="L366" s="377" t="e">
        <v>#N/A</v>
      </c>
      <c r="M366" s="377" t="e">
        <v>#N/A</v>
      </c>
      <c r="N366" s="1"/>
      <c r="O366" s="1"/>
    </row>
    <row r="367" spans="1:15" ht="12.75" customHeight="1">
      <c r="A367" s="30">
        <v>357</v>
      </c>
      <c r="B367" s="431" t="s">
        <v>475</v>
      </c>
      <c r="C367" s="377">
        <v>949.6</v>
      </c>
      <c r="D367" s="378">
        <v>934</v>
      </c>
      <c r="E367" s="378">
        <v>910.5</v>
      </c>
      <c r="F367" s="378">
        <v>871.4</v>
      </c>
      <c r="G367" s="378">
        <v>847.9</v>
      </c>
      <c r="H367" s="378">
        <v>973.1</v>
      </c>
      <c r="I367" s="378">
        <v>996.6</v>
      </c>
      <c r="J367" s="378">
        <v>1035.7</v>
      </c>
      <c r="K367" s="377">
        <v>957.5</v>
      </c>
      <c r="L367" s="377">
        <v>894.9</v>
      </c>
      <c r="M367" s="377">
        <v>2.3473700000000002</v>
      </c>
      <c r="N367" s="1"/>
      <c r="O367" s="1"/>
    </row>
    <row r="368" spans="1:15" ht="12.75" customHeight="1">
      <c r="A368" s="30">
        <v>358</v>
      </c>
      <c r="B368" s="431" t="s">
        <v>178</v>
      </c>
      <c r="C368" s="377">
        <v>2589.85</v>
      </c>
      <c r="D368" s="378">
        <v>2604.9500000000003</v>
      </c>
      <c r="E368" s="378">
        <v>2529.9000000000005</v>
      </c>
      <c r="F368" s="378">
        <v>2469.9500000000003</v>
      </c>
      <c r="G368" s="378">
        <v>2394.9000000000005</v>
      </c>
      <c r="H368" s="378">
        <v>2664.9000000000005</v>
      </c>
      <c r="I368" s="378">
        <v>2739.9500000000007</v>
      </c>
      <c r="J368" s="378">
        <v>2799.9000000000005</v>
      </c>
      <c r="K368" s="377">
        <v>2680</v>
      </c>
      <c r="L368" s="377">
        <v>2545</v>
      </c>
      <c r="M368" s="377">
        <v>17.142209999999999</v>
      </c>
      <c r="N368" s="1"/>
      <c r="O368" s="1"/>
    </row>
    <row r="369" spans="1:15" ht="12.75" customHeight="1">
      <c r="A369" s="30">
        <v>359</v>
      </c>
      <c r="B369" s="431" t="s">
        <v>179</v>
      </c>
      <c r="C369" s="377">
        <v>2427.9</v>
      </c>
      <c r="D369" s="378">
        <v>2439.0833333333335</v>
      </c>
      <c r="E369" s="378">
        <v>2383.2166666666672</v>
      </c>
      <c r="F369" s="378">
        <v>2338.5333333333338</v>
      </c>
      <c r="G369" s="378">
        <v>2282.6666666666674</v>
      </c>
      <c r="H369" s="378">
        <v>2483.7666666666669</v>
      </c>
      <c r="I369" s="378">
        <v>2539.6333333333328</v>
      </c>
      <c r="J369" s="378">
        <v>2584.3166666666666</v>
      </c>
      <c r="K369" s="377">
        <v>2494.9499999999998</v>
      </c>
      <c r="L369" s="377">
        <v>2394.4</v>
      </c>
      <c r="M369" s="377">
        <v>5.6075999999999997</v>
      </c>
      <c r="N369" s="1"/>
      <c r="O369" s="1"/>
    </row>
    <row r="370" spans="1:15" ht="12.75" customHeight="1">
      <c r="A370" s="30">
        <v>360</v>
      </c>
      <c r="B370" s="431" t="s">
        <v>180</v>
      </c>
      <c r="C370" s="377">
        <v>39.4</v>
      </c>
      <c r="D370" s="378">
        <v>38.849999999999994</v>
      </c>
      <c r="E370" s="378">
        <v>38.149999999999991</v>
      </c>
      <c r="F370" s="378">
        <v>36.9</v>
      </c>
      <c r="G370" s="378">
        <v>36.199999999999996</v>
      </c>
      <c r="H370" s="378">
        <v>40.099999999999987</v>
      </c>
      <c r="I370" s="378">
        <v>40.79999999999999</v>
      </c>
      <c r="J370" s="378">
        <v>42.049999999999983</v>
      </c>
      <c r="K370" s="377">
        <v>39.549999999999997</v>
      </c>
      <c r="L370" s="377">
        <v>37.6</v>
      </c>
      <c r="M370" s="377">
        <v>544.01085</v>
      </c>
      <c r="N370" s="1"/>
      <c r="O370" s="1"/>
    </row>
    <row r="371" spans="1:15" ht="12.75" customHeight="1">
      <c r="A371" s="30">
        <v>361</v>
      </c>
      <c r="B371" s="431" t="s">
        <v>471</v>
      </c>
      <c r="C371" s="377">
        <v>418.35</v>
      </c>
      <c r="D371" s="378">
        <v>423.2166666666667</v>
      </c>
      <c r="E371" s="378">
        <v>412.58333333333337</v>
      </c>
      <c r="F371" s="378">
        <v>406.81666666666666</v>
      </c>
      <c r="G371" s="378">
        <v>396.18333333333334</v>
      </c>
      <c r="H371" s="378">
        <v>428.98333333333341</v>
      </c>
      <c r="I371" s="378">
        <v>439.61666666666673</v>
      </c>
      <c r="J371" s="378">
        <v>445.38333333333344</v>
      </c>
      <c r="K371" s="377">
        <v>433.85</v>
      </c>
      <c r="L371" s="377">
        <v>417.45</v>
      </c>
      <c r="M371" s="377">
        <v>5.1477599999999999</v>
      </c>
      <c r="N371" s="1"/>
      <c r="O371" s="1"/>
    </row>
    <row r="372" spans="1:15" ht="12.75" customHeight="1">
      <c r="A372" s="30">
        <v>362</v>
      </c>
      <c r="B372" s="431" t="s">
        <v>472</v>
      </c>
      <c r="C372" s="377">
        <v>278.2</v>
      </c>
      <c r="D372" s="378">
        <v>279.60000000000002</v>
      </c>
      <c r="E372" s="378">
        <v>270.70000000000005</v>
      </c>
      <c r="F372" s="378">
        <v>263.20000000000005</v>
      </c>
      <c r="G372" s="378">
        <v>254.30000000000007</v>
      </c>
      <c r="H372" s="378">
        <v>287.10000000000002</v>
      </c>
      <c r="I372" s="378">
        <v>296</v>
      </c>
      <c r="J372" s="378">
        <v>303.5</v>
      </c>
      <c r="K372" s="377">
        <v>288.5</v>
      </c>
      <c r="L372" s="377">
        <v>272.10000000000002</v>
      </c>
      <c r="M372" s="377">
        <v>6.3769200000000001</v>
      </c>
      <c r="N372" s="1"/>
      <c r="O372" s="1"/>
    </row>
    <row r="373" spans="1:15" ht="12.75" customHeight="1">
      <c r="A373" s="30">
        <v>363</v>
      </c>
      <c r="B373" s="431" t="s">
        <v>272</v>
      </c>
      <c r="C373" s="377">
        <v>2475.6999999999998</v>
      </c>
      <c r="D373" s="378">
        <v>2460.75</v>
      </c>
      <c r="E373" s="378">
        <v>2404.9499999999998</v>
      </c>
      <c r="F373" s="378">
        <v>2334.1999999999998</v>
      </c>
      <c r="G373" s="378">
        <v>2278.3999999999996</v>
      </c>
      <c r="H373" s="378">
        <v>2531.5</v>
      </c>
      <c r="I373" s="378">
        <v>2587.3000000000002</v>
      </c>
      <c r="J373" s="378">
        <v>2658.05</v>
      </c>
      <c r="K373" s="377">
        <v>2516.5500000000002</v>
      </c>
      <c r="L373" s="377">
        <v>2390</v>
      </c>
      <c r="M373" s="377">
        <v>5.8558899999999996</v>
      </c>
      <c r="N373" s="1"/>
      <c r="O373" s="1"/>
    </row>
    <row r="374" spans="1:15" ht="12.75" customHeight="1">
      <c r="A374" s="30">
        <v>364</v>
      </c>
      <c r="B374" s="431" t="s">
        <v>476</v>
      </c>
      <c r="C374" s="377">
        <v>896.55</v>
      </c>
      <c r="D374" s="378">
        <v>872.4</v>
      </c>
      <c r="E374" s="378">
        <v>842.19999999999993</v>
      </c>
      <c r="F374" s="378">
        <v>787.84999999999991</v>
      </c>
      <c r="G374" s="378">
        <v>757.64999999999986</v>
      </c>
      <c r="H374" s="378">
        <v>926.75</v>
      </c>
      <c r="I374" s="378">
        <v>956.95</v>
      </c>
      <c r="J374" s="378">
        <v>1011.3000000000001</v>
      </c>
      <c r="K374" s="377">
        <v>902.6</v>
      </c>
      <c r="L374" s="377">
        <v>818.05</v>
      </c>
      <c r="M374" s="377">
        <v>0.71036999999999995</v>
      </c>
      <c r="N374" s="1"/>
      <c r="O374" s="1"/>
    </row>
    <row r="375" spans="1:15" ht="12.75" customHeight="1">
      <c r="A375" s="30">
        <v>365</v>
      </c>
      <c r="B375" s="431" t="s">
        <v>477</v>
      </c>
      <c r="C375" s="377">
        <v>1772.25</v>
      </c>
      <c r="D375" s="378">
        <v>1759.1333333333332</v>
      </c>
      <c r="E375" s="378">
        <v>1704.2666666666664</v>
      </c>
      <c r="F375" s="378">
        <v>1636.2833333333333</v>
      </c>
      <c r="G375" s="378">
        <v>1581.4166666666665</v>
      </c>
      <c r="H375" s="378">
        <v>1827.1166666666663</v>
      </c>
      <c r="I375" s="378">
        <v>1881.9833333333331</v>
      </c>
      <c r="J375" s="378">
        <v>1949.9666666666662</v>
      </c>
      <c r="K375" s="377">
        <v>1814</v>
      </c>
      <c r="L375" s="377">
        <v>1691.15</v>
      </c>
      <c r="M375" s="377">
        <v>1.07674</v>
      </c>
      <c r="N375" s="1"/>
      <c r="O375" s="1"/>
    </row>
    <row r="376" spans="1:15" ht="12.75" customHeight="1">
      <c r="A376" s="30">
        <v>366</v>
      </c>
      <c r="B376" s="431" t="s">
        <v>851</v>
      </c>
      <c r="C376" s="377">
        <v>266.55</v>
      </c>
      <c r="D376" s="378">
        <v>263.06666666666666</v>
      </c>
      <c r="E376" s="378">
        <v>256.13333333333333</v>
      </c>
      <c r="F376" s="378">
        <v>245.71666666666667</v>
      </c>
      <c r="G376" s="378">
        <v>238.78333333333333</v>
      </c>
      <c r="H376" s="378">
        <v>273.48333333333335</v>
      </c>
      <c r="I376" s="378">
        <v>280.41666666666663</v>
      </c>
      <c r="J376" s="378">
        <v>290.83333333333331</v>
      </c>
      <c r="K376" s="377">
        <v>270</v>
      </c>
      <c r="L376" s="377">
        <v>252.65</v>
      </c>
      <c r="M376" s="377">
        <v>48.436959999999999</v>
      </c>
      <c r="N376" s="1"/>
      <c r="O376" s="1"/>
    </row>
    <row r="377" spans="1:15" ht="12.75" customHeight="1">
      <c r="A377" s="30">
        <v>367</v>
      </c>
      <c r="B377" s="431" t="s">
        <v>181</v>
      </c>
      <c r="C377" s="377">
        <v>218.85</v>
      </c>
      <c r="D377" s="378">
        <v>217</v>
      </c>
      <c r="E377" s="378">
        <v>213.8</v>
      </c>
      <c r="F377" s="378">
        <v>208.75</v>
      </c>
      <c r="G377" s="378">
        <v>205.55</v>
      </c>
      <c r="H377" s="378">
        <v>222.05</v>
      </c>
      <c r="I377" s="378">
        <v>225.25</v>
      </c>
      <c r="J377" s="378">
        <v>230.3</v>
      </c>
      <c r="K377" s="377">
        <v>220.2</v>
      </c>
      <c r="L377" s="377">
        <v>211.95</v>
      </c>
      <c r="M377" s="377">
        <v>205.41776999999999</v>
      </c>
      <c r="N377" s="1"/>
      <c r="O377" s="1"/>
    </row>
    <row r="378" spans="1:15" ht="12.75" customHeight="1">
      <c r="A378" s="30">
        <v>368</v>
      </c>
      <c r="B378" s="431" t="s">
        <v>291</v>
      </c>
      <c r="C378" s="377">
        <v>3184.8</v>
      </c>
      <c r="D378" s="378">
        <v>3079.0166666666664</v>
      </c>
      <c r="E378" s="378">
        <v>2918.0333333333328</v>
      </c>
      <c r="F378" s="378">
        <v>2651.2666666666664</v>
      </c>
      <c r="G378" s="378">
        <v>2490.2833333333328</v>
      </c>
      <c r="H378" s="378">
        <v>3345.7833333333328</v>
      </c>
      <c r="I378" s="378">
        <v>3506.7666666666664</v>
      </c>
      <c r="J378" s="378">
        <v>3773.5333333333328</v>
      </c>
      <c r="K378" s="377">
        <v>3240</v>
      </c>
      <c r="L378" s="377">
        <v>2812.25</v>
      </c>
      <c r="M378" s="377">
        <v>2.0897800000000002</v>
      </c>
      <c r="N378" s="1"/>
      <c r="O378" s="1"/>
    </row>
    <row r="379" spans="1:15" ht="12.75" customHeight="1">
      <c r="A379" s="30">
        <v>369</v>
      </c>
      <c r="B379" s="431" t="s">
        <v>852</v>
      </c>
      <c r="C379" s="377">
        <v>414.1</v>
      </c>
      <c r="D379" s="378">
        <v>403.95</v>
      </c>
      <c r="E379" s="378">
        <v>390.9</v>
      </c>
      <c r="F379" s="378">
        <v>367.7</v>
      </c>
      <c r="G379" s="378">
        <v>354.65</v>
      </c>
      <c r="H379" s="378">
        <v>427.15</v>
      </c>
      <c r="I379" s="378">
        <v>440.20000000000005</v>
      </c>
      <c r="J379" s="378">
        <v>463.4</v>
      </c>
      <c r="K379" s="377">
        <v>417</v>
      </c>
      <c r="L379" s="377">
        <v>380.75</v>
      </c>
      <c r="M379" s="377">
        <v>15.20866</v>
      </c>
      <c r="N379" s="1"/>
      <c r="O379" s="1"/>
    </row>
    <row r="380" spans="1:15" ht="12.75" customHeight="1">
      <c r="A380" s="30">
        <v>370</v>
      </c>
      <c r="B380" s="431" t="s">
        <v>273</v>
      </c>
      <c r="C380" s="377">
        <v>500.35</v>
      </c>
      <c r="D380" s="378">
        <v>491.7166666666667</v>
      </c>
      <c r="E380" s="378">
        <v>477.98333333333341</v>
      </c>
      <c r="F380" s="378">
        <v>455.61666666666673</v>
      </c>
      <c r="G380" s="378">
        <v>441.88333333333344</v>
      </c>
      <c r="H380" s="378">
        <v>514.08333333333337</v>
      </c>
      <c r="I380" s="378">
        <v>527.81666666666672</v>
      </c>
      <c r="J380" s="378">
        <v>550.18333333333339</v>
      </c>
      <c r="K380" s="377">
        <v>505.45</v>
      </c>
      <c r="L380" s="377">
        <v>469.35</v>
      </c>
      <c r="M380" s="377">
        <v>12.791869999999999</v>
      </c>
      <c r="N380" s="1"/>
      <c r="O380" s="1"/>
    </row>
    <row r="381" spans="1:15" ht="12.75" customHeight="1">
      <c r="A381" s="30">
        <v>371</v>
      </c>
      <c r="B381" s="431" t="s">
        <v>478</v>
      </c>
      <c r="C381" s="377">
        <v>685.6</v>
      </c>
      <c r="D381" s="378">
        <v>683.56666666666661</v>
      </c>
      <c r="E381" s="378">
        <v>662.13333333333321</v>
      </c>
      <c r="F381" s="378">
        <v>638.66666666666663</v>
      </c>
      <c r="G381" s="378">
        <v>617.23333333333323</v>
      </c>
      <c r="H381" s="378">
        <v>707.03333333333319</v>
      </c>
      <c r="I381" s="378">
        <v>728.46666666666658</v>
      </c>
      <c r="J381" s="378">
        <v>751.93333333333317</v>
      </c>
      <c r="K381" s="377">
        <v>705</v>
      </c>
      <c r="L381" s="377">
        <v>660.1</v>
      </c>
      <c r="M381" s="377">
        <v>3.4079600000000001</v>
      </c>
      <c r="N381" s="1"/>
      <c r="O381" s="1"/>
    </row>
    <row r="382" spans="1:15" ht="12.75" customHeight="1">
      <c r="A382" s="30">
        <v>372</v>
      </c>
      <c r="B382" s="431" t="s">
        <v>479</v>
      </c>
      <c r="C382" s="377">
        <v>138.65</v>
      </c>
      <c r="D382" s="378">
        <v>133.86666666666667</v>
      </c>
      <c r="E382" s="378">
        <v>127.78333333333336</v>
      </c>
      <c r="F382" s="378">
        <v>116.91666666666669</v>
      </c>
      <c r="G382" s="378">
        <v>110.83333333333337</v>
      </c>
      <c r="H382" s="378">
        <v>144.73333333333335</v>
      </c>
      <c r="I382" s="378">
        <v>150.81666666666666</v>
      </c>
      <c r="J382" s="378">
        <v>161.68333333333334</v>
      </c>
      <c r="K382" s="377">
        <v>139.94999999999999</v>
      </c>
      <c r="L382" s="377">
        <v>123</v>
      </c>
      <c r="M382" s="377">
        <v>6.1909999999999998</v>
      </c>
      <c r="N382" s="1"/>
      <c r="O382" s="1"/>
    </row>
    <row r="383" spans="1:15" ht="12.75" customHeight="1">
      <c r="A383" s="30">
        <v>373</v>
      </c>
      <c r="B383" s="431" t="s">
        <v>183</v>
      </c>
      <c r="C383" s="377">
        <v>1568.6</v>
      </c>
      <c r="D383" s="378">
        <v>1560.3833333333332</v>
      </c>
      <c r="E383" s="378">
        <v>1511.2666666666664</v>
      </c>
      <c r="F383" s="378">
        <v>1453.9333333333332</v>
      </c>
      <c r="G383" s="378">
        <v>1404.8166666666664</v>
      </c>
      <c r="H383" s="378">
        <v>1617.7166666666665</v>
      </c>
      <c r="I383" s="378">
        <v>1666.8333333333333</v>
      </c>
      <c r="J383" s="378">
        <v>1724.1666666666665</v>
      </c>
      <c r="K383" s="377">
        <v>1609.5</v>
      </c>
      <c r="L383" s="377">
        <v>1503.05</v>
      </c>
      <c r="M383" s="377">
        <v>16.272390000000001</v>
      </c>
      <c r="N383" s="1"/>
      <c r="O383" s="1"/>
    </row>
    <row r="384" spans="1:15" ht="12.75" customHeight="1">
      <c r="A384" s="30">
        <v>374</v>
      </c>
      <c r="B384" s="431" t="s">
        <v>481</v>
      </c>
      <c r="C384" s="377">
        <v>739.95</v>
      </c>
      <c r="D384" s="378">
        <v>743.9666666666667</v>
      </c>
      <c r="E384" s="378">
        <v>721.93333333333339</v>
      </c>
      <c r="F384" s="378">
        <v>703.91666666666674</v>
      </c>
      <c r="G384" s="378">
        <v>681.88333333333344</v>
      </c>
      <c r="H384" s="378">
        <v>761.98333333333335</v>
      </c>
      <c r="I384" s="378">
        <v>784.01666666666665</v>
      </c>
      <c r="J384" s="378">
        <v>802.0333333333333</v>
      </c>
      <c r="K384" s="377">
        <v>766</v>
      </c>
      <c r="L384" s="377">
        <v>725.95</v>
      </c>
      <c r="M384" s="377">
        <v>4.1851900000000004</v>
      </c>
      <c r="N384" s="1"/>
      <c r="O384" s="1"/>
    </row>
    <row r="385" spans="1:15" ht="12.75" customHeight="1">
      <c r="A385" s="30">
        <v>375</v>
      </c>
      <c r="B385" s="431" t="s">
        <v>483</v>
      </c>
      <c r="C385" s="377">
        <v>1098.55</v>
      </c>
      <c r="D385" s="378">
        <v>1086.8833333333334</v>
      </c>
      <c r="E385" s="378">
        <v>1038.7666666666669</v>
      </c>
      <c r="F385" s="378">
        <v>978.98333333333335</v>
      </c>
      <c r="G385" s="378">
        <v>930.86666666666679</v>
      </c>
      <c r="H385" s="378">
        <v>1146.666666666667</v>
      </c>
      <c r="I385" s="378">
        <v>1194.7833333333333</v>
      </c>
      <c r="J385" s="378">
        <v>1254.5666666666671</v>
      </c>
      <c r="K385" s="377">
        <v>1135</v>
      </c>
      <c r="L385" s="377">
        <v>1027.0999999999999</v>
      </c>
      <c r="M385" s="377">
        <v>4.0988600000000002</v>
      </c>
      <c r="N385" s="1"/>
      <c r="O385" s="1"/>
    </row>
    <row r="386" spans="1:15" ht="12.75" customHeight="1">
      <c r="A386" s="30">
        <v>376</v>
      </c>
      <c r="B386" s="431" t="s">
        <v>853</v>
      </c>
      <c r="C386" s="377">
        <v>114.85</v>
      </c>
      <c r="D386" s="378">
        <v>113.98333333333333</v>
      </c>
      <c r="E386" s="378">
        <v>111.96666666666667</v>
      </c>
      <c r="F386" s="378">
        <v>109.08333333333333</v>
      </c>
      <c r="G386" s="378">
        <v>107.06666666666666</v>
      </c>
      <c r="H386" s="378">
        <v>116.86666666666667</v>
      </c>
      <c r="I386" s="378">
        <v>118.88333333333335</v>
      </c>
      <c r="J386" s="378">
        <v>121.76666666666668</v>
      </c>
      <c r="K386" s="377">
        <v>116</v>
      </c>
      <c r="L386" s="377">
        <v>111.1</v>
      </c>
      <c r="M386" s="377">
        <v>6.0208700000000004</v>
      </c>
      <c r="N386" s="1"/>
      <c r="O386" s="1"/>
    </row>
    <row r="387" spans="1:15" ht="12.75" customHeight="1">
      <c r="A387" s="30">
        <v>377</v>
      </c>
      <c r="B387" s="431" t="s">
        <v>485</v>
      </c>
      <c r="C387" s="377">
        <v>218.75</v>
      </c>
      <c r="D387" s="378">
        <v>216.48333333333335</v>
      </c>
      <c r="E387" s="378">
        <v>212.2166666666667</v>
      </c>
      <c r="F387" s="378">
        <v>205.68333333333334</v>
      </c>
      <c r="G387" s="378">
        <v>201.41666666666669</v>
      </c>
      <c r="H387" s="378">
        <v>223.01666666666671</v>
      </c>
      <c r="I387" s="378">
        <v>227.28333333333336</v>
      </c>
      <c r="J387" s="378">
        <v>233.81666666666672</v>
      </c>
      <c r="K387" s="377">
        <v>220.75</v>
      </c>
      <c r="L387" s="377">
        <v>209.95</v>
      </c>
      <c r="M387" s="377">
        <v>16.585889999999999</v>
      </c>
      <c r="N387" s="1"/>
      <c r="O387" s="1"/>
    </row>
    <row r="388" spans="1:15" ht="12.75" customHeight="1">
      <c r="A388" s="30">
        <v>378</v>
      </c>
      <c r="B388" s="431" t="s">
        <v>486</v>
      </c>
      <c r="C388" s="377">
        <v>844.4</v>
      </c>
      <c r="D388" s="378">
        <v>839.65</v>
      </c>
      <c r="E388" s="378">
        <v>809.34999999999991</v>
      </c>
      <c r="F388" s="378">
        <v>774.3</v>
      </c>
      <c r="G388" s="378">
        <v>743.99999999999989</v>
      </c>
      <c r="H388" s="378">
        <v>874.69999999999993</v>
      </c>
      <c r="I388" s="378">
        <v>904.99999999999989</v>
      </c>
      <c r="J388" s="378">
        <v>940.05</v>
      </c>
      <c r="K388" s="377">
        <v>869.95</v>
      </c>
      <c r="L388" s="377">
        <v>804.6</v>
      </c>
      <c r="M388" s="377">
        <v>1.89581</v>
      </c>
      <c r="N388" s="1"/>
      <c r="O388" s="1"/>
    </row>
    <row r="389" spans="1:15" ht="12.75" customHeight="1">
      <c r="A389" s="30">
        <v>379</v>
      </c>
      <c r="B389" s="431" t="s">
        <v>487</v>
      </c>
      <c r="C389" s="377">
        <v>262.39999999999998</v>
      </c>
      <c r="D389" s="378">
        <v>259.38333333333333</v>
      </c>
      <c r="E389" s="378">
        <v>254.66666666666663</v>
      </c>
      <c r="F389" s="378">
        <v>246.93333333333331</v>
      </c>
      <c r="G389" s="378">
        <v>242.21666666666661</v>
      </c>
      <c r="H389" s="378">
        <v>267.11666666666667</v>
      </c>
      <c r="I389" s="378">
        <v>271.83333333333337</v>
      </c>
      <c r="J389" s="378">
        <v>279.56666666666666</v>
      </c>
      <c r="K389" s="377">
        <v>264.10000000000002</v>
      </c>
      <c r="L389" s="377">
        <v>251.65</v>
      </c>
      <c r="M389" s="377">
        <v>2.3860199999999998</v>
      </c>
      <c r="N389" s="1"/>
      <c r="O389" s="1"/>
    </row>
    <row r="390" spans="1:15" ht="12.75" customHeight="1">
      <c r="A390" s="30">
        <v>380</v>
      </c>
      <c r="B390" s="431" t="s">
        <v>184</v>
      </c>
      <c r="C390" s="377">
        <v>860.8</v>
      </c>
      <c r="D390" s="378">
        <v>854.5333333333333</v>
      </c>
      <c r="E390" s="378">
        <v>831.56666666666661</v>
      </c>
      <c r="F390" s="378">
        <v>802.33333333333326</v>
      </c>
      <c r="G390" s="378">
        <v>779.36666666666656</v>
      </c>
      <c r="H390" s="378">
        <v>883.76666666666665</v>
      </c>
      <c r="I390" s="378">
        <v>906.73333333333335</v>
      </c>
      <c r="J390" s="378">
        <v>935.9666666666667</v>
      </c>
      <c r="K390" s="377">
        <v>877.5</v>
      </c>
      <c r="L390" s="377">
        <v>825.3</v>
      </c>
      <c r="M390" s="377">
        <v>26.796720000000001</v>
      </c>
      <c r="N390" s="1"/>
      <c r="O390" s="1"/>
    </row>
    <row r="391" spans="1:15" ht="12.75" customHeight="1">
      <c r="A391" s="30">
        <v>381</v>
      </c>
      <c r="B391" s="431" t="s">
        <v>489</v>
      </c>
      <c r="C391" s="377">
        <v>1902.1</v>
      </c>
      <c r="D391" s="378">
        <v>1896.7666666666667</v>
      </c>
      <c r="E391" s="378">
        <v>1872.5333333333333</v>
      </c>
      <c r="F391" s="378">
        <v>1842.9666666666667</v>
      </c>
      <c r="G391" s="378">
        <v>1818.7333333333333</v>
      </c>
      <c r="H391" s="378">
        <v>1926.3333333333333</v>
      </c>
      <c r="I391" s="378">
        <v>1950.5666666666664</v>
      </c>
      <c r="J391" s="378">
        <v>1980.1333333333332</v>
      </c>
      <c r="K391" s="377">
        <v>1921</v>
      </c>
      <c r="L391" s="377">
        <v>1867.2</v>
      </c>
      <c r="M391" s="377">
        <v>4.3200000000000002E-2</v>
      </c>
      <c r="N391" s="1"/>
      <c r="O391" s="1"/>
    </row>
    <row r="392" spans="1:15" ht="12.75" customHeight="1">
      <c r="A392" s="30">
        <v>382</v>
      </c>
      <c r="B392" s="431" t="s">
        <v>185</v>
      </c>
      <c r="C392" s="377">
        <v>144</v>
      </c>
      <c r="D392" s="378">
        <v>141.5</v>
      </c>
      <c r="E392" s="378">
        <v>136.75</v>
      </c>
      <c r="F392" s="378">
        <v>129.5</v>
      </c>
      <c r="G392" s="378">
        <v>124.75</v>
      </c>
      <c r="H392" s="378">
        <v>148.75</v>
      </c>
      <c r="I392" s="378">
        <v>153.5</v>
      </c>
      <c r="J392" s="378">
        <v>160.75</v>
      </c>
      <c r="K392" s="377">
        <v>146.25</v>
      </c>
      <c r="L392" s="377">
        <v>134.25</v>
      </c>
      <c r="M392" s="377">
        <v>191.28754000000001</v>
      </c>
      <c r="N392" s="1"/>
      <c r="O392" s="1"/>
    </row>
    <row r="393" spans="1:15" ht="12.75" customHeight="1">
      <c r="A393" s="30">
        <v>383</v>
      </c>
      <c r="B393" s="431" t="s">
        <v>488</v>
      </c>
      <c r="C393" s="377">
        <v>78.45</v>
      </c>
      <c r="D393" s="378">
        <v>77.166666666666671</v>
      </c>
      <c r="E393" s="378">
        <v>75.433333333333337</v>
      </c>
      <c r="F393" s="378">
        <v>72.416666666666671</v>
      </c>
      <c r="G393" s="378">
        <v>70.683333333333337</v>
      </c>
      <c r="H393" s="378">
        <v>80.183333333333337</v>
      </c>
      <c r="I393" s="378">
        <v>81.916666666666657</v>
      </c>
      <c r="J393" s="378">
        <v>84.933333333333337</v>
      </c>
      <c r="K393" s="377">
        <v>78.900000000000006</v>
      </c>
      <c r="L393" s="377">
        <v>74.150000000000006</v>
      </c>
      <c r="M393" s="377">
        <v>26.602799999999998</v>
      </c>
      <c r="N393" s="1"/>
      <c r="O393" s="1"/>
    </row>
    <row r="394" spans="1:15" ht="12.75" customHeight="1">
      <c r="A394" s="30">
        <v>384</v>
      </c>
      <c r="B394" s="431" t="s">
        <v>186</v>
      </c>
      <c r="C394" s="377">
        <v>131.55000000000001</v>
      </c>
      <c r="D394" s="378">
        <v>130.46666666666667</v>
      </c>
      <c r="E394" s="378">
        <v>128.93333333333334</v>
      </c>
      <c r="F394" s="378">
        <v>126.31666666666666</v>
      </c>
      <c r="G394" s="378">
        <v>124.78333333333333</v>
      </c>
      <c r="H394" s="378">
        <v>133.08333333333334</v>
      </c>
      <c r="I394" s="378">
        <v>134.6166666666667</v>
      </c>
      <c r="J394" s="378">
        <v>137.23333333333335</v>
      </c>
      <c r="K394" s="377">
        <v>132</v>
      </c>
      <c r="L394" s="377">
        <v>127.85</v>
      </c>
      <c r="M394" s="377">
        <v>50.491149999999998</v>
      </c>
      <c r="N394" s="1"/>
      <c r="O394" s="1"/>
    </row>
    <row r="395" spans="1:15" ht="12.75" customHeight="1">
      <c r="A395" s="30">
        <v>385</v>
      </c>
      <c r="B395" s="431" t="s">
        <v>490</v>
      </c>
      <c r="C395" s="377">
        <v>154.94999999999999</v>
      </c>
      <c r="D395" s="378">
        <v>155.04999999999998</v>
      </c>
      <c r="E395" s="378">
        <v>149.39999999999998</v>
      </c>
      <c r="F395" s="378">
        <v>143.85</v>
      </c>
      <c r="G395" s="378">
        <v>138.19999999999999</v>
      </c>
      <c r="H395" s="378">
        <v>160.59999999999997</v>
      </c>
      <c r="I395" s="378">
        <v>166.25</v>
      </c>
      <c r="J395" s="378">
        <v>171.79999999999995</v>
      </c>
      <c r="K395" s="377">
        <v>160.69999999999999</v>
      </c>
      <c r="L395" s="377">
        <v>149.5</v>
      </c>
      <c r="M395" s="377">
        <v>54.77478</v>
      </c>
      <c r="N395" s="1"/>
      <c r="O395" s="1"/>
    </row>
    <row r="396" spans="1:15" ht="12.75" customHeight="1">
      <c r="A396" s="30">
        <v>386</v>
      </c>
      <c r="B396" s="431" t="s">
        <v>491</v>
      </c>
      <c r="C396" s="377">
        <v>1269.05</v>
      </c>
      <c r="D396" s="378">
        <v>1280.6000000000001</v>
      </c>
      <c r="E396" s="378">
        <v>1241.5000000000002</v>
      </c>
      <c r="F396" s="378">
        <v>1213.95</v>
      </c>
      <c r="G396" s="378">
        <v>1174.8500000000001</v>
      </c>
      <c r="H396" s="378">
        <v>1308.1500000000003</v>
      </c>
      <c r="I396" s="378">
        <v>1347.2500000000002</v>
      </c>
      <c r="J396" s="378">
        <v>1374.8000000000004</v>
      </c>
      <c r="K396" s="377">
        <v>1319.7</v>
      </c>
      <c r="L396" s="377">
        <v>1253.05</v>
      </c>
      <c r="M396" s="377">
        <v>1.90456</v>
      </c>
      <c r="N396" s="1"/>
      <c r="O396" s="1"/>
    </row>
    <row r="397" spans="1:15" ht="12.75" customHeight="1">
      <c r="A397" s="30">
        <v>387</v>
      </c>
      <c r="B397" s="431" t="s">
        <v>187</v>
      </c>
      <c r="C397" s="377">
        <v>2373.25</v>
      </c>
      <c r="D397" s="378">
        <v>2355.6333333333332</v>
      </c>
      <c r="E397" s="378">
        <v>2322.6166666666663</v>
      </c>
      <c r="F397" s="378">
        <v>2271.9833333333331</v>
      </c>
      <c r="G397" s="378">
        <v>2238.9666666666662</v>
      </c>
      <c r="H397" s="378">
        <v>2406.2666666666664</v>
      </c>
      <c r="I397" s="378">
        <v>2439.2833333333328</v>
      </c>
      <c r="J397" s="378">
        <v>2489.9166666666665</v>
      </c>
      <c r="K397" s="377">
        <v>2388.65</v>
      </c>
      <c r="L397" s="377">
        <v>2305</v>
      </c>
      <c r="M397" s="377">
        <v>113.11456</v>
      </c>
      <c r="N397" s="1"/>
      <c r="O397" s="1"/>
    </row>
    <row r="398" spans="1:15" ht="12.75" customHeight="1">
      <c r="A398" s="30">
        <v>388</v>
      </c>
      <c r="B398" s="431" t="s">
        <v>854</v>
      </c>
      <c r="C398" s="377">
        <v>415.8</v>
      </c>
      <c r="D398" s="378">
        <v>410.63333333333338</v>
      </c>
      <c r="E398" s="378">
        <v>401.36666666666679</v>
      </c>
      <c r="F398" s="378">
        <v>386.93333333333339</v>
      </c>
      <c r="G398" s="378">
        <v>377.6666666666668</v>
      </c>
      <c r="H398" s="378">
        <v>425.06666666666678</v>
      </c>
      <c r="I398" s="378">
        <v>434.33333333333331</v>
      </c>
      <c r="J398" s="378">
        <v>448.76666666666677</v>
      </c>
      <c r="K398" s="377">
        <v>419.9</v>
      </c>
      <c r="L398" s="377">
        <v>396.2</v>
      </c>
      <c r="M398" s="377">
        <v>1.22167</v>
      </c>
      <c r="N398" s="1"/>
      <c r="O398" s="1"/>
    </row>
    <row r="399" spans="1:15" ht="12.75" customHeight="1">
      <c r="A399" s="30">
        <v>389</v>
      </c>
      <c r="B399" s="431" t="s">
        <v>482</v>
      </c>
      <c r="C399" s="377">
        <v>268.55</v>
      </c>
      <c r="D399" s="378">
        <v>266.01666666666665</v>
      </c>
      <c r="E399" s="378">
        <v>260.0333333333333</v>
      </c>
      <c r="F399" s="378">
        <v>251.51666666666665</v>
      </c>
      <c r="G399" s="378">
        <v>245.5333333333333</v>
      </c>
      <c r="H399" s="378">
        <v>274.5333333333333</v>
      </c>
      <c r="I399" s="378">
        <v>280.51666666666665</v>
      </c>
      <c r="J399" s="378">
        <v>289.0333333333333</v>
      </c>
      <c r="K399" s="377">
        <v>272</v>
      </c>
      <c r="L399" s="377">
        <v>257.5</v>
      </c>
      <c r="M399" s="377">
        <v>1.16781</v>
      </c>
      <c r="N399" s="1"/>
      <c r="O399" s="1"/>
    </row>
    <row r="400" spans="1:15" ht="12.75" customHeight="1">
      <c r="A400" s="30">
        <v>390</v>
      </c>
      <c r="B400" s="431" t="s">
        <v>492</v>
      </c>
      <c r="C400" s="377">
        <v>1200.2</v>
      </c>
      <c r="D400" s="378">
        <v>1192.8833333333334</v>
      </c>
      <c r="E400" s="378">
        <v>1167.4666666666669</v>
      </c>
      <c r="F400" s="378">
        <v>1134.7333333333336</v>
      </c>
      <c r="G400" s="378">
        <v>1109.3166666666671</v>
      </c>
      <c r="H400" s="378">
        <v>1225.6166666666668</v>
      </c>
      <c r="I400" s="378">
        <v>1251.0333333333333</v>
      </c>
      <c r="J400" s="378">
        <v>1283.7666666666667</v>
      </c>
      <c r="K400" s="377">
        <v>1218.3</v>
      </c>
      <c r="L400" s="377">
        <v>1160.1500000000001</v>
      </c>
      <c r="M400" s="377">
        <v>0.67093999999999998</v>
      </c>
      <c r="N400" s="1"/>
      <c r="O400" s="1"/>
    </row>
    <row r="401" spans="1:15" ht="12.75" customHeight="1">
      <c r="A401" s="30">
        <v>391</v>
      </c>
      <c r="B401" s="431" t="s">
        <v>493</v>
      </c>
      <c r="C401" s="377">
        <v>1567.85</v>
      </c>
      <c r="D401" s="378">
        <v>1565.5666666666666</v>
      </c>
      <c r="E401" s="378">
        <v>1527.2833333333333</v>
      </c>
      <c r="F401" s="378">
        <v>1486.7166666666667</v>
      </c>
      <c r="G401" s="378">
        <v>1448.4333333333334</v>
      </c>
      <c r="H401" s="378">
        <v>1606.1333333333332</v>
      </c>
      <c r="I401" s="378">
        <v>1644.4166666666665</v>
      </c>
      <c r="J401" s="378">
        <v>1684.9833333333331</v>
      </c>
      <c r="K401" s="377">
        <v>1603.85</v>
      </c>
      <c r="L401" s="377">
        <v>1525</v>
      </c>
      <c r="M401" s="377">
        <v>5.0255000000000001</v>
      </c>
      <c r="N401" s="1"/>
      <c r="O401" s="1"/>
    </row>
    <row r="402" spans="1:15" ht="12.75" customHeight="1">
      <c r="A402" s="30">
        <v>392</v>
      </c>
      <c r="B402" s="431" t="s">
        <v>484</v>
      </c>
      <c r="C402" s="377">
        <v>35.6</v>
      </c>
      <c r="D402" s="378">
        <v>35.483333333333334</v>
      </c>
      <c r="E402" s="378">
        <v>34.616666666666667</v>
      </c>
      <c r="F402" s="378">
        <v>33.633333333333333</v>
      </c>
      <c r="G402" s="378">
        <v>32.766666666666666</v>
      </c>
      <c r="H402" s="378">
        <v>36.466666666666669</v>
      </c>
      <c r="I402" s="378">
        <v>37.333333333333343</v>
      </c>
      <c r="J402" s="378">
        <v>38.31666666666667</v>
      </c>
      <c r="K402" s="377">
        <v>36.35</v>
      </c>
      <c r="L402" s="377">
        <v>34.5</v>
      </c>
      <c r="M402" s="377">
        <v>51.461150000000004</v>
      </c>
      <c r="N402" s="1"/>
      <c r="O402" s="1"/>
    </row>
    <row r="403" spans="1:15" ht="12.75" customHeight="1">
      <c r="A403" s="30">
        <v>393</v>
      </c>
      <c r="B403" s="431" t="s">
        <v>188</v>
      </c>
      <c r="C403" s="377">
        <v>97.5</v>
      </c>
      <c r="D403" s="378">
        <v>97.850000000000009</v>
      </c>
      <c r="E403" s="378">
        <v>95.90000000000002</v>
      </c>
      <c r="F403" s="378">
        <v>94.300000000000011</v>
      </c>
      <c r="G403" s="378">
        <v>92.350000000000023</v>
      </c>
      <c r="H403" s="378">
        <v>99.450000000000017</v>
      </c>
      <c r="I403" s="378">
        <v>101.4</v>
      </c>
      <c r="J403" s="378">
        <v>103.00000000000001</v>
      </c>
      <c r="K403" s="377">
        <v>99.8</v>
      </c>
      <c r="L403" s="377">
        <v>96.25</v>
      </c>
      <c r="M403" s="377">
        <v>395.80595</v>
      </c>
      <c r="N403" s="1"/>
      <c r="O403" s="1"/>
    </row>
    <row r="404" spans="1:15" ht="12.75" customHeight="1">
      <c r="A404" s="30">
        <v>394</v>
      </c>
      <c r="B404" s="431" t="s">
        <v>276</v>
      </c>
      <c r="C404" s="377">
        <v>7097.65</v>
      </c>
      <c r="D404" s="378">
        <v>7102.1333333333341</v>
      </c>
      <c r="E404" s="378">
        <v>7016.5166666666682</v>
      </c>
      <c r="F404" s="378">
        <v>6935.3833333333341</v>
      </c>
      <c r="G404" s="378">
        <v>6849.7666666666682</v>
      </c>
      <c r="H404" s="378">
        <v>7183.2666666666682</v>
      </c>
      <c r="I404" s="378">
        <v>7268.883333333335</v>
      </c>
      <c r="J404" s="378">
        <v>7350.0166666666682</v>
      </c>
      <c r="K404" s="377">
        <v>7187.75</v>
      </c>
      <c r="L404" s="377">
        <v>7021</v>
      </c>
      <c r="M404" s="377">
        <v>0.12975999999999999</v>
      </c>
      <c r="N404" s="1"/>
      <c r="O404" s="1"/>
    </row>
    <row r="405" spans="1:15" ht="12.75" customHeight="1">
      <c r="A405" s="30">
        <v>395</v>
      </c>
      <c r="B405" s="431" t="s">
        <v>275</v>
      </c>
      <c r="C405" s="377">
        <v>850</v>
      </c>
      <c r="D405" s="378">
        <v>828.68333333333339</v>
      </c>
      <c r="E405" s="378">
        <v>802.51666666666677</v>
      </c>
      <c r="F405" s="378">
        <v>755.03333333333342</v>
      </c>
      <c r="G405" s="378">
        <v>728.86666666666679</v>
      </c>
      <c r="H405" s="378">
        <v>876.16666666666674</v>
      </c>
      <c r="I405" s="378">
        <v>902.33333333333326</v>
      </c>
      <c r="J405" s="378">
        <v>949.81666666666672</v>
      </c>
      <c r="K405" s="377">
        <v>854.85</v>
      </c>
      <c r="L405" s="377">
        <v>781.2</v>
      </c>
      <c r="M405" s="377">
        <v>41.847369999999998</v>
      </c>
      <c r="N405" s="1"/>
      <c r="O405" s="1"/>
    </row>
    <row r="406" spans="1:15" ht="12.75" customHeight="1">
      <c r="A406" s="30">
        <v>396</v>
      </c>
      <c r="B406" s="431" t="s">
        <v>189</v>
      </c>
      <c r="C406" s="377">
        <v>1228</v>
      </c>
      <c r="D406" s="378">
        <v>1223.7166666666667</v>
      </c>
      <c r="E406" s="378">
        <v>1214.5333333333333</v>
      </c>
      <c r="F406" s="378">
        <v>1201.0666666666666</v>
      </c>
      <c r="G406" s="378">
        <v>1191.8833333333332</v>
      </c>
      <c r="H406" s="378">
        <v>1237.1833333333334</v>
      </c>
      <c r="I406" s="378">
        <v>1246.3666666666668</v>
      </c>
      <c r="J406" s="378">
        <v>1259.8333333333335</v>
      </c>
      <c r="K406" s="377">
        <v>1232.9000000000001</v>
      </c>
      <c r="L406" s="377">
        <v>1210.25</v>
      </c>
      <c r="M406" s="377">
        <v>10.832509999999999</v>
      </c>
      <c r="N406" s="1"/>
      <c r="O406" s="1"/>
    </row>
    <row r="407" spans="1:15" ht="12.75" customHeight="1">
      <c r="A407" s="30">
        <v>397</v>
      </c>
      <c r="B407" s="431" t="s">
        <v>190</v>
      </c>
      <c r="C407" s="377">
        <v>514.65</v>
      </c>
      <c r="D407" s="378">
        <v>507.05</v>
      </c>
      <c r="E407" s="378">
        <v>496.6</v>
      </c>
      <c r="F407" s="378">
        <v>478.55</v>
      </c>
      <c r="G407" s="378">
        <v>468.1</v>
      </c>
      <c r="H407" s="378">
        <v>525.1</v>
      </c>
      <c r="I407" s="378">
        <v>535.54999999999995</v>
      </c>
      <c r="J407" s="378">
        <v>553.6</v>
      </c>
      <c r="K407" s="377">
        <v>517.5</v>
      </c>
      <c r="L407" s="377">
        <v>489</v>
      </c>
      <c r="M407" s="377">
        <v>217.91739000000001</v>
      </c>
      <c r="N407" s="1"/>
      <c r="O407" s="1"/>
    </row>
    <row r="408" spans="1:15" ht="12.75" customHeight="1">
      <c r="A408" s="30">
        <v>398</v>
      </c>
      <c r="B408" s="431" t="s">
        <v>497</v>
      </c>
      <c r="C408" s="377">
        <v>8652.6</v>
      </c>
      <c r="D408" s="378">
        <v>8650.15</v>
      </c>
      <c r="E408" s="378">
        <v>8434.6999999999989</v>
      </c>
      <c r="F408" s="378">
        <v>8216.7999999999993</v>
      </c>
      <c r="G408" s="378">
        <v>8001.3499999999985</v>
      </c>
      <c r="H408" s="378">
        <v>8868.0499999999993</v>
      </c>
      <c r="I408" s="378">
        <v>9083.5</v>
      </c>
      <c r="J408" s="378">
        <v>9301.4</v>
      </c>
      <c r="K408" s="377">
        <v>8865.6</v>
      </c>
      <c r="L408" s="377">
        <v>8432.25</v>
      </c>
      <c r="M408" s="377">
        <v>0.20211999999999999</v>
      </c>
      <c r="N408" s="1"/>
      <c r="O408" s="1"/>
    </row>
    <row r="409" spans="1:15" ht="12.75" customHeight="1">
      <c r="A409" s="30">
        <v>399</v>
      </c>
      <c r="B409" s="431" t="s">
        <v>498</v>
      </c>
      <c r="C409" s="377">
        <v>106.55</v>
      </c>
      <c r="D409" s="378">
        <v>105.23333333333333</v>
      </c>
      <c r="E409" s="378">
        <v>103.06666666666666</v>
      </c>
      <c r="F409" s="378">
        <v>99.583333333333329</v>
      </c>
      <c r="G409" s="378">
        <v>97.416666666666657</v>
      </c>
      <c r="H409" s="378">
        <v>108.71666666666667</v>
      </c>
      <c r="I409" s="378">
        <v>110.88333333333333</v>
      </c>
      <c r="J409" s="378">
        <v>114.36666666666667</v>
      </c>
      <c r="K409" s="377">
        <v>107.4</v>
      </c>
      <c r="L409" s="377">
        <v>101.75</v>
      </c>
      <c r="M409" s="377">
        <v>3.85928</v>
      </c>
      <c r="N409" s="1"/>
      <c r="O409" s="1"/>
    </row>
    <row r="410" spans="1:15" ht="12.75" customHeight="1">
      <c r="A410" s="30">
        <v>400</v>
      </c>
      <c r="B410" s="431" t="s">
        <v>503</v>
      </c>
      <c r="C410" s="377">
        <v>120.9</v>
      </c>
      <c r="D410" s="378">
        <v>120.21666666666665</v>
      </c>
      <c r="E410" s="378">
        <v>118.2833333333333</v>
      </c>
      <c r="F410" s="378">
        <v>115.66666666666664</v>
      </c>
      <c r="G410" s="378">
        <v>113.73333333333329</v>
      </c>
      <c r="H410" s="378">
        <v>122.83333333333331</v>
      </c>
      <c r="I410" s="378">
        <v>124.76666666666668</v>
      </c>
      <c r="J410" s="378">
        <v>127.38333333333333</v>
      </c>
      <c r="K410" s="377">
        <v>122.15</v>
      </c>
      <c r="L410" s="377">
        <v>117.6</v>
      </c>
      <c r="M410" s="377">
        <v>14.175840000000001</v>
      </c>
      <c r="N410" s="1"/>
      <c r="O410" s="1"/>
    </row>
    <row r="411" spans="1:15" ht="12.75" customHeight="1">
      <c r="A411" s="30">
        <v>401</v>
      </c>
      <c r="B411" s="431" t="s">
        <v>499</v>
      </c>
      <c r="C411" s="377">
        <v>167.55</v>
      </c>
      <c r="D411" s="378">
        <v>165.31666666666669</v>
      </c>
      <c r="E411" s="378">
        <v>160.63333333333338</v>
      </c>
      <c r="F411" s="378">
        <v>153.7166666666667</v>
      </c>
      <c r="G411" s="378">
        <v>149.03333333333339</v>
      </c>
      <c r="H411" s="378">
        <v>172.23333333333338</v>
      </c>
      <c r="I411" s="378">
        <v>176.91666666666671</v>
      </c>
      <c r="J411" s="378">
        <v>183.83333333333337</v>
      </c>
      <c r="K411" s="377">
        <v>170</v>
      </c>
      <c r="L411" s="377">
        <v>158.4</v>
      </c>
      <c r="M411" s="377">
        <v>14.24517</v>
      </c>
      <c r="N411" s="1"/>
      <c r="O411" s="1"/>
    </row>
    <row r="412" spans="1:15" ht="12.75" customHeight="1">
      <c r="A412" s="30">
        <v>402</v>
      </c>
      <c r="B412" s="431" t="s">
        <v>501</v>
      </c>
      <c r="C412" s="377">
        <v>3269.95</v>
      </c>
      <c r="D412" s="378">
        <v>3292.1</v>
      </c>
      <c r="E412" s="378">
        <v>3187.2</v>
      </c>
      <c r="F412" s="378">
        <v>3104.45</v>
      </c>
      <c r="G412" s="378">
        <v>2999.5499999999997</v>
      </c>
      <c r="H412" s="378">
        <v>3374.85</v>
      </c>
      <c r="I412" s="378">
        <v>3479.7500000000005</v>
      </c>
      <c r="J412" s="378">
        <v>3562.5</v>
      </c>
      <c r="K412" s="377">
        <v>3397</v>
      </c>
      <c r="L412" s="377">
        <v>3209.35</v>
      </c>
      <c r="M412" s="377">
        <v>0.17232</v>
      </c>
      <c r="N412" s="1"/>
      <c r="O412" s="1"/>
    </row>
    <row r="413" spans="1:15" ht="12.75" customHeight="1">
      <c r="A413" s="30">
        <v>403</v>
      </c>
      <c r="B413" s="431" t="s">
        <v>500</v>
      </c>
      <c r="C413" s="377">
        <v>525.35</v>
      </c>
      <c r="D413" s="378">
        <v>500.23333333333335</v>
      </c>
      <c r="E413" s="378">
        <v>475.11666666666667</v>
      </c>
      <c r="F413" s="378">
        <v>424.88333333333333</v>
      </c>
      <c r="G413" s="378">
        <v>399.76666666666665</v>
      </c>
      <c r="H413" s="378">
        <v>550.4666666666667</v>
      </c>
      <c r="I413" s="378">
        <v>575.58333333333348</v>
      </c>
      <c r="J413" s="378">
        <v>625.81666666666672</v>
      </c>
      <c r="K413" s="377">
        <v>525.35</v>
      </c>
      <c r="L413" s="377">
        <v>450</v>
      </c>
      <c r="M413" s="377">
        <v>72.492649999999998</v>
      </c>
      <c r="N413" s="1"/>
      <c r="O413" s="1"/>
    </row>
    <row r="414" spans="1:15" ht="12.75" customHeight="1">
      <c r="A414" s="30">
        <v>404</v>
      </c>
      <c r="B414" s="431" t="s">
        <v>502</v>
      </c>
      <c r="C414" s="377">
        <v>516.65</v>
      </c>
      <c r="D414" s="378">
        <v>516.48333333333323</v>
      </c>
      <c r="E414" s="378">
        <v>510.26666666666642</v>
      </c>
      <c r="F414" s="378">
        <v>503.88333333333321</v>
      </c>
      <c r="G414" s="378">
        <v>497.6666666666664</v>
      </c>
      <c r="H414" s="378">
        <v>522.86666666666645</v>
      </c>
      <c r="I414" s="378">
        <v>529.08333333333337</v>
      </c>
      <c r="J414" s="378">
        <v>535.46666666666647</v>
      </c>
      <c r="K414" s="377">
        <v>522.70000000000005</v>
      </c>
      <c r="L414" s="377">
        <v>510.1</v>
      </c>
      <c r="M414" s="377">
        <v>0.75299000000000005</v>
      </c>
      <c r="N414" s="1"/>
      <c r="O414" s="1"/>
    </row>
    <row r="415" spans="1:15" ht="12.75" customHeight="1">
      <c r="A415" s="30">
        <v>405</v>
      </c>
      <c r="B415" s="431" t="s">
        <v>191</v>
      </c>
      <c r="C415" s="377">
        <v>24497.5</v>
      </c>
      <c r="D415" s="378">
        <v>24223.166666666668</v>
      </c>
      <c r="E415" s="378">
        <v>23774.383333333335</v>
      </c>
      <c r="F415" s="378">
        <v>23051.266666666666</v>
      </c>
      <c r="G415" s="378">
        <v>22602.483333333334</v>
      </c>
      <c r="H415" s="378">
        <v>24946.283333333336</v>
      </c>
      <c r="I415" s="378">
        <v>25395.066666666669</v>
      </c>
      <c r="J415" s="378">
        <v>26118.183333333338</v>
      </c>
      <c r="K415" s="377">
        <v>24671.95</v>
      </c>
      <c r="L415" s="377">
        <v>23500.05</v>
      </c>
      <c r="M415" s="377">
        <v>0.43208000000000002</v>
      </c>
      <c r="N415" s="1"/>
      <c r="O415" s="1"/>
    </row>
    <row r="416" spans="1:15" ht="12.75" customHeight="1">
      <c r="A416" s="30">
        <v>406</v>
      </c>
      <c r="B416" s="431" t="s">
        <v>504</v>
      </c>
      <c r="C416" s="377">
        <v>1683.7</v>
      </c>
      <c r="D416" s="378">
        <v>1681.55</v>
      </c>
      <c r="E416" s="378">
        <v>1618.25</v>
      </c>
      <c r="F416" s="378">
        <v>1552.8</v>
      </c>
      <c r="G416" s="378">
        <v>1489.5</v>
      </c>
      <c r="H416" s="378">
        <v>1747</v>
      </c>
      <c r="I416" s="378">
        <v>1810.2999999999997</v>
      </c>
      <c r="J416" s="378">
        <v>1875.75</v>
      </c>
      <c r="K416" s="377">
        <v>1744.85</v>
      </c>
      <c r="L416" s="377">
        <v>1616.1</v>
      </c>
      <c r="M416" s="377">
        <v>0.70450000000000002</v>
      </c>
      <c r="N416" s="1"/>
      <c r="O416" s="1"/>
    </row>
    <row r="417" spans="1:15" ht="12.75" customHeight="1">
      <c r="A417" s="30">
        <v>407</v>
      </c>
      <c r="B417" s="431" t="s">
        <v>192</v>
      </c>
      <c r="C417" s="377">
        <v>2276.8000000000002</v>
      </c>
      <c r="D417" s="378">
        <v>2248.2999999999997</v>
      </c>
      <c r="E417" s="378">
        <v>2204.7499999999995</v>
      </c>
      <c r="F417" s="378">
        <v>2132.6999999999998</v>
      </c>
      <c r="G417" s="378">
        <v>2089.1499999999996</v>
      </c>
      <c r="H417" s="378">
        <v>2320.3499999999995</v>
      </c>
      <c r="I417" s="378">
        <v>2363.8999999999996</v>
      </c>
      <c r="J417" s="378">
        <v>2435.9499999999994</v>
      </c>
      <c r="K417" s="377">
        <v>2291.85</v>
      </c>
      <c r="L417" s="377">
        <v>2176.25</v>
      </c>
      <c r="M417" s="377">
        <v>2.9146899999999998</v>
      </c>
      <c r="N417" s="1"/>
      <c r="O417" s="1"/>
    </row>
    <row r="418" spans="1:15" ht="12.75" customHeight="1">
      <c r="A418" s="30">
        <v>408</v>
      </c>
      <c r="B418" s="431" t="s">
        <v>494</v>
      </c>
      <c r="C418" s="377">
        <v>520.25</v>
      </c>
      <c r="D418" s="378">
        <v>513.48333333333323</v>
      </c>
      <c r="E418" s="378">
        <v>502.11666666666645</v>
      </c>
      <c r="F418" s="378">
        <v>483.98333333333323</v>
      </c>
      <c r="G418" s="378">
        <v>472.61666666666645</v>
      </c>
      <c r="H418" s="378">
        <v>531.61666666666645</v>
      </c>
      <c r="I418" s="378">
        <v>542.98333333333323</v>
      </c>
      <c r="J418" s="378">
        <v>561.11666666666645</v>
      </c>
      <c r="K418" s="377">
        <v>524.85</v>
      </c>
      <c r="L418" s="377">
        <v>495.35</v>
      </c>
      <c r="M418" s="377">
        <v>4.0626600000000002</v>
      </c>
      <c r="N418" s="1"/>
      <c r="O418" s="1"/>
    </row>
    <row r="419" spans="1:15" ht="12.75" customHeight="1">
      <c r="A419" s="30">
        <v>409</v>
      </c>
      <c r="B419" s="431" t="s">
        <v>495</v>
      </c>
      <c r="C419" s="377">
        <v>30</v>
      </c>
      <c r="D419" s="378">
        <v>29.75</v>
      </c>
      <c r="E419" s="378">
        <v>29.35</v>
      </c>
      <c r="F419" s="378">
        <v>28.700000000000003</v>
      </c>
      <c r="G419" s="378">
        <v>28.300000000000004</v>
      </c>
      <c r="H419" s="378">
        <v>30.4</v>
      </c>
      <c r="I419" s="378">
        <v>30.799999999999997</v>
      </c>
      <c r="J419" s="378">
        <v>31.449999999999996</v>
      </c>
      <c r="K419" s="377">
        <v>30.15</v>
      </c>
      <c r="L419" s="377">
        <v>29.1</v>
      </c>
      <c r="M419" s="377">
        <v>33.252600000000001</v>
      </c>
      <c r="N419" s="1"/>
      <c r="O419" s="1"/>
    </row>
    <row r="420" spans="1:15" ht="12.75" customHeight="1">
      <c r="A420" s="30">
        <v>410</v>
      </c>
      <c r="B420" s="431" t="s">
        <v>496</v>
      </c>
      <c r="C420" s="377">
        <v>3816.5</v>
      </c>
      <c r="D420" s="378">
        <v>3833.15</v>
      </c>
      <c r="E420" s="378">
        <v>3727.4500000000003</v>
      </c>
      <c r="F420" s="378">
        <v>3638.4</v>
      </c>
      <c r="G420" s="378">
        <v>3532.7000000000003</v>
      </c>
      <c r="H420" s="378">
        <v>3922.2000000000003</v>
      </c>
      <c r="I420" s="378">
        <v>4027.9</v>
      </c>
      <c r="J420" s="378">
        <v>4116.9500000000007</v>
      </c>
      <c r="K420" s="377">
        <v>3938.85</v>
      </c>
      <c r="L420" s="377">
        <v>3744.1</v>
      </c>
      <c r="M420" s="377">
        <v>0.20680000000000001</v>
      </c>
      <c r="N420" s="1"/>
      <c r="O420" s="1"/>
    </row>
    <row r="421" spans="1:15" ht="12.75" customHeight="1">
      <c r="A421" s="30">
        <v>411</v>
      </c>
      <c r="B421" s="431" t="s">
        <v>505</v>
      </c>
      <c r="C421" s="377">
        <v>860.25</v>
      </c>
      <c r="D421" s="378">
        <v>864.45000000000016</v>
      </c>
      <c r="E421" s="378">
        <v>829.00000000000034</v>
      </c>
      <c r="F421" s="378">
        <v>797.75000000000023</v>
      </c>
      <c r="G421" s="378">
        <v>762.30000000000041</v>
      </c>
      <c r="H421" s="378">
        <v>895.70000000000027</v>
      </c>
      <c r="I421" s="378">
        <v>931.15000000000009</v>
      </c>
      <c r="J421" s="378">
        <v>962.4000000000002</v>
      </c>
      <c r="K421" s="377">
        <v>899.9</v>
      </c>
      <c r="L421" s="377">
        <v>833.2</v>
      </c>
      <c r="M421" s="377">
        <v>11.8466</v>
      </c>
      <c r="N421" s="1"/>
      <c r="O421" s="1"/>
    </row>
    <row r="422" spans="1:15" ht="12.75" customHeight="1">
      <c r="A422" s="30">
        <v>412</v>
      </c>
      <c r="B422" s="431" t="s">
        <v>507</v>
      </c>
      <c r="C422" s="377">
        <v>959.75</v>
      </c>
      <c r="D422" s="378">
        <v>965.91666666666663</v>
      </c>
      <c r="E422" s="378">
        <v>940.83333333333326</v>
      </c>
      <c r="F422" s="378">
        <v>921.91666666666663</v>
      </c>
      <c r="G422" s="378">
        <v>896.83333333333326</v>
      </c>
      <c r="H422" s="378">
        <v>984.83333333333326</v>
      </c>
      <c r="I422" s="378">
        <v>1009.9166666666665</v>
      </c>
      <c r="J422" s="378">
        <v>1028.8333333333333</v>
      </c>
      <c r="K422" s="377">
        <v>991</v>
      </c>
      <c r="L422" s="377">
        <v>947</v>
      </c>
      <c r="M422" s="377">
        <v>0.86802999999999997</v>
      </c>
      <c r="N422" s="1"/>
      <c r="O422" s="1"/>
    </row>
    <row r="423" spans="1:15" ht="12.75" customHeight="1">
      <c r="A423" s="30">
        <v>413</v>
      </c>
      <c r="B423" s="431" t="s">
        <v>506</v>
      </c>
      <c r="C423" s="377">
        <v>2480.25</v>
      </c>
      <c r="D423" s="378">
        <v>2445.2999999999997</v>
      </c>
      <c r="E423" s="378">
        <v>2316.5999999999995</v>
      </c>
      <c r="F423" s="378">
        <v>2152.9499999999998</v>
      </c>
      <c r="G423" s="378">
        <v>2024.2499999999995</v>
      </c>
      <c r="H423" s="378">
        <v>2608.9499999999994</v>
      </c>
      <c r="I423" s="378">
        <v>2737.6499999999992</v>
      </c>
      <c r="J423" s="378">
        <v>2901.2999999999993</v>
      </c>
      <c r="K423" s="377">
        <v>2574</v>
      </c>
      <c r="L423" s="377">
        <v>2281.65</v>
      </c>
      <c r="M423" s="377">
        <v>0.97360000000000002</v>
      </c>
      <c r="N423" s="1"/>
      <c r="O423" s="1"/>
    </row>
    <row r="424" spans="1:15" ht="12.75" customHeight="1">
      <c r="A424" s="30">
        <v>414</v>
      </c>
      <c r="B424" s="431" t="s">
        <v>508</v>
      </c>
      <c r="C424" s="377">
        <v>816.6</v>
      </c>
      <c r="D424" s="378">
        <v>814.28333333333342</v>
      </c>
      <c r="E424" s="378">
        <v>790.36666666666679</v>
      </c>
      <c r="F424" s="378">
        <v>764.13333333333333</v>
      </c>
      <c r="G424" s="378">
        <v>740.2166666666667</v>
      </c>
      <c r="H424" s="378">
        <v>840.51666666666688</v>
      </c>
      <c r="I424" s="378">
        <v>864.43333333333362</v>
      </c>
      <c r="J424" s="378">
        <v>890.66666666666697</v>
      </c>
      <c r="K424" s="377">
        <v>838.2</v>
      </c>
      <c r="L424" s="377">
        <v>788.05</v>
      </c>
      <c r="M424" s="377">
        <v>1.51651</v>
      </c>
      <c r="N424" s="1"/>
      <c r="O424" s="1"/>
    </row>
    <row r="425" spans="1:15" ht="12.75" customHeight="1">
      <c r="A425" s="30">
        <v>415</v>
      </c>
      <c r="B425" s="431" t="s">
        <v>509</v>
      </c>
      <c r="C425" s="377">
        <v>349.3</v>
      </c>
      <c r="D425" s="378">
        <v>349.61666666666662</v>
      </c>
      <c r="E425" s="378">
        <v>331.23333333333323</v>
      </c>
      <c r="F425" s="378">
        <v>313.16666666666663</v>
      </c>
      <c r="G425" s="378">
        <v>294.78333333333325</v>
      </c>
      <c r="H425" s="378">
        <v>367.68333333333322</v>
      </c>
      <c r="I425" s="378">
        <v>386.06666666666655</v>
      </c>
      <c r="J425" s="378">
        <v>404.13333333333321</v>
      </c>
      <c r="K425" s="377">
        <v>368</v>
      </c>
      <c r="L425" s="377">
        <v>331.55</v>
      </c>
      <c r="M425" s="377">
        <v>4.5136599999999998</v>
      </c>
      <c r="N425" s="1"/>
      <c r="O425" s="1"/>
    </row>
    <row r="426" spans="1:15" ht="12.75" customHeight="1">
      <c r="A426" s="30">
        <v>416</v>
      </c>
      <c r="B426" s="431" t="s">
        <v>517</v>
      </c>
      <c r="C426" s="377">
        <v>320.95</v>
      </c>
      <c r="D426" s="378">
        <v>317.63333333333327</v>
      </c>
      <c r="E426" s="378">
        <v>306.36666666666656</v>
      </c>
      <c r="F426" s="378">
        <v>291.7833333333333</v>
      </c>
      <c r="G426" s="378">
        <v>280.51666666666659</v>
      </c>
      <c r="H426" s="378">
        <v>332.21666666666653</v>
      </c>
      <c r="I426" s="378">
        <v>343.48333333333329</v>
      </c>
      <c r="J426" s="378">
        <v>358.06666666666649</v>
      </c>
      <c r="K426" s="377">
        <v>328.9</v>
      </c>
      <c r="L426" s="377">
        <v>303.05</v>
      </c>
      <c r="M426" s="377">
        <v>11.58248</v>
      </c>
      <c r="N426" s="1"/>
      <c r="O426" s="1"/>
    </row>
    <row r="427" spans="1:15" ht="12.75" customHeight="1">
      <c r="A427" s="30">
        <v>417</v>
      </c>
      <c r="B427" s="431" t="s">
        <v>510</v>
      </c>
      <c r="C427" s="377">
        <v>60.85</v>
      </c>
      <c r="D427" s="378">
        <v>60.766666666666673</v>
      </c>
      <c r="E427" s="378">
        <v>59.633333333333347</v>
      </c>
      <c r="F427" s="378">
        <v>58.416666666666671</v>
      </c>
      <c r="G427" s="378">
        <v>57.283333333333346</v>
      </c>
      <c r="H427" s="378">
        <v>61.983333333333348</v>
      </c>
      <c r="I427" s="378">
        <v>63.116666666666674</v>
      </c>
      <c r="J427" s="378">
        <v>64.333333333333343</v>
      </c>
      <c r="K427" s="377">
        <v>61.9</v>
      </c>
      <c r="L427" s="377">
        <v>59.55</v>
      </c>
      <c r="M427" s="377">
        <v>23.113569999999999</v>
      </c>
      <c r="N427" s="1"/>
      <c r="O427" s="1"/>
    </row>
    <row r="428" spans="1:15" ht="12.75" customHeight="1">
      <c r="A428" s="30">
        <v>418</v>
      </c>
      <c r="B428" s="431" t="s">
        <v>193</v>
      </c>
      <c r="C428" s="377">
        <v>2470.5</v>
      </c>
      <c r="D428" s="378">
        <v>2429.7666666666669</v>
      </c>
      <c r="E428" s="378">
        <v>2335.7333333333336</v>
      </c>
      <c r="F428" s="378">
        <v>2200.9666666666667</v>
      </c>
      <c r="G428" s="378">
        <v>2106.9333333333334</v>
      </c>
      <c r="H428" s="378">
        <v>2564.5333333333338</v>
      </c>
      <c r="I428" s="378">
        <v>2658.5666666666675</v>
      </c>
      <c r="J428" s="378">
        <v>2793.3333333333339</v>
      </c>
      <c r="K428" s="377">
        <v>2523.8000000000002</v>
      </c>
      <c r="L428" s="377">
        <v>2295</v>
      </c>
      <c r="M428" s="377">
        <v>22.465920000000001</v>
      </c>
      <c r="N428" s="1"/>
      <c r="O428" s="1"/>
    </row>
    <row r="429" spans="1:15" ht="12.75" customHeight="1">
      <c r="A429" s="30">
        <v>419</v>
      </c>
      <c r="B429" s="431" t="s">
        <v>194</v>
      </c>
      <c r="C429" s="377">
        <v>1166.7</v>
      </c>
      <c r="D429" s="378">
        <v>1157.5666666666666</v>
      </c>
      <c r="E429" s="378">
        <v>1112.3333333333333</v>
      </c>
      <c r="F429" s="378">
        <v>1057.9666666666667</v>
      </c>
      <c r="G429" s="378">
        <v>1012.7333333333333</v>
      </c>
      <c r="H429" s="378">
        <v>1211.9333333333332</v>
      </c>
      <c r="I429" s="378">
        <v>1257.1666666666667</v>
      </c>
      <c r="J429" s="378">
        <v>1311.5333333333331</v>
      </c>
      <c r="K429" s="377">
        <v>1202.8</v>
      </c>
      <c r="L429" s="377">
        <v>1103.2</v>
      </c>
      <c r="M429" s="377">
        <v>20.947220000000002</v>
      </c>
      <c r="N429" s="1"/>
      <c r="O429" s="1"/>
    </row>
    <row r="430" spans="1:15" ht="12.75" customHeight="1">
      <c r="A430" s="30">
        <v>420</v>
      </c>
      <c r="B430" s="431" t="s">
        <v>514</v>
      </c>
      <c r="C430" s="377">
        <v>385.3</v>
      </c>
      <c r="D430" s="378">
        <v>380.7</v>
      </c>
      <c r="E430" s="378">
        <v>371.7</v>
      </c>
      <c r="F430" s="378">
        <v>358.1</v>
      </c>
      <c r="G430" s="378">
        <v>349.1</v>
      </c>
      <c r="H430" s="378">
        <v>394.29999999999995</v>
      </c>
      <c r="I430" s="378">
        <v>403.29999999999995</v>
      </c>
      <c r="J430" s="378">
        <v>416.89999999999992</v>
      </c>
      <c r="K430" s="377">
        <v>389.7</v>
      </c>
      <c r="L430" s="377">
        <v>367.1</v>
      </c>
      <c r="M430" s="377">
        <v>6.1385300000000003</v>
      </c>
      <c r="N430" s="1"/>
      <c r="O430" s="1"/>
    </row>
    <row r="431" spans="1:15" ht="12.75" customHeight="1">
      <c r="A431" s="30">
        <v>421</v>
      </c>
      <c r="B431" s="431" t="s">
        <v>511</v>
      </c>
      <c r="C431" s="377">
        <v>95.4</v>
      </c>
      <c r="D431" s="378">
        <v>96.016666666666666</v>
      </c>
      <c r="E431" s="378">
        <v>90.383333333333326</v>
      </c>
      <c r="F431" s="378">
        <v>85.36666666666666</v>
      </c>
      <c r="G431" s="378">
        <v>79.73333333333332</v>
      </c>
      <c r="H431" s="378">
        <v>101.03333333333333</v>
      </c>
      <c r="I431" s="378">
        <v>106.66666666666669</v>
      </c>
      <c r="J431" s="378">
        <v>111.68333333333334</v>
      </c>
      <c r="K431" s="377">
        <v>101.65</v>
      </c>
      <c r="L431" s="377">
        <v>91</v>
      </c>
      <c r="M431" s="377">
        <v>14.664300000000001</v>
      </c>
      <c r="N431" s="1"/>
      <c r="O431" s="1"/>
    </row>
    <row r="432" spans="1:15" ht="12.75" customHeight="1">
      <c r="A432" s="30">
        <v>422</v>
      </c>
      <c r="B432" s="431" t="s">
        <v>513</v>
      </c>
      <c r="C432" s="377">
        <v>207.95</v>
      </c>
      <c r="D432" s="378">
        <v>204.41666666666666</v>
      </c>
      <c r="E432" s="378">
        <v>199.5333333333333</v>
      </c>
      <c r="F432" s="378">
        <v>191.11666666666665</v>
      </c>
      <c r="G432" s="378">
        <v>186.23333333333329</v>
      </c>
      <c r="H432" s="378">
        <v>212.83333333333331</v>
      </c>
      <c r="I432" s="378">
        <v>217.7166666666667</v>
      </c>
      <c r="J432" s="378">
        <v>226.13333333333333</v>
      </c>
      <c r="K432" s="377">
        <v>209.3</v>
      </c>
      <c r="L432" s="377">
        <v>196</v>
      </c>
      <c r="M432" s="377">
        <v>24.764620000000001</v>
      </c>
      <c r="N432" s="1"/>
      <c r="O432" s="1"/>
    </row>
    <row r="433" spans="1:15" ht="12.75" customHeight="1">
      <c r="A433" s="30">
        <v>423</v>
      </c>
      <c r="B433" s="431" t="s">
        <v>515</v>
      </c>
      <c r="C433" s="377">
        <v>579.35</v>
      </c>
      <c r="D433" s="378">
        <v>566.7833333333333</v>
      </c>
      <c r="E433" s="378">
        <v>545.56666666666661</v>
      </c>
      <c r="F433" s="378">
        <v>511.7833333333333</v>
      </c>
      <c r="G433" s="378">
        <v>490.56666666666661</v>
      </c>
      <c r="H433" s="378">
        <v>600.56666666666661</v>
      </c>
      <c r="I433" s="378">
        <v>621.7833333333333</v>
      </c>
      <c r="J433" s="378">
        <v>655.56666666666661</v>
      </c>
      <c r="K433" s="377">
        <v>588</v>
      </c>
      <c r="L433" s="377">
        <v>533</v>
      </c>
      <c r="M433" s="377">
        <v>1.92073</v>
      </c>
      <c r="N433" s="1"/>
      <c r="O433" s="1"/>
    </row>
    <row r="434" spans="1:15" ht="12.75" customHeight="1">
      <c r="A434" s="30">
        <v>424</v>
      </c>
      <c r="B434" s="431" t="s">
        <v>516</v>
      </c>
      <c r="C434" s="377">
        <v>376.5</v>
      </c>
      <c r="D434" s="378">
        <v>375.23333333333335</v>
      </c>
      <c r="E434" s="378">
        <v>369.4666666666667</v>
      </c>
      <c r="F434" s="378">
        <v>362.43333333333334</v>
      </c>
      <c r="G434" s="378">
        <v>356.66666666666669</v>
      </c>
      <c r="H434" s="378">
        <v>382.26666666666671</v>
      </c>
      <c r="I434" s="378">
        <v>388.03333333333336</v>
      </c>
      <c r="J434" s="378">
        <v>395.06666666666672</v>
      </c>
      <c r="K434" s="377">
        <v>381</v>
      </c>
      <c r="L434" s="377">
        <v>368.2</v>
      </c>
      <c r="M434" s="377">
        <v>3.1220599999999998</v>
      </c>
      <c r="N434" s="1"/>
      <c r="O434" s="1"/>
    </row>
    <row r="435" spans="1:15" ht="12.75" customHeight="1">
      <c r="A435" s="30">
        <v>425</v>
      </c>
      <c r="B435" s="431" t="s">
        <v>518</v>
      </c>
      <c r="C435" s="377">
        <v>2226.9</v>
      </c>
      <c r="D435" s="378">
        <v>2227.6166666666668</v>
      </c>
      <c r="E435" s="378">
        <v>2199.2833333333338</v>
      </c>
      <c r="F435" s="378">
        <v>2171.666666666667</v>
      </c>
      <c r="G435" s="378">
        <v>2143.3333333333339</v>
      </c>
      <c r="H435" s="378">
        <v>2255.2333333333336</v>
      </c>
      <c r="I435" s="378">
        <v>2283.5666666666666</v>
      </c>
      <c r="J435" s="378">
        <v>2311.1833333333334</v>
      </c>
      <c r="K435" s="377">
        <v>2255.9499999999998</v>
      </c>
      <c r="L435" s="377">
        <v>2200</v>
      </c>
      <c r="M435" s="377">
        <v>0.13932</v>
      </c>
      <c r="N435" s="1"/>
      <c r="O435" s="1"/>
    </row>
    <row r="436" spans="1:15" ht="12.75" customHeight="1">
      <c r="A436" s="30">
        <v>426</v>
      </c>
      <c r="B436" s="431" t="s">
        <v>519</v>
      </c>
      <c r="C436" s="377">
        <v>831.15</v>
      </c>
      <c r="D436" s="378">
        <v>826.9666666666667</v>
      </c>
      <c r="E436" s="378">
        <v>809.93333333333339</v>
      </c>
      <c r="F436" s="378">
        <v>788.7166666666667</v>
      </c>
      <c r="G436" s="378">
        <v>771.68333333333339</v>
      </c>
      <c r="H436" s="378">
        <v>848.18333333333339</v>
      </c>
      <c r="I436" s="378">
        <v>865.2166666666667</v>
      </c>
      <c r="J436" s="378">
        <v>886.43333333333339</v>
      </c>
      <c r="K436" s="377">
        <v>844</v>
      </c>
      <c r="L436" s="377">
        <v>805.75</v>
      </c>
      <c r="M436" s="377">
        <v>0.44359999999999999</v>
      </c>
      <c r="N436" s="1"/>
      <c r="O436" s="1"/>
    </row>
    <row r="437" spans="1:15" ht="12.75" customHeight="1">
      <c r="A437" s="30">
        <v>427</v>
      </c>
      <c r="B437" s="431" t="s">
        <v>195</v>
      </c>
      <c r="C437" s="377">
        <v>808.05</v>
      </c>
      <c r="D437" s="378">
        <v>801.51666666666677</v>
      </c>
      <c r="E437" s="378">
        <v>791.33333333333348</v>
      </c>
      <c r="F437" s="378">
        <v>774.61666666666667</v>
      </c>
      <c r="G437" s="378">
        <v>764.43333333333339</v>
      </c>
      <c r="H437" s="378">
        <v>818.23333333333358</v>
      </c>
      <c r="I437" s="378">
        <v>828.41666666666674</v>
      </c>
      <c r="J437" s="378">
        <v>845.13333333333367</v>
      </c>
      <c r="K437" s="377">
        <v>811.7</v>
      </c>
      <c r="L437" s="377">
        <v>784.8</v>
      </c>
      <c r="M437" s="377">
        <v>37.794969999999999</v>
      </c>
      <c r="N437" s="1"/>
      <c r="O437" s="1"/>
    </row>
    <row r="438" spans="1:15" ht="12.75" customHeight="1">
      <c r="A438" s="30">
        <v>428</v>
      </c>
      <c r="B438" s="431" t="s">
        <v>520</v>
      </c>
      <c r="C438" s="377">
        <v>507.55</v>
      </c>
      <c r="D438" s="378">
        <v>506.66666666666669</v>
      </c>
      <c r="E438" s="378">
        <v>486.88333333333333</v>
      </c>
      <c r="F438" s="378">
        <v>466.21666666666664</v>
      </c>
      <c r="G438" s="378">
        <v>446.43333333333328</v>
      </c>
      <c r="H438" s="378">
        <v>527.33333333333337</v>
      </c>
      <c r="I438" s="378">
        <v>547.11666666666679</v>
      </c>
      <c r="J438" s="378">
        <v>567.78333333333342</v>
      </c>
      <c r="K438" s="377">
        <v>526.45000000000005</v>
      </c>
      <c r="L438" s="377">
        <v>486</v>
      </c>
      <c r="M438" s="377">
        <v>7.8475999999999999</v>
      </c>
      <c r="N438" s="1"/>
      <c r="O438" s="1"/>
    </row>
    <row r="439" spans="1:15" ht="12.75" customHeight="1">
      <c r="A439" s="30">
        <v>429</v>
      </c>
      <c r="B439" s="431" t="s">
        <v>196</v>
      </c>
      <c r="C439" s="377">
        <v>476.15</v>
      </c>
      <c r="D439" s="378">
        <v>476.68333333333334</v>
      </c>
      <c r="E439" s="378">
        <v>466.76666666666665</v>
      </c>
      <c r="F439" s="378">
        <v>457.38333333333333</v>
      </c>
      <c r="G439" s="378">
        <v>447.46666666666664</v>
      </c>
      <c r="H439" s="378">
        <v>486.06666666666666</v>
      </c>
      <c r="I439" s="378">
        <v>495.98333333333329</v>
      </c>
      <c r="J439" s="378">
        <v>505.36666666666667</v>
      </c>
      <c r="K439" s="377">
        <v>486.6</v>
      </c>
      <c r="L439" s="377">
        <v>467.3</v>
      </c>
      <c r="M439" s="377">
        <v>10.74273</v>
      </c>
      <c r="N439" s="1"/>
      <c r="O439" s="1"/>
    </row>
    <row r="440" spans="1:15" ht="12.75" customHeight="1">
      <c r="A440" s="30">
        <v>430</v>
      </c>
      <c r="B440" s="431" t="s">
        <v>523</v>
      </c>
      <c r="C440" s="377">
        <v>697.55</v>
      </c>
      <c r="D440" s="378">
        <v>691.5333333333333</v>
      </c>
      <c r="E440" s="378">
        <v>676.01666666666665</v>
      </c>
      <c r="F440" s="378">
        <v>654.48333333333335</v>
      </c>
      <c r="G440" s="378">
        <v>638.9666666666667</v>
      </c>
      <c r="H440" s="378">
        <v>713.06666666666661</v>
      </c>
      <c r="I440" s="378">
        <v>728.58333333333326</v>
      </c>
      <c r="J440" s="378">
        <v>750.11666666666656</v>
      </c>
      <c r="K440" s="377">
        <v>707.05</v>
      </c>
      <c r="L440" s="377">
        <v>670</v>
      </c>
      <c r="M440" s="377">
        <v>0.40140999999999999</v>
      </c>
      <c r="N440" s="1"/>
      <c r="O440" s="1"/>
    </row>
    <row r="441" spans="1:15" ht="12.75" customHeight="1">
      <c r="A441" s="30">
        <v>431</v>
      </c>
      <c r="B441" s="431" t="s">
        <v>521</v>
      </c>
      <c r="C441" s="377">
        <v>415.7</v>
      </c>
      <c r="D441" s="378">
        <v>407.7</v>
      </c>
      <c r="E441" s="378">
        <v>388.54999999999995</v>
      </c>
      <c r="F441" s="378">
        <v>361.4</v>
      </c>
      <c r="G441" s="378">
        <v>342.24999999999994</v>
      </c>
      <c r="H441" s="378">
        <v>434.84999999999997</v>
      </c>
      <c r="I441" s="378">
        <v>453.99999999999994</v>
      </c>
      <c r="J441" s="378">
        <v>481.15</v>
      </c>
      <c r="K441" s="377">
        <v>426.85</v>
      </c>
      <c r="L441" s="377">
        <v>380.55</v>
      </c>
      <c r="M441" s="377">
        <v>3.1312600000000002</v>
      </c>
      <c r="N441" s="1"/>
      <c r="O441" s="1"/>
    </row>
    <row r="442" spans="1:15" ht="12.75" customHeight="1">
      <c r="A442" s="30">
        <v>432</v>
      </c>
      <c r="B442" s="431" t="s">
        <v>522</v>
      </c>
      <c r="C442" s="377">
        <v>2047.85</v>
      </c>
      <c r="D442" s="378">
        <v>2046.6166666666668</v>
      </c>
      <c r="E442" s="378">
        <v>2008.2333333333336</v>
      </c>
      <c r="F442" s="378">
        <v>1968.6166666666668</v>
      </c>
      <c r="G442" s="378">
        <v>1930.2333333333336</v>
      </c>
      <c r="H442" s="378">
        <v>2086.2333333333336</v>
      </c>
      <c r="I442" s="378">
        <v>2124.6166666666668</v>
      </c>
      <c r="J442" s="378">
        <v>2164.2333333333336</v>
      </c>
      <c r="K442" s="377">
        <v>2085</v>
      </c>
      <c r="L442" s="377">
        <v>2007</v>
      </c>
      <c r="M442" s="377">
        <v>3.4262999999999999</v>
      </c>
      <c r="N442" s="1"/>
      <c r="O442" s="1"/>
    </row>
    <row r="443" spans="1:15" ht="12.75" customHeight="1">
      <c r="A443" s="30">
        <v>433</v>
      </c>
      <c r="B443" s="431" t="s">
        <v>524</v>
      </c>
      <c r="C443" s="377">
        <v>520.15</v>
      </c>
      <c r="D443" s="378">
        <v>518.83333333333337</v>
      </c>
      <c r="E443" s="378">
        <v>508.26666666666677</v>
      </c>
      <c r="F443" s="378">
        <v>496.38333333333338</v>
      </c>
      <c r="G443" s="378">
        <v>485.81666666666678</v>
      </c>
      <c r="H443" s="378">
        <v>530.7166666666667</v>
      </c>
      <c r="I443" s="378">
        <v>541.2833333333333</v>
      </c>
      <c r="J443" s="378">
        <v>553.16666666666674</v>
      </c>
      <c r="K443" s="377">
        <v>529.4</v>
      </c>
      <c r="L443" s="377">
        <v>506.95</v>
      </c>
      <c r="M443" s="377">
        <v>7.5028300000000003</v>
      </c>
      <c r="N443" s="1"/>
      <c r="O443" s="1"/>
    </row>
    <row r="444" spans="1:15" ht="12.75" customHeight="1">
      <c r="A444" s="30">
        <v>434</v>
      </c>
      <c r="B444" s="431" t="s">
        <v>525</v>
      </c>
      <c r="C444" s="377">
        <v>11</v>
      </c>
      <c r="D444" s="378">
        <v>10.9</v>
      </c>
      <c r="E444" s="378">
        <v>10.65</v>
      </c>
      <c r="F444" s="378">
        <v>10.3</v>
      </c>
      <c r="G444" s="378">
        <v>10.050000000000001</v>
      </c>
      <c r="H444" s="378">
        <v>11.25</v>
      </c>
      <c r="I444" s="378">
        <v>11.5</v>
      </c>
      <c r="J444" s="378">
        <v>11.85</v>
      </c>
      <c r="K444" s="377">
        <v>11.15</v>
      </c>
      <c r="L444" s="377">
        <v>10.55</v>
      </c>
      <c r="M444" s="377">
        <v>1465.62574</v>
      </c>
      <c r="N444" s="1"/>
      <c r="O444" s="1"/>
    </row>
    <row r="445" spans="1:15" ht="12.75" customHeight="1">
      <c r="A445" s="30">
        <v>435</v>
      </c>
      <c r="B445" s="431" t="s">
        <v>512</v>
      </c>
      <c r="C445" s="377">
        <v>383.25</v>
      </c>
      <c r="D445" s="378">
        <v>380.73333333333335</v>
      </c>
      <c r="E445" s="378">
        <v>372.9666666666667</v>
      </c>
      <c r="F445" s="378">
        <v>362.68333333333334</v>
      </c>
      <c r="G445" s="378">
        <v>354.91666666666669</v>
      </c>
      <c r="H445" s="378">
        <v>391.01666666666671</v>
      </c>
      <c r="I445" s="378">
        <v>398.78333333333336</v>
      </c>
      <c r="J445" s="378">
        <v>409.06666666666672</v>
      </c>
      <c r="K445" s="377">
        <v>388.5</v>
      </c>
      <c r="L445" s="377">
        <v>370.45</v>
      </c>
      <c r="M445" s="377">
        <v>4.3783099999999999</v>
      </c>
      <c r="N445" s="1"/>
      <c r="O445" s="1"/>
    </row>
    <row r="446" spans="1:15" ht="12.75" customHeight="1">
      <c r="A446" s="30">
        <v>436</v>
      </c>
      <c r="B446" s="431" t="s">
        <v>526</v>
      </c>
      <c r="C446" s="377">
        <v>1043.45</v>
      </c>
      <c r="D446" s="378">
        <v>1020.6999999999999</v>
      </c>
      <c r="E446" s="378">
        <v>981.39999999999986</v>
      </c>
      <c r="F446" s="378">
        <v>919.34999999999991</v>
      </c>
      <c r="G446" s="378">
        <v>880.04999999999984</v>
      </c>
      <c r="H446" s="378">
        <v>1082.75</v>
      </c>
      <c r="I446" s="378">
        <v>1122.0499999999997</v>
      </c>
      <c r="J446" s="378">
        <v>1184.0999999999999</v>
      </c>
      <c r="K446" s="377">
        <v>1060</v>
      </c>
      <c r="L446" s="377">
        <v>958.65</v>
      </c>
      <c r="M446" s="377">
        <v>2.1052900000000001</v>
      </c>
      <c r="N446" s="1"/>
      <c r="O446" s="1"/>
    </row>
    <row r="447" spans="1:15" ht="12.75" customHeight="1">
      <c r="A447" s="30">
        <v>437</v>
      </c>
      <c r="B447" s="431" t="s">
        <v>277</v>
      </c>
      <c r="C447" s="377">
        <v>572.75</v>
      </c>
      <c r="D447" s="378">
        <v>571.4666666666667</v>
      </c>
      <c r="E447" s="378">
        <v>556.53333333333342</v>
      </c>
      <c r="F447" s="378">
        <v>540.31666666666672</v>
      </c>
      <c r="G447" s="378">
        <v>525.38333333333344</v>
      </c>
      <c r="H447" s="378">
        <v>587.68333333333339</v>
      </c>
      <c r="I447" s="378">
        <v>602.61666666666679</v>
      </c>
      <c r="J447" s="378">
        <v>618.83333333333337</v>
      </c>
      <c r="K447" s="377">
        <v>586.4</v>
      </c>
      <c r="L447" s="377">
        <v>555.25</v>
      </c>
      <c r="M447" s="377">
        <v>3.7362500000000001</v>
      </c>
      <c r="N447" s="1"/>
      <c r="O447" s="1"/>
    </row>
    <row r="448" spans="1:15" ht="12.75" customHeight="1">
      <c r="A448" s="30">
        <v>438</v>
      </c>
      <c r="B448" s="431" t="s">
        <v>531</v>
      </c>
      <c r="C448" s="377">
        <v>1740.5</v>
      </c>
      <c r="D448" s="378">
        <v>1733.5666666666666</v>
      </c>
      <c r="E448" s="378">
        <v>1699.2333333333331</v>
      </c>
      <c r="F448" s="378">
        <v>1657.9666666666665</v>
      </c>
      <c r="G448" s="378">
        <v>1623.633333333333</v>
      </c>
      <c r="H448" s="378">
        <v>1774.8333333333333</v>
      </c>
      <c r="I448" s="378">
        <v>1809.1666666666667</v>
      </c>
      <c r="J448" s="378">
        <v>1850.4333333333334</v>
      </c>
      <c r="K448" s="377">
        <v>1767.9</v>
      </c>
      <c r="L448" s="377">
        <v>1692.3</v>
      </c>
      <c r="M448" s="377">
        <v>6.9555600000000002</v>
      </c>
      <c r="N448" s="1"/>
      <c r="O448" s="1"/>
    </row>
    <row r="449" spans="1:15" ht="12.75" customHeight="1">
      <c r="A449" s="30">
        <v>439</v>
      </c>
      <c r="B449" s="431" t="s">
        <v>532</v>
      </c>
      <c r="C449" s="377">
        <v>12898.55</v>
      </c>
      <c r="D449" s="378">
        <v>12666.183333333334</v>
      </c>
      <c r="E449" s="378">
        <v>12333.366666666669</v>
      </c>
      <c r="F449" s="378">
        <v>11768.183333333334</v>
      </c>
      <c r="G449" s="378">
        <v>11435.366666666669</v>
      </c>
      <c r="H449" s="378">
        <v>13231.366666666669</v>
      </c>
      <c r="I449" s="378">
        <v>13564.183333333334</v>
      </c>
      <c r="J449" s="378">
        <v>14129.366666666669</v>
      </c>
      <c r="K449" s="377">
        <v>12999</v>
      </c>
      <c r="L449" s="377">
        <v>12101</v>
      </c>
      <c r="M449" s="377">
        <v>2.5950000000000001E-2</v>
      </c>
      <c r="N449" s="1"/>
      <c r="O449" s="1"/>
    </row>
    <row r="450" spans="1:15" ht="12.75" customHeight="1">
      <c r="A450" s="30">
        <v>440</v>
      </c>
      <c r="B450" s="431" t="s">
        <v>197</v>
      </c>
      <c r="C450" s="377">
        <v>919.25</v>
      </c>
      <c r="D450" s="378">
        <v>910.06666666666661</v>
      </c>
      <c r="E450" s="378">
        <v>897.68333333333317</v>
      </c>
      <c r="F450" s="378">
        <v>876.11666666666656</v>
      </c>
      <c r="G450" s="378">
        <v>863.73333333333312</v>
      </c>
      <c r="H450" s="378">
        <v>931.63333333333321</v>
      </c>
      <c r="I450" s="378">
        <v>944.01666666666665</v>
      </c>
      <c r="J450" s="378">
        <v>965.58333333333326</v>
      </c>
      <c r="K450" s="377">
        <v>922.45</v>
      </c>
      <c r="L450" s="377">
        <v>888.5</v>
      </c>
      <c r="M450" s="377">
        <v>10.803890000000001</v>
      </c>
      <c r="N450" s="1"/>
      <c r="O450" s="1"/>
    </row>
    <row r="451" spans="1:15" ht="12.75" customHeight="1">
      <c r="A451" s="30">
        <v>441</v>
      </c>
      <c r="B451" s="431" t="s">
        <v>533</v>
      </c>
      <c r="C451" s="377">
        <v>211.9</v>
      </c>
      <c r="D451" s="378">
        <v>208.53333333333333</v>
      </c>
      <c r="E451" s="378">
        <v>203.36666666666667</v>
      </c>
      <c r="F451" s="378">
        <v>194.83333333333334</v>
      </c>
      <c r="G451" s="378">
        <v>189.66666666666669</v>
      </c>
      <c r="H451" s="378">
        <v>217.06666666666666</v>
      </c>
      <c r="I451" s="378">
        <v>222.23333333333335</v>
      </c>
      <c r="J451" s="378">
        <v>230.76666666666665</v>
      </c>
      <c r="K451" s="377">
        <v>213.7</v>
      </c>
      <c r="L451" s="377">
        <v>200</v>
      </c>
      <c r="M451" s="377">
        <v>13.0136</v>
      </c>
      <c r="N451" s="1"/>
      <c r="O451" s="1"/>
    </row>
    <row r="452" spans="1:15" ht="12.75" customHeight="1">
      <c r="A452" s="30">
        <v>442</v>
      </c>
      <c r="B452" s="431" t="s">
        <v>534</v>
      </c>
      <c r="C452" s="377">
        <v>1292.5</v>
      </c>
      <c r="D452" s="378">
        <v>1279.1833333333334</v>
      </c>
      <c r="E452" s="378">
        <v>1248.3666666666668</v>
      </c>
      <c r="F452" s="378">
        <v>1204.2333333333333</v>
      </c>
      <c r="G452" s="378">
        <v>1173.4166666666667</v>
      </c>
      <c r="H452" s="378">
        <v>1323.3166666666668</v>
      </c>
      <c r="I452" s="378">
        <v>1354.1333333333334</v>
      </c>
      <c r="J452" s="378">
        <v>1398.2666666666669</v>
      </c>
      <c r="K452" s="377">
        <v>1310</v>
      </c>
      <c r="L452" s="377">
        <v>1235.05</v>
      </c>
      <c r="M452" s="377">
        <v>13.920339999999999</v>
      </c>
      <c r="N452" s="1"/>
      <c r="O452" s="1"/>
    </row>
    <row r="453" spans="1:15" ht="12.75" customHeight="1">
      <c r="A453" s="30">
        <v>443</v>
      </c>
      <c r="B453" s="431" t="s">
        <v>198</v>
      </c>
      <c r="C453" s="377">
        <v>707.75</v>
      </c>
      <c r="D453" s="378">
        <v>697.56666666666661</v>
      </c>
      <c r="E453" s="378">
        <v>685.18333333333317</v>
      </c>
      <c r="F453" s="378">
        <v>662.61666666666656</v>
      </c>
      <c r="G453" s="378">
        <v>650.23333333333312</v>
      </c>
      <c r="H453" s="378">
        <v>720.13333333333321</v>
      </c>
      <c r="I453" s="378">
        <v>732.51666666666665</v>
      </c>
      <c r="J453" s="378">
        <v>755.08333333333326</v>
      </c>
      <c r="K453" s="377">
        <v>709.95</v>
      </c>
      <c r="L453" s="377">
        <v>675</v>
      </c>
      <c r="M453" s="377">
        <v>20.30546</v>
      </c>
      <c r="N453" s="1"/>
      <c r="O453" s="1"/>
    </row>
    <row r="454" spans="1:15" ht="12.75" customHeight="1">
      <c r="A454" s="30">
        <v>444</v>
      </c>
      <c r="B454" s="431" t="s">
        <v>278</v>
      </c>
      <c r="C454" s="377">
        <v>7179.2</v>
      </c>
      <c r="D454" s="378">
        <v>7099.7333333333336</v>
      </c>
      <c r="E454" s="378">
        <v>6919.4666666666672</v>
      </c>
      <c r="F454" s="378">
        <v>6659.7333333333336</v>
      </c>
      <c r="G454" s="378">
        <v>6479.4666666666672</v>
      </c>
      <c r="H454" s="378">
        <v>7359.4666666666672</v>
      </c>
      <c r="I454" s="378">
        <v>7539.7333333333336</v>
      </c>
      <c r="J454" s="378">
        <v>7799.4666666666672</v>
      </c>
      <c r="K454" s="377">
        <v>7280</v>
      </c>
      <c r="L454" s="377">
        <v>6840</v>
      </c>
      <c r="M454" s="377">
        <v>8.0594300000000008</v>
      </c>
      <c r="N454" s="1"/>
      <c r="O454" s="1"/>
    </row>
    <row r="455" spans="1:15" ht="12.75" customHeight="1">
      <c r="A455" s="30">
        <v>445</v>
      </c>
      <c r="B455" s="431" t="s">
        <v>199</v>
      </c>
      <c r="C455" s="377">
        <v>490.55</v>
      </c>
      <c r="D455" s="378">
        <v>483.56666666666661</v>
      </c>
      <c r="E455" s="378">
        <v>474.63333333333321</v>
      </c>
      <c r="F455" s="378">
        <v>458.71666666666658</v>
      </c>
      <c r="G455" s="378">
        <v>449.78333333333319</v>
      </c>
      <c r="H455" s="378">
        <v>499.48333333333323</v>
      </c>
      <c r="I455" s="378">
        <v>508.41666666666663</v>
      </c>
      <c r="J455" s="378">
        <v>524.33333333333326</v>
      </c>
      <c r="K455" s="377">
        <v>492.5</v>
      </c>
      <c r="L455" s="377">
        <v>467.65</v>
      </c>
      <c r="M455" s="377">
        <v>225.65698</v>
      </c>
      <c r="N455" s="1"/>
      <c r="O455" s="1"/>
    </row>
    <row r="456" spans="1:15" ht="12.75" customHeight="1">
      <c r="A456" s="30">
        <v>446</v>
      </c>
      <c r="B456" s="431" t="s">
        <v>535</v>
      </c>
      <c r="C456" s="377">
        <v>242.1</v>
      </c>
      <c r="D456" s="378">
        <v>238.83333333333334</v>
      </c>
      <c r="E456" s="378">
        <v>233.86666666666667</v>
      </c>
      <c r="F456" s="378">
        <v>225.63333333333333</v>
      </c>
      <c r="G456" s="378">
        <v>220.66666666666666</v>
      </c>
      <c r="H456" s="378">
        <v>247.06666666666669</v>
      </c>
      <c r="I456" s="378">
        <v>252.03333333333333</v>
      </c>
      <c r="J456" s="378">
        <v>260.26666666666671</v>
      </c>
      <c r="K456" s="377">
        <v>243.8</v>
      </c>
      <c r="L456" s="377">
        <v>230.6</v>
      </c>
      <c r="M456" s="377">
        <v>24.402239999999999</v>
      </c>
      <c r="N456" s="1"/>
      <c r="O456" s="1"/>
    </row>
    <row r="457" spans="1:15" ht="12.75" customHeight="1">
      <c r="A457" s="30">
        <v>447</v>
      </c>
      <c r="B457" s="431" t="s">
        <v>200</v>
      </c>
      <c r="C457" s="377">
        <v>238.8</v>
      </c>
      <c r="D457" s="378">
        <v>234.21666666666667</v>
      </c>
      <c r="E457" s="378">
        <v>227.58333333333334</v>
      </c>
      <c r="F457" s="378">
        <v>216.36666666666667</v>
      </c>
      <c r="G457" s="378">
        <v>209.73333333333335</v>
      </c>
      <c r="H457" s="378">
        <v>245.43333333333334</v>
      </c>
      <c r="I457" s="378">
        <v>252.06666666666666</v>
      </c>
      <c r="J457" s="378">
        <v>263.2833333333333</v>
      </c>
      <c r="K457" s="377">
        <v>240.85</v>
      </c>
      <c r="L457" s="377">
        <v>223</v>
      </c>
      <c r="M457" s="377">
        <v>394.49718000000001</v>
      </c>
      <c r="N457" s="1"/>
      <c r="O457" s="1"/>
    </row>
    <row r="458" spans="1:15" ht="12.75" customHeight="1">
      <c r="A458" s="30">
        <v>448</v>
      </c>
      <c r="B458" s="431" t="s">
        <v>201</v>
      </c>
      <c r="C458" s="377">
        <v>1109.0999999999999</v>
      </c>
      <c r="D458" s="378">
        <v>1105.7166666666665</v>
      </c>
      <c r="E458" s="378">
        <v>1090.4333333333329</v>
      </c>
      <c r="F458" s="378">
        <v>1071.7666666666664</v>
      </c>
      <c r="G458" s="378">
        <v>1056.4833333333329</v>
      </c>
      <c r="H458" s="378">
        <v>1124.383333333333</v>
      </c>
      <c r="I458" s="378">
        <v>1139.6666666666663</v>
      </c>
      <c r="J458" s="378">
        <v>1158.333333333333</v>
      </c>
      <c r="K458" s="377">
        <v>1121</v>
      </c>
      <c r="L458" s="377">
        <v>1087.05</v>
      </c>
      <c r="M458" s="377">
        <v>57.330629999999999</v>
      </c>
      <c r="N458" s="1"/>
      <c r="O458" s="1"/>
    </row>
    <row r="459" spans="1:15" ht="12.75" customHeight="1">
      <c r="A459" s="30">
        <v>449</v>
      </c>
      <c r="B459" s="431" t="s">
        <v>855</v>
      </c>
      <c r="C459" s="377">
        <v>718.45</v>
      </c>
      <c r="D459" s="378">
        <v>716.01666666666677</v>
      </c>
      <c r="E459" s="378">
        <v>703.63333333333355</v>
      </c>
      <c r="F459" s="378">
        <v>688.81666666666683</v>
      </c>
      <c r="G459" s="378">
        <v>676.43333333333362</v>
      </c>
      <c r="H459" s="378">
        <v>730.83333333333348</v>
      </c>
      <c r="I459" s="378">
        <v>743.2166666666667</v>
      </c>
      <c r="J459" s="378">
        <v>758.03333333333342</v>
      </c>
      <c r="K459" s="377">
        <v>728.4</v>
      </c>
      <c r="L459" s="377">
        <v>701.2</v>
      </c>
      <c r="M459" s="377">
        <v>0.56549000000000005</v>
      </c>
      <c r="N459" s="1"/>
      <c r="O459" s="1"/>
    </row>
    <row r="460" spans="1:15" ht="12.75" customHeight="1">
      <c r="A460" s="30">
        <v>450</v>
      </c>
      <c r="B460" s="431" t="s">
        <v>527</v>
      </c>
      <c r="C460" s="377">
        <v>2023.85</v>
      </c>
      <c r="D460" s="378">
        <v>2019.8</v>
      </c>
      <c r="E460" s="378">
        <v>1957.0499999999997</v>
      </c>
      <c r="F460" s="378">
        <v>1890.2499999999998</v>
      </c>
      <c r="G460" s="378">
        <v>1827.4999999999995</v>
      </c>
      <c r="H460" s="378">
        <v>2086.6</v>
      </c>
      <c r="I460" s="378">
        <v>2149.3500000000004</v>
      </c>
      <c r="J460" s="378">
        <v>2216.15</v>
      </c>
      <c r="K460" s="377">
        <v>2082.5500000000002</v>
      </c>
      <c r="L460" s="377">
        <v>1953</v>
      </c>
      <c r="M460" s="377">
        <v>0.17588000000000001</v>
      </c>
      <c r="N460" s="1"/>
      <c r="O460" s="1"/>
    </row>
    <row r="461" spans="1:15" ht="12.75" customHeight="1">
      <c r="A461" s="30">
        <v>451</v>
      </c>
      <c r="B461" s="431" t="s">
        <v>528</v>
      </c>
      <c r="C461" s="377">
        <v>722.3</v>
      </c>
      <c r="D461" s="378">
        <v>729.51666666666677</v>
      </c>
      <c r="E461" s="378">
        <v>708.93333333333351</v>
      </c>
      <c r="F461" s="378">
        <v>695.56666666666672</v>
      </c>
      <c r="G461" s="378">
        <v>674.98333333333346</v>
      </c>
      <c r="H461" s="378">
        <v>742.88333333333355</v>
      </c>
      <c r="I461" s="378">
        <v>763.46666666666681</v>
      </c>
      <c r="J461" s="378">
        <v>776.8333333333336</v>
      </c>
      <c r="K461" s="377">
        <v>750.1</v>
      </c>
      <c r="L461" s="377">
        <v>716.15</v>
      </c>
      <c r="M461" s="377">
        <v>0.44506000000000001</v>
      </c>
      <c r="N461" s="1"/>
      <c r="O461" s="1"/>
    </row>
    <row r="462" spans="1:15" ht="12.75" customHeight="1">
      <c r="A462" s="30">
        <v>452</v>
      </c>
      <c r="B462" s="431" t="s">
        <v>202</v>
      </c>
      <c r="C462" s="377">
        <v>3769.9</v>
      </c>
      <c r="D462" s="378">
        <v>3767.1666666666665</v>
      </c>
      <c r="E462" s="378">
        <v>3724.9333333333329</v>
      </c>
      <c r="F462" s="378">
        <v>3679.9666666666662</v>
      </c>
      <c r="G462" s="378">
        <v>3637.7333333333327</v>
      </c>
      <c r="H462" s="378">
        <v>3812.1333333333332</v>
      </c>
      <c r="I462" s="378">
        <v>3854.3666666666668</v>
      </c>
      <c r="J462" s="378">
        <v>3899.3333333333335</v>
      </c>
      <c r="K462" s="377">
        <v>3809.4</v>
      </c>
      <c r="L462" s="377">
        <v>3722.2</v>
      </c>
      <c r="M462" s="377">
        <v>33.305010000000003</v>
      </c>
      <c r="N462" s="1"/>
      <c r="O462" s="1"/>
    </row>
    <row r="463" spans="1:15" ht="12.75" customHeight="1">
      <c r="A463" s="30">
        <v>453</v>
      </c>
      <c r="B463" s="431" t="s">
        <v>536</v>
      </c>
      <c r="C463" s="377">
        <v>3800.85</v>
      </c>
      <c r="D463" s="378">
        <v>3791.6166666666668</v>
      </c>
      <c r="E463" s="378">
        <v>3717.2333333333336</v>
      </c>
      <c r="F463" s="378">
        <v>3633.6166666666668</v>
      </c>
      <c r="G463" s="378">
        <v>3559.2333333333336</v>
      </c>
      <c r="H463" s="378">
        <v>3875.2333333333336</v>
      </c>
      <c r="I463" s="378">
        <v>3949.6166666666668</v>
      </c>
      <c r="J463" s="378">
        <v>4033.2333333333336</v>
      </c>
      <c r="K463" s="377">
        <v>3866</v>
      </c>
      <c r="L463" s="377">
        <v>3708</v>
      </c>
      <c r="M463" s="377">
        <v>0.26194000000000001</v>
      </c>
      <c r="N463" s="1"/>
      <c r="O463" s="1"/>
    </row>
    <row r="464" spans="1:15" ht="12.75" customHeight="1">
      <c r="A464" s="30">
        <v>454</v>
      </c>
      <c r="B464" s="431" t="s">
        <v>203</v>
      </c>
      <c r="C464" s="377">
        <v>1500.6</v>
      </c>
      <c r="D464" s="378">
        <v>1497.75</v>
      </c>
      <c r="E464" s="378">
        <v>1467.85</v>
      </c>
      <c r="F464" s="378">
        <v>1435.1</v>
      </c>
      <c r="G464" s="378">
        <v>1405.1999999999998</v>
      </c>
      <c r="H464" s="378">
        <v>1530.5</v>
      </c>
      <c r="I464" s="378">
        <v>1560.4</v>
      </c>
      <c r="J464" s="378">
        <v>1593.15</v>
      </c>
      <c r="K464" s="377">
        <v>1527.65</v>
      </c>
      <c r="L464" s="377">
        <v>1465</v>
      </c>
      <c r="M464" s="377">
        <v>39.106180000000002</v>
      </c>
      <c r="N464" s="1"/>
      <c r="O464" s="1"/>
    </row>
    <row r="465" spans="1:15" ht="12.75" customHeight="1">
      <c r="A465" s="30">
        <v>455</v>
      </c>
      <c r="B465" s="431" t="s">
        <v>538</v>
      </c>
      <c r="C465" s="377">
        <v>1977.45</v>
      </c>
      <c r="D465" s="378">
        <v>1943.9166666666667</v>
      </c>
      <c r="E465" s="378">
        <v>1873.8833333333334</v>
      </c>
      <c r="F465" s="378">
        <v>1770.3166666666666</v>
      </c>
      <c r="G465" s="378">
        <v>1700.2833333333333</v>
      </c>
      <c r="H465" s="378">
        <v>2047.4833333333336</v>
      </c>
      <c r="I465" s="378">
        <v>2117.5166666666669</v>
      </c>
      <c r="J465" s="378">
        <v>2221.0833333333339</v>
      </c>
      <c r="K465" s="377">
        <v>2013.95</v>
      </c>
      <c r="L465" s="377">
        <v>1840.35</v>
      </c>
      <c r="M465" s="377">
        <v>1.04539</v>
      </c>
      <c r="N465" s="1"/>
      <c r="O465" s="1"/>
    </row>
    <row r="466" spans="1:15" ht="12.75" customHeight="1">
      <c r="A466" s="30">
        <v>456</v>
      </c>
      <c r="B466" s="431" t="s">
        <v>539</v>
      </c>
      <c r="C466" s="377">
        <v>907.15</v>
      </c>
      <c r="D466" s="378">
        <v>910.59999999999991</v>
      </c>
      <c r="E466" s="378">
        <v>892.14999999999986</v>
      </c>
      <c r="F466" s="378">
        <v>877.15</v>
      </c>
      <c r="G466" s="378">
        <v>858.69999999999993</v>
      </c>
      <c r="H466" s="378">
        <v>925.5999999999998</v>
      </c>
      <c r="I466" s="378">
        <v>944.04999999999984</v>
      </c>
      <c r="J466" s="378">
        <v>959.04999999999973</v>
      </c>
      <c r="K466" s="377">
        <v>929.05</v>
      </c>
      <c r="L466" s="377">
        <v>895.6</v>
      </c>
      <c r="M466" s="377">
        <v>0.97289000000000003</v>
      </c>
      <c r="N466" s="1"/>
      <c r="O466" s="1"/>
    </row>
    <row r="467" spans="1:15" ht="12.75" customHeight="1">
      <c r="A467" s="30">
        <v>457</v>
      </c>
      <c r="B467" s="431" t="s">
        <v>543</v>
      </c>
      <c r="C467" s="377">
        <v>1692.5</v>
      </c>
      <c r="D467" s="378">
        <v>1687.5833333333333</v>
      </c>
      <c r="E467" s="378">
        <v>1659.0666666666666</v>
      </c>
      <c r="F467" s="378">
        <v>1625.6333333333334</v>
      </c>
      <c r="G467" s="378">
        <v>1597.1166666666668</v>
      </c>
      <c r="H467" s="378">
        <v>1721.0166666666664</v>
      </c>
      <c r="I467" s="378">
        <v>1749.5333333333333</v>
      </c>
      <c r="J467" s="378">
        <v>1782.9666666666662</v>
      </c>
      <c r="K467" s="377">
        <v>1716.1</v>
      </c>
      <c r="L467" s="377">
        <v>1654.15</v>
      </c>
      <c r="M467" s="377">
        <v>3.3443700000000001</v>
      </c>
      <c r="N467" s="1"/>
      <c r="O467" s="1"/>
    </row>
    <row r="468" spans="1:15" ht="12.75" customHeight="1">
      <c r="A468" s="30">
        <v>458</v>
      </c>
      <c r="B468" s="431" t="s">
        <v>540</v>
      </c>
      <c r="C468" s="377">
        <v>1961.25</v>
      </c>
      <c r="D468" s="378">
        <v>1952.3999999999999</v>
      </c>
      <c r="E468" s="378">
        <v>1902.8499999999997</v>
      </c>
      <c r="F468" s="378">
        <v>1844.4499999999998</v>
      </c>
      <c r="G468" s="378">
        <v>1794.8999999999996</v>
      </c>
      <c r="H468" s="378">
        <v>2010.7999999999997</v>
      </c>
      <c r="I468" s="378">
        <v>2060.35</v>
      </c>
      <c r="J468" s="378">
        <v>2118.75</v>
      </c>
      <c r="K468" s="377">
        <v>2001.95</v>
      </c>
      <c r="L468" s="377">
        <v>1894</v>
      </c>
      <c r="M468" s="377">
        <v>0.41798000000000002</v>
      </c>
      <c r="N468" s="1"/>
      <c r="O468" s="1"/>
    </row>
    <row r="469" spans="1:15" ht="12.75" customHeight="1">
      <c r="A469" s="30">
        <v>459</v>
      </c>
      <c r="B469" s="431" t="s">
        <v>204</v>
      </c>
      <c r="C469" s="377">
        <v>2376.5</v>
      </c>
      <c r="D469" s="378">
        <v>2371.5499999999997</v>
      </c>
      <c r="E469" s="378">
        <v>2335.3499999999995</v>
      </c>
      <c r="F469" s="378">
        <v>2294.1999999999998</v>
      </c>
      <c r="G469" s="378">
        <v>2257.9999999999995</v>
      </c>
      <c r="H469" s="378">
        <v>2412.6999999999994</v>
      </c>
      <c r="I469" s="378">
        <v>2448.8999999999992</v>
      </c>
      <c r="J469" s="378">
        <v>2490.0499999999993</v>
      </c>
      <c r="K469" s="377">
        <v>2407.75</v>
      </c>
      <c r="L469" s="377">
        <v>2330.4</v>
      </c>
      <c r="M469" s="377">
        <v>28.496860000000002</v>
      </c>
      <c r="N469" s="1"/>
      <c r="O469" s="1"/>
    </row>
    <row r="470" spans="1:15" ht="12.75" customHeight="1">
      <c r="A470" s="30">
        <v>460</v>
      </c>
      <c r="B470" s="431" t="s">
        <v>205</v>
      </c>
      <c r="C470" s="377">
        <v>3161</v>
      </c>
      <c r="D470" s="378">
        <v>3140.2666666666664</v>
      </c>
      <c r="E470" s="378">
        <v>3092.7333333333327</v>
      </c>
      <c r="F470" s="378">
        <v>3024.4666666666662</v>
      </c>
      <c r="G470" s="378">
        <v>2976.9333333333325</v>
      </c>
      <c r="H470" s="378">
        <v>3208.5333333333328</v>
      </c>
      <c r="I470" s="378">
        <v>3256.0666666666666</v>
      </c>
      <c r="J470" s="378">
        <v>3324.333333333333</v>
      </c>
      <c r="K470" s="377">
        <v>3187.8</v>
      </c>
      <c r="L470" s="377">
        <v>3072</v>
      </c>
      <c r="M470" s="377">
        <v>1.0125500000000001</v>
      </c>
      <c r="N470" s="1"/>
      <c r="O470" s="1"/>
    </row>
    <row r="471" spans="1:15" ht="12.75" customHeight="1">
      <c r="A471" s="30">
        <v>461</v>
      </c>
      <c r="B471" s="431" t="s">
        <v>206</v>
      </c>
      <c r="C471" s="377">
        <v>540.95000000000005</v>
      </c>
      <c r="D471" s="378">
        <v>535.4</v>
      </c>
      <c r="E471" s="378">
        <v>527.09999999999991</v>
      </c>
      <c r="F471" s="378">
        <v>513.24999999999989</v>
      </c>
      <c r="G471" s="378">
        <v>504.94999999999982</v>
      </c>
      <c r="H471" s="378">
        <v>549.25</v>
      </c>
      <c r="I471" s="378">
        <v>557.54999999999995</v>
      </c>
      <c r="J471" s="378">
        <v>571.40000000000009</v>
      </c>
      <c r="K471" s="377">
        <v>543.70000000000005</v>
      </c>
      <c r="L471" s="377">
        <v>521.54999999999995</v>
      </c>
      <c r="M471" s="377">
        <v>8.7023700000000002</v>
      </c>
      <c r="N471" s="1"/>
      <c r="O471" s="1"/>
    </row>
    <row r="472" spans="1:15" ht="12.75" customHeight="1">
      <c r="A472" s="30">
        <v>462</v>
      </c>
      <c r="B472" s="431" t="s">
        <v>207</v>
      </c>
      <c r="C472" s="377">
        <v>1079.3499999999999</v>
      </c>
      <c r="D472" s="378">
        <v>1081</v>
      </c>
      <c r="E472" s="378">
        <v>1048.75</v>
      </c>
      <c r="F472" s="378">
        <v>1018.1500000000001</v>
      </c>
      <c r="G472" s="378">
        <v>985.90000000000009</v>
      </c>
      <c r="H472" s="378">
        <v>1111.5999999999999</v>
      </c>
      <c r="I472" s="378">
        <v>1143.8499999999999</v>
      </c>
      <c r="J472" s="378">
        <v>1174.4499999999998</v>
      </c>
      <c r="K472" s="377">
        <v>1113.25</v>
      </c>
      <c r="L472" s="377">
        <v>1050.4000000000001</v>
      </c>
      <c r="M472" s="377">
        <v>8.6694099999999992</v>
      </c>
      <c r="N472" s="1"/>
      <c r="O472" s="1"/>
    </row>
    <row r="473" spans="1:15" ht="12.75" customHeight="1">
      <c r="A473" s="30">
        <v>463</v>
      </c>
      <c r="B473" s="431" t="s">
        <v>541</v>
      </c>
      <c r="C473" s="377">
        <v>62.35</v>
      </c>
      <c r="D473" s="378">
        <v>61.483333333333327</v>
      </c>
      <c r="E473" s="378">
        <v>58.966666666666654</v>
      </c>
      <c r="F473" s="378">
        <v>55.583333333333329</v>
      </c>
      <c r="G473" s="378">
        <v>53.066666666666656</v>
      </c>
      <c r="H473" s="378">
        <v>64.866666666666646</v>
      </c>
      <c r="I473" s="378">
        <v>67.383333333333326</v>
      </c>
      <c r="J473" s="378">
        <v>70.766666666666652</v>
      </c>
      <c r="K473" s="377">
        <v>64</v>
      </c>
      <c r="L473" s="377">
        <v>58.1</v>
      </c>
      <c r="M473" s="377">
        <v>138.54361</v>
      </c>
      <c r="N473" s="1"/>
      <c r="O473" s="1"/>
    </row>
    <row r="474" spans="1:15" ht="12.75" customHeight="1">
      <c r="A474" s="30">
        <v>464</v>
      </c>
      <c r="B474" s="431" t="s">
        <v>542</v>
      </c>
      <c r="C474" s="377">
        <v>214.3</v>
      </c>
      <c r="D474" s="378">
        <v>203.03333333333333</v>
      </c>
      <c r="E474" s="378">
        <v>185.31666666666666</v>
      </c>
      <c r="F474" s="378">
        <v>156.33333333333334</v>
      </c>
      <c r="G474" s="378">
        <v>138.61666666666667</v>
      </c>
      <c r="H474" s="378">
        <v>232.01666666666665</v>
      </c>
      <c r="I474" s="378">
        <v>249.73333333333329</v>
      </c>
      <c r="J474" s="378">
        <v>278.71666666666664</v>
      </c>
      <c r="K474" s="377">
        <v>220.75</v>
      </c>
      <c r="L474" s="377">
        <v>174.05</v>
      </c>
      <c r="M474" s="377">
        <v>69.903649999999999</v>
      </c>
      <c r="N474" s="1"/>
      <c r="O474" s="1"/>
    </row>
    <row r="475" spans="1:15" ht="12.75" customHeight="1">
      <c r="A475" s="30">
        <v>465</v>
      </c>
      <c r="B475" s="431" t="s">
        <v>529</v>
      </c>
      <c r="C475" s="377">
        <v>951.35</v>
      </c>
      <c r="D475" s="378">
        <v>944.19999999999993</v>
      </c>
      <c r="E475" s="378">
        <v>912.39999999999986</v>
      </c>
      <c r="F475" s="378">
        <v>873.44999999999993</v>
      </c>
      <c r="G475" s="378">
        <v>841.64999999999986</v>
      </c>
      <c r="H475" s="378">
        <v>983.14999999999986</v>
      </c>
      <c r="I475" s="378">
        <v>1014.9499999999998</v>
      </c>
      <c r="J475" s="378">
        <v>1053.8999999999999</v>
      </c>
      <c r="K475" s="377">
        <v>976</v>
      </c>
      <c r="L475" s="377">
        <v>905.25</v>
      </c>
      <c r="M475" s="377">
        <v>0.64610999999999996</v>
      </c>
      <c r="N475" s="1"/>
      <c r="O475" s="1"/>
    </row>
    <row r="476" spans="1:15" ht="12.75" customHeight="1">
      <c r="A476" s="30">
        <v>466</v>
      </c>
      <c r="B476" s="431" t="s">
        <v>856</v>
      </c>
      <c r="C476" s="377">
        <v>173.95</v>
      </c>
      <c r="D476" s="378">
        <v>173.94999999999996</v>
      </c>
      <c r="E476" s="378">
        <v>173.94999999999993</v>
      </c>
      <c r="F476" s="378">
        <v>173.94999999999996</v>
      </c>
      <c r="G476" s="378">
        <v>173.94999999999993</v>
      </c>
      <c r="H476" s="378">
        <v>173.94999999999993</v>
      </c>
      <c r="I476" s="378">
        <v>173.95</v>
      </c>
      <c r="J476" s="378">
        <v>173.94999999999993</v>
      </c>
      <c r="K476" s="377">
        <v>173.95</v>
      </c>
      <c r="L476" s="377">
        <v>173.95</v>
      </c>
      <c r="M476" s="377">
        <v>10.883839999999999</v>
      </c>
      <c r="N476" s="1"/>
      <c r="O476" s="1"/>
    </row>
    <row r="477" spans="1:15" ht="12.75" customHeight="1">
      <c r="A477" s="30">
        <v>467</v>
      </c>
      <c r="B477" s="431" t="s">
        <v>530</v>
      </c>
      <c r="C477" s="377">
        <v>48.75</v>
      </c>
      <c r="D477" s="378">
        <v>49.283333333333339</v>
      </c>
      <c r="E477" s="378">
        <v>47.416666666666679</v>
      </c>
      <c r="F477" s="378">
        <v>46.083333333333343</v>
      </c>
      <c r="G477" s="378">
        <v>44.216666666666683</v>
      </c>
      <c r="H477" s="378">
        <v>50.616666666666674</v>
      </c>
      <c r="I477" s="378">
        <v>52.483333333333334</v>
      </c>
      <c r="J477" s="378">
        <v>53.81666666666667</v>
      </c>
      <c r="K477" s="377">
        <v>51.15</v>
      </c>
      <c r="L477" s="377">
        <v>47.95</v>
      </c>
      <c r="M477" s="377">
        <v>171.57419999999999</v>
      </c>
      <c r="N477" s="1"/>
      <c r="O477" s="1"/>
    </row>
    <row r="478" spans="1:15" ht="12.75" customHeight="1">
      <c r="A478" s="30">
        <v>468</v>
      </c>
      <c r="B478" s="431" t="s">
        <v>208</v>
      </c>
      <c r="C478" s="377">
        <v>620.70000000000005</v>
      </c>
      <c r="D478" s="378">
        <v>613</v>
      </c>
      <c r="E478" s="378">
        <v>602.70000000000005</v>
      </c>
      <c r="F478" s="378">
        <v>584.70000000000005</v>
      </c>
      <c r="G478" s="378">
        <v>574.40000000000009</v>
      </c>
      <c r="H478" s="378">
        <v>631</v>
      </c>
      <c r="I478" s="378">
        <v>641.29999999999995</v>
      </c>
      <c r="J478" s="378">
        <v>659.3</v>
      </c>
      <c r="K478" s="377">
        <v>623.29999999999995</v>
      </c>
      <c r="L478" s="377">
        <v>595</v>
      </c>
      <c r="M478" s="377">
        <v>12.27614</v>
      </c>
      <c r="N478" s="1"/>
      <c r="O478" s="1"/>
    </row>
    <row r="479" spans="1:15" ht="12.75" customHeight="1">
      <c r="A479" s="30">
        <v>469</v>
      </c>
      <c r="B479" s="431" t="s">
        <v>209</v>
      </c>
      <c r="C479" s="377">
        <v>1557.95</v>
      </c>
      <c r="D479" s="378">
        <v>1532.3333333333333</v>
      </c>
      <c r="E479" s="378">
        <v>1498.6666666666665</v>
      </c>
      <c r="F479" s="378">
        <v>1439.3833333333332</v>
      </c>
      <c r="G479" s="378">
        <v>1405.7166666666665</v>
      </c>
      <c r="H479" s="378">
        <v>1591.6166666666666</v>
      </c>
      <c r="I479" s="378">
        <v>1625.2833333333331</v>
      </c>
      <c r="J479" s="378">
        <v>1684.5666666666666</v>
      </c>
      <c r="K479" s="377">
        <v>1566</v>
      </c>
      <c r="L479" s="377">
        <v>1473.05</v>
      </c>
      <c r="M479" s="377">
        <v>2.1081799999999999</v>
      </c>
      <c r="N479" s="1"/>
      <c r="O479" s="1"/>
    </row>
    <row r="480" spans="1:15" ht="12.75" customHeight="1">
      <c r="A480" s="30">
        <v>470</v>
      </c>
      <c r="B480" s="431" t="s">
        <v>544</v>
      </c>
      <c r="C480" s="377">
        <v>12.95</v>
      </c>
      <c r="D480" s="378">
        <v>12.85</v>
      </c>
      <c r="E480" s="378">
        <v>12.7</v>
      </c>
      <c r="F480" s="378">
        <v>12.45</v>
      </c>
      <c r="G480" s="378">
        <v>12.299999999999999</v>
      </c>
      <c r="H480" s="378">
        <v>13.1</v>
      </c>
      <c r="I480" s="378">
        <v>13.250000000000002</v>
      </c>
      <c r="J480" s="378">
        <v>13.5</v>
      </c>
      <c r="K480" s="377">
        <v>13</v>
      </c>
      <c r="L480" s="377">
        <v>12.6</v>
      </c>
      <c r="M480" s="377">
        <v>26.01343</v>
      </c>
      <c r="N480" s="1"/>
      <c r="O480" s="1"/>
    </row>
    <row r="481" spans="1:15" ht="12.75" customHeight="1">
      <c r="A481" s="30">
        <v>471</v>
      </c>
      <c r="B481" s="431" t="s">
        <v>545</v>
      </c>
      <c r="C481" s="377">
        <v>517.85</v>
      </c>
      <c r="D481" s="378">
        <v>509.61666666666662</v>
      </c>
      <c r="E481" s="378">
        <v>498.23333333333323</v>
      </c>
      <c r="F481" s="378">
        <v>478.61666666666662</v>
      </c>
      <c r="G481" s="378">
        <v>467.23333333333323</v>
      </c>
      <c r="H481" s="378">
        <v>529.23333333333323</v>
      </c>
      <c r="I481" s="378">
        <v>540.61666666666656</v>
      </c>
      <c r="J481" s="378">
        <v>560.23333333333323</v>
      </c>
      <c r="K481" s="377">
        <v>521</v>
      </c>
      <c r="L481" s="377">
        <v>490</v>
      </c>
      <c r="M481" s="377">
        <v>0.95665999999999995</v>
      </c>
      <c r="N481" s="1"/>
      <c r="O481" s="1"/>
    </row>
    <row r="482" spans="1:15" ht="12.75" customHeight="1">
      <c r="A482" s="30">
        <v>472</v>
      </c>
      <c r="B482" s="431" t="s">
        <v>547</v>
      </c>
      <c r="C482" s="377">
        <v>134.85</v>
      </c>
      <c r="D482" s="378">
        <v>134.33333333333334</v>
      </c>
      <c r="E482" s="378">
        <v>130.56666666666669</v>
      </c>
      <c r="F482" s="378">
        <v>126.28333333333336</v>
      </c>
      <c r="G482" s="378">
        <v>122.51666666666671</v>
      </c>
      <c r="H482" s="378">
        <v>138.61666666666667</v>
      </c>
      <c r="I482" s="378">
        <v>142.38333333333333</v>
      </c>
      <c r="J482" s="378">
        <v>146.66666666666666</v>
      </c>
      <c r="K482" s="377">
        <v>138.1</v>
      </c>
      <c r="L482" s="377">
        <v>130.05000000000001</v>
      </c>
      <c r="M482" s="377">
        <v>6.0473800000000004</v>
      </c>
      <c r="N482" s="1"/>
      <c r="O482" s="1"/>
    </row>
    <row r="483" spans="1:15" ht="12.75" customHeight="1">
      <c r="A483" s="30">
        <v>473</v>
      </c>
      <c r="B483" s="431" t="s">
        <v>548</v>
      </c>
      <c r="C483" s="377">
        <v>19.149999999999999</v>
      </c>
      <c r="D483" s="378">
        <v>19.016666666666666</v>
      </c>
      <c r="E483" s="378">
        <v>18.633333333333333</v>
      </c>
      <c r="F483" s="378">
        <v>18.116666666666667</v>
      </c>
      <c r="G483" s="378">
        <v>17.733333333333334</v>
      </c>
      <c r="H483" s="378">
        <v>19.533333333333331</v>
      </c>
      <c r="I483" s="378">
        <v>19.916666666666664</v>
      </c>
      <c r="J483" s="378">
        <v>20.43333333333333</v>
      </c>
      <c r="K483" s="377">
        <v>19.399999999999999</v>
      </c>
      <c r="L483" s="377">
        <v>18.5</v>
      </c>
      <c r="M483" s="377">
        <v>14.99128</v>
      </c>
      <c r="N483" s="1"/>
      <c r="O483" s="1"/>
    </row>
    <row r="484" spans="1:15" ht="12.75" customHeight="1">
      <c r="A484" s="30">
        <v>474</v>
      </c>
      <c r="B484" s="431" t="s">
        <v>210</v>
      </c>
      <c r="C484" s="377">
        <v>7098.35</v>
      </c>
      <c r="D484" s="378">
        <v>7084.083333333333</v>
      </c>
      <c r="E484" s="378">
        <v>7014.2666666666664</v>
      </c>
      <c r="F484" s="378">
        <v>6930.1833333333334</v>
      </c>
      <c r="G484" s="378">
        <v>6860.3666666666668</v>
      </c>
      <c r="H484" s="378">
        <v>7168.1666666666661</v>
      </c>
      <c r="I484" s="378">
        <v>7237.9833333333336</v>
      </c>
      <c r="J484" s="378">
        <v>7322.0666666666657</v>
      </c>
      <c r="K484" s="377">
        <v>7153.9</v>
      </c>
      <c r="L484" s="377">
        <v>7000</v>
      </c>
      <c r="M484" s="377">
        <v>4.6707799999999997</v>
      </c>
      <c r="N484" s="1"/>
      <c r="O484" s="1"/>
    </row>
    <row r="485" spans="1:15" ht="12.75" customHeight="1">
      <c r="A485" s="30">
        <v>475</v>
      </c>
      <c r="B485" s="431" t="s">
        <v>279</v>
      </c>
      <c r="C485" s="377">
        <v>42.65</v>
      </c>
      <c r="D485" s="378">
        <v>42.25</v>
      </c>
      <c r="E485" s="378">
        <v>41.5</v>
      </c>
      <c r="F485" s="378">
        <v>40.35</v>
      </c>
      <c r="G485" s="378">
        <v>39.6</v>
      </c>
      <c r="H485" s="378">
        <v>43.4</v>
      </c>
      <c r="I485" s="378">
        <v>44.15</v>
      </c>
      <c r="J485" s="378">
        <v>45.3</v>
      </c>
      <c r="K485" s="377">
        <v>43</v>
      </c>
      <c r="L485" s="377">
        <v>41.1</v>
      </c>
      <c r="M485" s="377">
        <v>137.03662</v>
      </c>
      <c r="N485" s="1"/>
      <c r="O485" s="1"/>
    </row>
    <row r="486" spans="1:15" ht="12.75" customHeight="1">
      <c r="A486" s="30">
        <v>476</v>
      </c>
      <c r="B486" s="431" t="s">
        <v>211</v>
      </c>
      <c r="C486" s="377">
        <v>791.15</v>
      </c>
      <c r="D486" s="378">
        <v>777.4666666666667</v>
      </c>
      <c r="E486" s="378">
        <v>759.78333333333342</v>
      </c>
      <c r="F486" s="378">
        <v>728.41666666666674</v>
      </c>
      <c r="G486" s="378">
        <v>710.73333333333346</v>
      </c>
      <c r="H486" s="378">
        <v>808.83333333333337</v>
      </c>
      <c r="I486" s="378">
        <v>826.51666666666677</v>
      </c>
      <c r="J486" s="378">
        <v>857.88333333333333</v>
      </c>
      <c r="K486" s="377">
        <v>795.15</v>
      </c>
      <c r="L486" s="377">
        <v>746.1</v>
      </c>
      <c r="M486" s="377">
        <v>29.811610000000002</v>
      </c>
      <c r="N486" s="1"/>
      <c r="O486" s="1"/>
    </row>
    <row r="487" spans="1:15" ht="12.75" customHeight="1">
      <c r="A487" s="30">
        <v>477</v>
      </c>
      <c r="B487" s="431" t="s">
        <v>546</v>
      </c>
      <c r="C487" s="377">
        <v>982.9</v>
      </c>
      <c r="D487" s="378">
        <v>973.9666666666667</v>
      </c>
      <c r="E487" s="378">
        <v>958.93333333333339</v>
      </c>
      <c r="F487" s="378">
        <v>934.9666666666667</v>
      </c>
      <c r="G487" s="378">
        <v>919.93333333333339</v>
      </c>
      <c r="H487" s="378">
        <v>997.93333333333339</v>
      </c>
      <c r="I487" s="378">
        <v>1012.9666666666667</v>
      </c>
      <c r="J487" s="378">
        <v>1036.9333333333334</v>
      </c>
      <c r="K487" s="377">
        <v>989</v>
      </c>
      <c r="L487" s="377">
        <v>950</v>
      </c>
      <c r="M487" s="377">
        <v>1.4859899999999999</v>
      </c>
      <c r="N487" s="1"/>
      <c r="O487" s="1"/>
    </row>
    <row r="488" spans="1:15" ht="12.75" customHeight="1">
      <c r="A488" s="30">
        <v>478</v>
      </c>
      <c r="B488" s="431" t="s">
        <v>551</v>
      </c>
      <c r="C488" s="377">
        <v>515.5</v>
      </c>
      <c r="D488" s="378">
        <v>511.5</v>
      </c>
      <c r="E488" s="378">
        <v>502.1</v>
      </c>
      <c r="F488" s="378">
        <v>488.70000000000005</v>
      </c>
      <c r="G488" s="378">
        <v>479.30000000000007</v>
      </c>
      <c r="H488" s="378">
        <v>524.9</v>
      </c>
      <c r="I488" s="378">
        <v>534.30000000000007</v>
      </c>
      <c r="J488" s="378">
        <v>547.69999999999993</v>
      </c>
      <c r="K488" s="377">
        <v>520.9</v>
      </c>
      <c r="L488" s="377">
        <v>498.1</v>
      </c>
      <c r="M488" s="377">
        <v>1.0785</v>
      </c>
      <c r="N488" s="1"/>
      <c r="O488" s="1"/>
    </row>
    <row r="489" spans="1:15" ht="12.75" customHeight="1">
      <c r="A489" s="30">
        <v>479</v>
      </c>
      <c r="B489" s="431" t="s">
        <v>552</v>
      </c>
      <c r="C489" s="377">
        <v>39.200000000000003</v>
      </c>
      <c r="D489" s="378">
        <v>39.116666666666667</v>
      </c>
      <c r="E489" s="378">
        <v>37.783333333333331</v>
      </c>
      <c r="F489" s="378">
        <v>36.366666666666667</v>
      </c>
      <c r="G489" s="378">
        <v>35.033333333333331</v>
      </c>
      <c r="H489" s="378">
        <v>40.533333333333331</v>
      </c>
      <c r="I489" s="378">
        <v>41.86666666666666</v>
      </c>
      <c r="J489" s="378">
        <v>43.283333333333331</v>
      </c>
      <c r="K489" s="377">
        <v>40.450000000000003</v>
      </c>
      <c r="L489" s="377">
        <v>37.700000000000003</v>
      </c>
      <c r="M489" s="377">
        <v>31.826560000000001</v>
      </c>
      <c r="N489" s="1"/>
      <c r="O489" s="1"/>
    </row>
    <row r="490" spans="1:15" ht="12.75" customHeight="1">
      <c r="A490" s="30">
        <v>480</v>
      </c>
      <c r="B490" s="431" t="s">
        <v>553</v>
      </c>
      <c r="C490" s="377">
        <v>1145.4000000000001</v>
      </c>
      <c r="D490" s="378">
        <v>1156.8666666666668</v>
      </c>
      <c r="E490" s="378">
        <v>1118.7333333333336</v>
      </c>
      <c r="F490" s="378">
        <v>1092.0666666666668</v>
      </c>
      <c r="G490" s="378">
        <v>1053.9333333333336</v>
      </c>
      <c r="H490" s="378">
        <v>1183.5333333333335</v>
      </c>
      <c r="I490" s="378">
        <v>1221.6666666666667</v>
      </c>
      <c r="J490" s="378">
        <v>1248.3333333333335</v>
      </c>
      <c r="K490" s="377">
        <v>1195</v>
      </c>
      <c r="L490" s="377">
        <v>1130.2</v>
      </c>
      <c r="M490" s="377">
        <v>0.20921000000000001</v>
      </c>
      <c r="N490" s="1"/>
      <c r="O490" s="1"/>
    </row>
    <row r="491" spans="1:15" ht="12.75" customHeight="1">
      <c r="A491" s="30">
        <v>481</v>
      </c>
      <c r="B491" s="431" t="s">
        <v>555</v>
      </c>
      <c r="C491" s="377">
        <v>401.65</v>
      </c>
      <c r="D491" s="378">
        <v>393.55</v>
      </c>
      <c r="E491" s="378">
        <v>380.1</v>
      </c>
      <c r="F491" s="378">
        <v>358.55</v>
      </c>
      <c r="G491" s="378">
        <v>345.1</v>
      </c>
      <c r="H491" s="378">
        <v>415.1</v>
      </c>
      <c r="I491" s="378">
        <v>428.54999999999995</v>
      </c>
      <c r="J491" s="378">
        <v>450.1</v>
      </c>
      <c r="K491" s="377">
        <v>407</v>
      </c>
      <c r="L491" s="377">
        <v>372</v>
      </c>
      <c r="M491" s="377">
        <v>3.50664</v>
      </c>
      <c r="N491" s="1"/>
      <c r="O491" s="1"/>
    </row>
    <row r="492" spans="1:15" ht="12.75" customHeight="1">
      <c r="A492" s="30">
        <v>482</v>
      </c>
      <c r="B492" s="431" t="s">
        <v>281</v>
      </c>
      <c r="C492" s="377">
        <v>872.7</v>
      </c>
      <c r="D492" s="378">
        <v>874.48333333333323</v>
      </c>
      <c r="E492" s="378">
        <v>855.66666666666652</v>
      </c>
      <c r="F492" s="378">
        <v>838.63333333333333</v>
      </c>
      <c r="G492" s="378">
        <v>819.81666666666661</v>
      </c>
      <c r="H492" s="378">
        <v>891.51666666666642</v>
      </c>
      <c r="I492" s="378">
        <v>910.33333333333326</v>
      </c>
      <c r="J492" s="378">
        <v>927.36666666666633</v>
      </c>
      <c r="K492" s="377">
        <v>893.3</v>
      </c>
      <c r="L492" s="377">
        <v>857.45</v>
      </c>
      <c r="M492" s="377">
        <v>6.9277699999999998</v>
      </c>
      <c r="N492" s="1"/>
      <c r="O492" s="1"/>
    </row>
    <row r="493" spans="1:15" ht="12.75" customHeight="1">
      <c r="A493" s="30">
        <v>483</v>
      </c>
      <c r="B493" s="431" t="s">
        <v>212</v>
      </c>
      <c r="C493" s="377">
        <v>318.05</v>
      </c>
      <c r="D493" s="378">
        <v>314.75</v>
      </c>
      <c r="E493" s="378">
        <v>310.5</v>
      </c>
      <c r="F493" s="378">
        <v>302.95</v>
      </c>
      <c r="G493" s="378">
        <v>298.7</v>
      </c>
      <c r="H493" s="378">
        <v>322.3</v>
      </c>
      <c r="I493" s="378">
        <v>326.55</v>
      </c>
      <c r="J493" s="378">
        <v>334.1</v>
      </c>
      <c r="K493" s="377">
        <v>319</v>
      </c>
      <c r="L493" s="377">
        <v>307.2</v>
      </c>
      <c r="M493" s="377">
        <v>77.328019999999995</v>
      </c>
      <c r="N493" s="1"/>
      <c r="O493" s="1"/>
    </row>
    <row r="494" spans="1:15" ht="12.75" customHeight="1">
      <c r="A494" s="30">
        <v>484</v>
      </c>
      <c r="B494" s="431" t="s">
        <v>556</v>
      </c>
      <c r="C494" s="377">
        <v>2532.1999999999998</v>
      </c>
      <c r="D494" s="378">
        <v>2509.0499999999997</v>
      </c>
      <c r="E494" s="378">
        <v>2430.0999999999995</v>
      </c>
      <c r="F494" s="378">
        <v>2327.9999999999995</v>
      </c>
      <c r="G494" s="378">
        <v>2249.0499999999993</v>
      </c>
      <c r="H494" s="378">
        <v>2611.1499999999996</v>
      </c>
      <c r="I494" s="378">
        <v>2690.0999999999995</v>
      </c>
      <c r="J494" s="378">
        <v>2792.2</v>
      </c>
      <c r="K494" s="377">
        <v>2588</v>
      </c>
      <c r="L494" s="377">
        <v>2406.9499999999998</v>
      </c>
      <c r="M494" s="377">
        <v>0.81398999999999999</v>
      </c>
      <c r="N494" s="1"/>
      <c r="O494" s="1"/>
    </row>
    <row r="495" spans="1:15" ht="12.75" customHeight="1">
      <c r="A495" s="30">
        <v>485</v>
      </c>
      <c r="B495" s="431" t="s">
        <v>280</v>
      </c>
      <c r="C495" s="377">
        <v>217.8</v>
      </c>
      <c r="D495" s="378">
        <v>215.83333333333334</v>
      </c>
      <c r="E495" s="378">
        <v>212.66666666666669</v>
      </c>
      <c r="F495" s="378">
        <v>207.53333333333333</v>
      </c>
      <c r="G495" s="378">
        <v>204.36666666666667</v>
      </c>
      <c r="H495" s="378">
        <v>220.9666666666667</v>
      </c>
      <c r="I495" s="378">
        <v>224.13333333333338</v>
      </c>
      <c r="J495" s="378">
        <v>229.26666666666671</v>
      </c>
      <c r="K495" s="377">
        <v>219</v>
      </c>
      <c r="L495" s="377">
        <v>210.7</v>
      </c>
      <c r="M495" s="377">
        <v>5.3687800000000001</v>
      </c>
      <c r="N495" s="1"/>
      <c r="O495" s="1"/>
    </row>
    <row r="496" spans="1:15" ht="12.75" customHeight="1">
      <c r="A496" s="30">
        <v>486</v>
      </c>
      <c r="B496" s="431" t="s">
        <v>557</v>
      </c>
      <c r="C496" s="377">
        <v>1964.15</v>
      </c>
      <c r="D496" s="378">
        <v>1975.3166666666666</v>
      </c>
      <c r="E496" s="378">
        <v>1929.8333333333333</v>
      </c>
      <c r="F496" s="378">
        <v>1895.5166666666667</v>
      </c>
      <c r="G496" s="378">
        <v>1850.0333333333333</v>
      </c>
      <c r="H496" s="378">
        <v>2009.6333333333332</v>
      </c>
      <c r="I496" s="378">
        <v>2055.1166666666668</v>
      </c>
      <c r="J496" s="378">
        <v>2089.4333333333334</v>
      </c>
      <c r="K496" s="377">
        <v>2020.8</v>
      </c>
      <c r="L496" s="377">
        <v>1941</v>
      </c>
      <c r="M496" s="377">
        <v>0.37074000000000001</v>
      </c>
      <c r="N496" s="1"/>
      <c r="O496" s="1"/>
    </row>
    <row r="497" spans="1:15" ht="12.75" customHeight="1">
      <c r="A497" s="30">
        <v>487</v>
      </c>
      <c r="B497" s="431" t="s">
        <v>550</v>
      </c>
      <c r="C497" s="377">
        <v>553.70000000000005</v>
      </c>
      <c r="D497" s="378">
        <v>557.81666666666672</v>
      </c>
      <c r="E497" s="378">
        <v>544.03333333333342</v>
      </c>
      <c r="F497" s="378">
        <v>534.36666666666667</v>
      </c>
      <c r="G497" s="378">
        <v>520.58333333333337</v>
      </c>
      <c r="H497" s="378">
        <v>567.48333333333346</v>
      </c>
      <c r="I497" s="378">
        <v>581.26666666666677</v>
      </c>
      <c r="J497" s="378">
        <v>590.93333333333351</v>
      </c>
      <c r="K497" s="377">
        <v>571.6</v>
      </c>
      <c r="L497" s="377">
        <v>548.15</v>
      </c>
      <c r="M497" s="377">
        <v>1.56291</v>
      </c>
      <c r="N497" s="1"/>
      <c r="O497" s="1"/>
    </row>
    <row r="498" spans="1:15" ht="12.75" customHeight="1">
      <c r="A498" s="30">
        <v>488</v>
      </c>
      <c r="B498" s="431" t="s">
        <v>549</v>
      </c>
      <c r="C498" s="377">
        <v>3773.05</v>
      </c>
      <c r="D498" s="378">
        <v>3780.7999999999997</v>
      </c>
      <c r="E498" s="378">
        <v>3672.2499999999995</v>
      </c>
      <c r="F498" s="378">
        <v>3571.45</v>
      </c>
      <c r="G498" s="378">
        <v>3462.8999999999996</v>
      </c>
      <c r="H498" s="378">
        <v>3881.5999999999995</v>
      </c>
      <c r="I498" s="378">
        <v>3990.1499999999996</v>
      </c>
      <c r="J498" s="378">
        <v>4090.9499999999994</v>
      </c>
      <c r="K498" s="377">
        <v>3889.35</v>
      </c>
      <c r="L498" s="377">
        <v>3680</v>
      </c>
      <c r="M498" s="377">
        <v>0.13489999999999999</v>
      </c>
      <c r="N498" s="1"/>
      <c r="O498" s="1"/>
    </row>
    <row r="499" spans="1:15" ht="12.75" customHeight="1">
      <c r="A499" s="30">
        <v>489</v>
      </c>
      <c r="B499" s="431" t="s">
        <v>213</v>
      </c>
      <c r="C499" s="377">
        <v>1190.9000000000001</v>
      </c>
      <c r="D499" s="378">
        <v>1188.2666666666667</v>
      </c>
      <c r="E499" s="378">
        <v>1173.3333333333333</v>
      </c>
      <c r="F499" s="378">
        <v>1155.7666666666667</v>
      </c>
      <c r="G499" s="378">
        <v>1140.8333333333333</v>
      </c>
      <c r="H499" s="378">
        <v>1205.8333333333333</v>
      </c>
      <c r="I499" s="378">
        <v>1220.7666666666667</v>
      </c>
      <c r="J499" s="378">
        <v>1238.3333333333333</v>
      </c>
      <c r="K499" s="377">
        <v>1203.2</v>
      </c>
      <c r="L499" s="377">
        <v>1170.7</v>
      </c>
      <c r="M499" s="377">
        <v>7.5735400000000004</v>
      </c>
      <c r="N499" s="1"/>
      <c r="O499" s="1"/>
    </row>
    <row r="500" spans="1:15" ht="12.75" customHeight="1">
      <c r="A500" s="30">
        <v>490</v>
      </c>
      <c r="B500" s="431" t="s">
        <v>554</v>
      </c>
      <c r="C500" s="377">
        <v>2383.8000000000002</v>
      </c>
      <c r="D500" s="378">
        <v>2427.2666666666669</v>
      </c>
      <c r="E500" s="378">
        <v>2305.5333333333338</v>
      </c>
      <c r="F500" s="378">
        <v>2227.2666666666669</v>
      </c>
      <c r="G500" s="378">
        <v>2105.5333333333338</v>
      </c>
      <c r="H500" s="378">
        <v>2505.5333333333338</v>
      </c>
      <c r="I500" s="378">
        <v>2627.2666666666664</v>
      </c>
      <c r="J500" s="378">
        <v>2705.5333333333338</v>
      </c>
      <c r="K500" s="377">
        <v>2549</v>
      </c>
      <c r="L500" s="377">
        <v>2349</v>
      </c>
      <c r="M500" s="377">
        <v>3.3915700000000002</v>
      </c>
      <c r="N500" s="1"/>
      <c r="O500" s="1"/>
    </row>
    <row r="501" spans="1:15" ht="12.75" customHeight="1">
      <c r="A501" s="30">
        <v>491</v>
      </c>
      <c r="B501" s="431" t="s">
        <v>558</v>
      </c>
      <c r="C501" s="377">
        <v>8314.2000000000007</v>
      </c>
      <c r="D501" s="378">
        <v>8255.1333333333332</v>
      </c>
      <c r="E501" s="378">
        <v>8160.3166666666657</v>
      </c>
      <c r="F501" s="378">
        <v>8006.4333333333325</v>
      </c>
      <c r="G501" s="378">
        <v>7911.616666666665</v>
      </c>
      <c r="H501" s="378">
        <v>8409.0166666666664</v>
      </c>
      <c r="I501" s="378">
        <v>8503.8333333333358</v>
      </c>
      <c r="J501" s="378">
        <v>8657.7166666666672</v>
      </c>
      <c r="K501" s="377">
        <v>8349.9500000000007</v>
      </c>
      <c r="L501" s="377">
        <v>8101.25</v>
      </c>
      <c r="M501" s="377">
        <v>1.9279999999999999E-2</v>
      </c>
      <c r="N501" s="1"/>
      <c r="O501" s="1"/>
    </row>
    <row r="502" spans="1:15" ht="12.75" customHeight="1">
      <c r="A502" s="30">
        <v>492</v>
      </c>
      <c r="B502" s="431" t="s">
        <v>559</v>
      </c>
      <c r="C502" s="377">
        <v>177.15</v>
      </c>
      <c r="D502" s="378">
        <v>171.91666666666666</v>
      </c>
      <c r="E502" s="378">
        <v>165.38333333333333</v>
      </c>
      <c r="F502" s="378">
        <v>153.61666666666667</v>
      </c>
      <c r="G502" s="378">
        <v>147.08333333333334</v>
      </c>
      <c r="H502" s="378">
        <v>183.68333333333331</v>
      </c>
      <c r="I502" s="378">
        <v>190.21666666666667</v>
      </c>
      <c r="J502" s="378">
        <v>201.98333333333329</v>
      </c>
      <c r="K502" s="377">
        <v>178.45</v>
      </c>
      <c r="L502" s="377">
        <v>160.15</v>
      </c>
      <c r="M502" s="377">
        <v>12.963340000000001</v>
      </c>
      <c r="N502" s="1"/>
      <c r="O502" s="1"/>
    </row>
    <row r="503" spans="1:15" ht="12.75" customHeight="1">
      <c r="A503" s="30">
        <v>493</v>
      </c>
      <c r="B503" s="431" t="s">
        <v>560</v>
      </c>
      <c r="C503" s="377">
        <v>137.35</v>
      </c>
      <c r="D503" s="378">
        <v>137.49999999999997</v>
      </c>
      <c r="E503" s="378">
        <v>132.04999999999995</v>
      </c>
      <c r="F503" s="378">
        <v>126.74999999999997</v>
      </c>
      <c r="G503" s="378">
        <v>121.29999999999995</v>
      </c>
      <c r="H503" s="378">
        <v>142.79999999999995</v>
      </c>
      <c r="I503" s="378">
        <v>148.24999999999994</v>
      </c>
      <c r="J503" s="378">
        <v>153.54999999999995</v>
      </c>
      <c r="K503" s="377">
        <v>142.94999999999999</v>
      </c>
      <c r="L503" s="377">
        <v>132.19999999999999</v>
      </c>
      <c r="M503" s="377">
        <v>20.864409999999999</v>
      </c>
      <c r="N503" s="1"/>
      <c r="O503" s="1"/>
    </row>
    <row r="504" spans="1:15" ht="12.75" customHeight="1">
      <c r="A504" s="30">
        <v>494</v>
      </c>
      <c r="B504" s="431" t="s">
        <v>561</v>
      </c>
      <c r="C504" s="377">
        <v>503</v>
      </c>
      <c r="D504" s="378">
        <v>496.0333333333333</v>
      </c>
      <c r="E504" s="378">
        <v>488.06666666666661</v>
      </c>
      <c r="F504" s="378">
        <v>473.13333333333333</v>
      </c>
      <c r="G504" s="378">
        <v>465.16666666666663</v>
      </c>
      <c r="H504" s="378">
        <v>510.96666666666658</v>
      </c>
      <c r="I504" s="378">
        <v>518.93333333333328</v>
      </c>
      <c r="J504" s="378">
        <v>533.86666666666656</v>
      </c>
      <c r="K504" s="377">
        <v>504</v>
      </c>
      <c r="L504" s="377">
        <v>481.1</v>
      </c>
      <c r="M504" s="377">
        <v>0.25585999999999998</v>
      </c>
      <c r="N504" s="1"/>
      <c r="O504" s="1"/>
    </row>
    <row r="505" spans="1:15" ht="12.75" customHeight="1">
      <c r="A505" s="30">
        <v>495</v>
      </c>
      <c r="B505" s="431" t="s">
        <v>282</v>
      </c>
      <c r="C505" s="377">
        <v>1780.3</v>
      </c>
      <c r="D505" s="378">
        <v>1782.3166666666666</v>
      </c>
      <c r="E505" s="378">
        <v>1747.9833333333331</v>
      </c>
      <c r="F505" s="378">
        <v>1715.6666666666665</v>
      </c>
      <c r="G505" s="378">
        <v>1681.333333333333</v>
      </c>
      <c r="H505" s="378">
        <v>1814.6333333333332</v>
      </c>
      <c r="I505" s="378">
        <v>1848.9666666666667</v>
      </c>
      <c r="J505" s="378">
        <v>1881.2833333333333</v>
      </c>
      <c r="K505" s="377">
        <v>1816.65</v>
      </c>
      <c r="L505" s="377">
        <v>1750</v>
      </c>
      <c r="M505" s="377">
        <v>4.3312600000000003</v>
      </c>
      <c r="N505" s="1"/>
      <c r="O505" s="1"/>
    </row>
    <row r="506" spans="1:15" ht="12.75" customHeight="1">
      <c r="A506" s="30">
        <v>496</v>
      </c>
      <c r="B506" s="431" t="s">
        <v>214</v>
      </c>
      <c r="C506" s="377">
        <v>562.70000000000005</v>
      </c>
      <c r="D506" s="378">
        <v>561.80000000000007</v>
      </c>
      <c r="E506" s="378">
        <v>551.60000000000014</v>
      </c>
      <c r="F506" s="378">
        <v>540.50000000000011</v>
      </c>
      <c r="G506" s="378">
        <v>530.30000000000018</v>
      </c>
      <c r="H506" s="378">
        <v>572.90000000000009</v>
      </c>
      <c r="I506" s="378">
        <v>583.10000000000014</v>
      </c>
      <c r="J506" s="378">
        <v>594.20000000000005</v>
      </c>
      <c r="K506" s="377">
        <v>572</v>
      </c>
      <c r="L506" s="377">
        <v>550.70000000000005</v>
      </c>
      <c r="M506" s="377">
        <v>173.56184999999999</v>
      </c>
      <c r="N506" s="1"/>
      <c r="O506" s="1"/>
    </row>
    <row r="507" spans="1:15" ht="12.75" customHeight="1">
      <c r="A507" s="30">
        <v>497</v>
      </c>
      <c r="B507" s="431" t="s">
        <v>562</v>
      </c>
      <c r="C507" s="377">
        <v>395.9</v>
      </c>
      <c r="D507" s="378">
        <v>393.14999999999992</v>
      </c>
      <c r="E507" s="378">
        <v>387.84999999999985</v>
      </c>
      <c r="F507" s="378">
        <v>379.79999999999995</v>
      </c>
      <c r="G507" s="378">
        <v>374.49999999999989</v>
      </c>
      <c r="H507" s="378">
        <v>401.19999999999982</v>
      </c>
      <c r="I507" s="378">
        <v>406.49999999999989</v>
      </c>
      <c r="J507" s="378">
        <v>414.54999999999978</v>
      </c>
      <c r="K507" s="377">
        <v>398.45</v>
      </c>
      <c r="L507" s="377">
        <v>385.1</v>
      </c>
      <c r="M507" s="377">
        <v>2.9751799999999999</v>
      </c>
      <c r="N507" s="1"/>
      <c r="O507" s="1"/>
    </row>
    <row r="508" spans="1:15" ht="12.75" customHeight="1">
      <c r="A508" s="30">
        <v>498</v>
      </c>
      <c r="B508" s="431" t="s">
        <v>283</v>
      </c>
      <c r="C508" s="377">
        <v>13.6</v>
      </c>
      <c r="D508" s="378">
        <v>13.549999999999999</v>
      </c>
      <c r="E508" s="378">
        <v>13.299999999999997</v>
      </c>
      <c r="F508" s="378">
        <v>12.999999999999998</v>
      </c>
      <c r="G508" s="378">
        <v>12.749999999999996</v>
      </c>
      <c r="H508" s="378">
        <v>13.849999999999998</v>
      </c>
      <c r="I508" s="378">
        <v>14.100000000000001</v>
      </c>
      <c r="J508" s="378">
        <v>14.399999999999999</v>
      </c>
      <c r="K508" s="377">
        <v>13.8</v>
      </c>
      <c r="L508" s="377">
        <v>13.25</v>
      </c>
      <c r="M508" s="377">
        <v>989.39782000000002</v>
      </c>
      <c r="N508" s="1"/>
      <c r="O508" s="1"/>
    </row>
    <row r="509" spans="1:15" ht="12.75" customHeight="1">
      <c r="A509" s="30">
        <v>499</v>
      </c>
      <c r="B509" s="431" t="s">
        <v>215</v>
      </c>
      <c r="C509" s="377">
        <v>288.8</v>
      </c>
      <c r="D509" s="378">
        <v>280.93333333333334</v>
      </c>
      <c r="E509" s="378">
        <v>272.11666666666667</v>
      </c>
      <c r="F509" s="378">
        <v>255.43333333333334</v>
      </c>
      <c r="G509" s="378">
        <v>246.61666666666667</v>
      </c>
      <c r="H509" s="378">
        <v>297.61666666666667</v>
      </c>
      <c r="I509" s="378">
        <v>306.43333333333339</v>
      </c>
      <c r="J509" s="378">
        <v>323.11666666666667</v>
      </c>
      <c r="K509" s="377">
        <v>289.75</v>
      </c>
      <c r="L509" s="377">
        <v>264.25</v>
      </c>
      <c r="M509" s="377">
        <v>197.34729999999999</v>
      </c>
      <c r="N509" s="1"/>
      <c r="O509" s="1"/>
    </row>
    <row r="510" spans="1:15" ht="12.75" customHeight="1">
      <c r="A510" s="30">
        <v>500</v>
      </c>
      <c r="B510" s="431" t="s">
        <v>563</v>
      </c>
      <c r="C510" s="377">
        <v>410.5</v>
      </c>
      <c r="D510" s="378">
        <v>404.2833333333333</v>
      </c>
      <c r="E510" s="378">
        <v>390.16666666666663</v>
      </c>
      <c r="F510" s="378">
        <v>369.83333333333331</v>
      </c>
      <c r="G510" s="378">
        <v>355.71666666666664</v>
      </c>
      <c r="H510" s="378">
        <v>424.61666666666662</v>
      </c>
      <c r="I510" s="378">
        <v>438.73333333333329</v>
      </c>
      <c r="J510" s="378">
        <v>459.06666666666661</v>
      </c>
      <c r="K510" s="377">
        <v>418.4</v>
      </c>
      <c r="L510" s="377">
        <v>383.95</v>
      </c>
      <c r="M510" s="377">
        <v>20.547599999999999</v>
      </c>
      <c r="N510" s="1"/>
      <c r="O510" s="1"/>
    </row>
    <row r="511" spans="1:15" ht="12.75" customHeight="1">
      <c r="A511" s="30">
        <v>501</v>
      </c>
      <c r="B511" s="431" t="s">
        <v>564</v>
      </c>
      <c r="C511" s="377">
        <v>1699.3</v>
      </c>
      <c r="D511" s="378">
        <v>1689.7666666666667</v>
      </c>
      <c r="E511" s="378">
        <v>1634.5333333333333</v>
      </c>
      <c r="F511" s="378">
        <v>1569.7666666666667</v>
      </c>
      <c r="G511" s="378">
        <v>1514.5333333333333</v>
      </c>
      <c r="H511" s="378">
        <v>1754.5333333333333</v>
      </c>
      <c r="I511" s="378">
        <v>1809.7666666666664</v>
      </c>
      <c r="J511" s="378">
        <v>1874.5333333333333</v>
      </c>
      <c r="K511" s="377">
        <v>1745</v>
      </c>
      <c r="L511" s="377">
        <v>1625</v>
      </c>
      <c r="M511" s="377">
        <v>0.40061000000000002</v>
      </c>
      <c r="N511" s="1"/>
      <c r="O511" s="1"/>
    </row>
    <row r="512" spans="1:15" ht="12.75" customHeight="1">
      <c r="A512" s="314"/>
      <c r="B512" s="314"/>
      <c r="C512" s="315"/>
      <c r="D512" s="315"/>
      <c r="E512" s="315"/>
      <c r="F512" s="315"/>
      <c r="G512" s="315"/>
      <c r="H512" s="315"/>
      <c r="I512" s="315"/>
      <c r="J512" s="314"/>
      <c r="K512" s="314"/>
      <c r="L512" s="314"/>
      <c r="M512" s="316"/>
      <c r="N512" s="1"/>
      <c r="O512" s="1"/>
    </row>
    <row r="513" spans="1:15" ht="12.75" customHeight="1">
      <c r="A513" s="314"/>
      <c r="B513" s="314"/>
      <c r="C513" s="315"/>
      <c r="D513" s="315"/>
      <c r="E513" s="315"/>
      <c r="F513" s="315"/>
      <c r="G513" s="315"/>
      <c r="H513" s="315"/>
      <c r="I513" s="315"/>
      <c r="J513" s="314"/>
      <c r="K513" s="314"/>
      <c r="L513" s="314"/>
      <c r="M513" s="316"/>
      <c r="N513" s="1"/>
      <c r="O513" s="1"/>
    </row>
    <row r="514" spans="1:15" ht="12.75" customHeight="1">
      <c r="A514" s="314"/>
      <c r="B514" s="314"/>
      <c r="C514" s="315"/>
      <c r="D514" s="315"/>
      <c r="E514" s="315"/>
      <c r="F514" s="315"/>
      <c r="G514" s="315"/>
      <c r="H514" s="315"/>
      <c r="I514" s="315"/>
      <c r="J514" s="314"/>
      <c r="K514" s="314"/>
      <c r="L514" s="314"/>
      <c r="M514" s="316"/>
      <c r="N514" s="1"/>
      <c r="O514" s="1"/>
    </row>
    <row r="515" spans="1:15" ht="12.75" customHeight="1">
      <c r="A515" s="314"/>
      <c r="B515" s="314"/>
      <c r="C515" s="315"/>
      <c r="D515" s="315"/>
      <c r="E515" s="315"/>
      <c r="F515" s="315"/>
      <c r="G515" s="315"/>
      <c r="H515" s="315"/>
      <c r="I515" s="315"/>
      <c r="J515" s="314"/>
      <c r="K515" s="314"/>
      <c r="L515" s="314"/>
      <c r="M515" s="316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23" sqref="B2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7"/>
      <c r="B5" s="488"/>
      <c r="C5" s="487"/>
      <c r="D5" s="48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453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89" t="s">
        <v>567</v>
      </c>
      <c r="C7" s="488"/>
      <c r="D7" s="7">
        <f>Main!B10</f>
        <v>44588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44586</v>
      </c>
      <c r="B10" s="29">
        <v>543269</v>
      </c>
      <c r="C10" s="28" t="s">
        <v>1101</v>
      </c>
      <c r="D10" s="28" t="s">
        <v>1102</v>
      </c>
      <c r="E10" s="28" t="s">
        <v>576</v>
      </c>
      <c r="F10" s="87">
        <v>4800</v>
      </c>
      <c r="G10" s="29">
        <v>51.5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44586</v>
      </c>
      <c r="B11" s="29">
        <v>542865</v>
      </c>
      <c r="C11" s="28" t="s">
        <v>1103</v>
      </c>
      <c r="D11" s="28" t="s">
        <v>1104</v>
      </c>
      <c r="E11" s="28" t="s">
        <v>576</v>
      </c>
      <c r="F11" s="87">
        <v>70000</v>
      </c>
      <c r="G11" s="29">
        <v>17.13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44586</v>
      </c>
      <c r="B12" s="29">
        <v>542865</v>
      </c>
      <c r="C12" s="28" t="s">
        <v>1103</v>
      </c>
      <c r="D12" s="28" t="s">
        <v>1104</v>
      </c>
      <c r="E12" s="28" t="s">
        <v>577</v>
      </c>
      <c r="F12" s="87">
        <v>10000</v>
      </c>
      <c r="G12" s="29">
        <v>17.45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44586</v>
      </c>
      <c r="B13" s="29">
        <v>530723</v>
      </c>
      <c r="C13" s="28" t="s">
        <v>1105</v>
      </c>
      <c r="D13" s="28" t="s">
        <v>1106</v>
      </c>
      <c r="E13" s="28" t="s">
        <v>577</v>
      </c>
      <c r="F13" s="87">
        <v>30100</v>
      </c>
      <c r="G13" s="29">
        <v>211.34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44586</v>
      </c>
      <c r="B14" s="29">
        <v>530723</v>
      </c>
      <c r="C14" s="28" t="s">
        <v>1105</v>
      </c>
      <c r="D14" s="28" t="s">
        <v>1107</v>
      </c>
      <c r="E14" s="28" t="s">
        <v>577</v>
      </c>
      <c r="F14" s="87">
        <v>50683</v>
      </c>
      <c r="G14" s="29">
        <v>213.89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44586</v>
      </c>
      <c r="B15" s="29">
        <v>541865</v>
      </c>
      <c r="C15" s="28" t="s">
        <v>1108</v>
      </c>
      <c r="D15" s="28" t="s">
        <v>858</v>
      </c>
      <c r="E15" s="28" t="s">
        <v>576</v>
      </c>
      <c r="F15" s="87">
        <v>70000</v>
      </c>
      <c r="G15" s="29">
        <v>152.19999999999999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44586</v>
      </c>
      <c r="B16" s="29">
        <v>539621</v>
      </c>
      <c r="C16" s="28" t="s">
        <v>1005</v>
      </c>
      <c r="D16" s="28" t="s">
        <v>1109</v>
      </c>
      <c r="E16" s="28" t="s">
        <v>576</v>
      </c>
      <c r="F16" s="87">
        <v>100000</v>
      </c>
      <c r="G16" s="29">
        <v>39.799999999999997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44586</v>
      </c>
      <c r="B17" s="29">
        <v>539621</v>
      </c>
      <c r="C17" s="28" t="s">
        <v>1005</v>
      </c>
      <c r="D17" s="28" t="s">
        <v>1056</v>
      </c>
      <c r="E17" s="28" t="s">
        <v>577</v>
      </c>
      <c r="F17" s="87">
        <v>52696</v>
      </c>
      <c r="G17" s="29">
        <v>39.799999999999997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44586</v>
      </c>
      <c r="B18" s="29">
        <v>539621</v>
      </c>
      <c r="C18" s="28" t="s">
        <v>1005</v>
      </c>
      <c r="D18" s="28" t="s">
        <v>1110</v>
      </c>
      <c r="E18" s="28" t="s">
        <v>577</v>
      </c>
      <c r="F18" s="87">
        <v>99999</v>
      </c>
      <c r="G18" s="29">
        <v>39.799999999999997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44586</v>
      </c>
      <c r="B19" s="29">
        <v>539621</v>
      </c>
      <c r="C19" s="28" t="s">
        <v>1005</v>
      </c>
      <c r="D19" s="28" t="s">
        <v>1111</v>
      </c>
      <c r="E19" s="28" t="s">
        <v>577</v>
      </c>
      <c r="F19" s="87">
        <v>99999</v>
      </c>
      <c r="G19" s="29">
        <v>39.799999999999997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44586</v>
      </c>
      <c r="B20" s="29">
        <v>539621</v>
      </c>
      <c r="C20" s="28" t="s">
        <v>1005</v>
      </c>
      <c r="D20" s="28" t="s">
        <v>1112</v>
      </c>
      <c r="E20" s="28" t="s">
        <v>577</v>
      </c>
      <c r="F20" s="87">
        <v>99999</v>
      </c>
      <c r="G20" s="29">
        <v>39.799999999999997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44586</v>
      </c>
      <c r="B21" s="29">
        <v>539621</v>
      </c>
      <c r="C21" s="28" t="s">
        <v>1005</v>
      </c>
      <c r="D21" s="28" t="s">
        <v>1113</v>
      </c>
      <c r="E21" s="28" t="s">
        <v>576</v>
      </c>
      <c r="F21" s="87">
        <v>48549</v>
      </c>
      <c r="G21" s="29">
        <v>39.5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44586</v>
      </c>
      <c r="B22" s="29">
        <v>539621</v>
      </c>
      <c r="C22" s="28" t="s">
        <v>1005</v>
      </c>
      <c r="D22" s="28" t="s">
        <v>1114</v>
      </c>
      <c r="E22" s="28" t="s">
        <v>576</v>
      </c>
      <c r="F22" s="87">
        <v>66000</v>
      </c>
      <c r="G22" s="29">
        <v>39.799999999999997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44586</v>
      </c>
      <c r="B23" s="29">
        <v>539621</v>
      </c>
      <c r="C23" s="28" t="s">
        <v>1005</v>
      </c>
      <c r="D23" s="28" t="s">
        <v>1115</v>
      </c>
      <c r="E23" s="28" t="s">
        <v>576</v>
      </c>
      <c r="F23" s="87">
        <v>117500</v>
      </c>
      <c r="G23" s="29">
        <v>39.799999999999997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44586</v>
      </c>
      <c r="B24" s="29">
        <v>532645</v>
      </c>
      <c r="C24" s="28" t="s">
        <v>1030</v>
      </c>
      <c r="D24" s="28" t="s">
        <v>1057</v>
      </c>
      <c r="E24" s="28" t="s">
        <v>576</v>
      </c>
      <c r="F24" s="87">
        <v>72000</v>
      </c>
      <c r="G24" s="29">
        <v>4.53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44586</v>
      </c>
      <c r="B25" s="29">
        <v>532645</v>
      </c>
      <c r="C25" s="28" t="s">
        <v>1030</v>
      </c>
      <c r="D25" s="28" t="s">
        <v>858</v>
      </c>
      <c r="E25" s="28" t="s">
        <v>577</v>
      </c>
      <c r="F25" s="87">
        <v>200000</v>
      </c>
      <c r="G25" s="29">
        <v>4.53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44586</v>
      </c>
      <c r="B26" s="29">
        <v>540545</v>
      </c>
      <c r="C26" s="28" t="s">
        <v>1011</v>
      </c>
      <c r="D26" s="28" t="s">
        <v>1116</v>
      </c>
      <c r="E26" s="28" t="s">
        <v>577</v>
      </c>
      <c r="F26" s="87">
        <v>195432</v>
      </c>
      <c r="G26" s="29">
        <v>38.93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44586</v>
      </c>
      <c r="B27" s="29">
        <v>540545</v>
      </c>
      <c r="C27" s="28" t="s">
        <v>1011</v>
      </c>
      <c r="D27" s="28" t="s">
        <v>971</v>
      </c>
      <c r="E27" s="28" t="s">
        <v>576</v>
      </c>
      <c r="F27" s="87">
        <v>92059</v>
      </c>
      <c r="G27" s="29">
        <v>37.17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44586</v>
      </c>
      <c r="B28" s="29">
        <v>540545</v>
      </c>
      <c r="C28" s="28" t="s">
        <v>1011</v>
      </c>
      <c r="D28" s="28" t="s">
        <v>971</v>
      </c>
      <c r="E28" s="28" t="s">
        <v>577</v>
      </c>
      <c r="F28" s="87">
        <v>146358</v>
      </c>
      <c r="G28" s="29">
        <v>38.35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44586</v>
      </c>
      <c r="B29" s="29">
        <v>540545</v>
      </c>
      <c r="C29" s="28" t="s">
        <v>1011</v>
      </c>
      <c r="D29" s="28" t="s">
        <v>1117</v>
      </c>
      <c r="E29" s="28" t="s">
        <v>576</v>
      </c>
      <c r="F29" s="87">
        <v>52518</v>
      </c>
      <c r="G29" s="29">
        <v>37.07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44586</v>
      </c>
      <c r="B30" s="29">
        <v>540545</v>
      </c>
      <c r="C30" s="28" t="s">
        <v>1011</v>
      </c>
      <c r="D30" s="28" t="s">
        <v>1117</v>
      </c>
      <c r="E30" s="28" t="s">
        <v>577</v>
      </c>
      <c r="F30" s="87">
        <v>52518</v>
      </c>
      <c r="G30" s="29">
        <v>37.340000000000003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44586</v>
      </c>
      <c r="B31" s="29">
        <v>541778</v>
      </c>
      <c r="C31" s="28" t="s">
        <v>1118</v>
      </c>
      <c r="D31" s="28" t="s">
        <v>1119</v>
      </c>
      <c r="E31" s="28" t="s">
        <v>576</v>
      </c>
      <c r="F31" s="87">
        <v>152794</v>
      </c>
      <c r="G31" s="29">
        <v>504.4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44586</v>
      </c>
      <c r="B32" s="29">
        <v>541778</v>
      </c>
      <c r="C32" s="28" t="s">
        <v>1118</v>
      </c>
      <c r="D32" s="28" t="s">
        <v>1119</v>
      </c>
      <c r="E32" s="28" t="s">
        <v>577</v>
      </c>
      <c r="F32" s="87">
        <v>198275</v>
      </c>
      <c r="G32" s="29">
        <v>499.48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44586</v>
      </c>
      <c r="B33" s="29">
        <v>541778</v>
      </c>
      <c r="C33" s="28" t="s">
        <v>1118</v>
      </c>
      <c r="D33" s="28" t="s">
        <v>858</v>
      </c>
      <c r="E33" s="28" t="s">
        <v>576</v>
      </c>
      <c r="F33" s="87">
        <v>82005</v>
      </c>
      <c r="G33" s="29">
        <v>482.45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44586</v>
      </c>
      <c r="B34" s="29">
        <v>541778</v>
      </c>
      <c r="C34" s="28" t="s">
        <v>1118</v>
      </c>
      <c r="D34" s="28" t="s">
        <v>858</v>
      </c>
      <c r="E34" s="28" t="s">
        <v>577</v>
      </c>
      <c r="F34" s="87">
        <v>82005</v>
      </c>
      <c r="G34" s="29">
        <v>487.47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44586</v>
      </c>
      <c r="B35" s="29">
        <v>542724</v>
      </c>
      <c r="C35" s="28" t="s">
        <v>1120</v>
      </c>
      <c r="D35" s="28" t="s">
        <v>1121</v>
      </c>
      <c r="E35" s="28" t="s">
        <v>577</v>
      </c>
      <c r="F35" s="87">
        <v>798870</v>
      </c>
      <c r="G35" s="29">
        <v>8.56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44586</v>
      </c>
      <c r="B36" s="29">
        <v>542724</v>
      </c>
      <c r="C36" s="28" t="s">
        <v>1120</v>
      </c>
      <c r="D36" s="28" t="s">
        <v>1114</v>
      </c>
      <c r="E36" s="28" t="s">
        <v>576</v>
      </c>
      <c r="F36" s="87">
        <v>423833</v>
      </c>
      <c r="G36" s="29">
        <v>8.56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44586</v>
      </c>
      <c r="B37" s="29">
        <v>542724</v>
      </c>
      <c r="C37" s="28" t="s">
        <v>1120</v>
      </c>
      <c r="D37" s="28" t="s">
        <v>1114</v>
      </c>
      <c r="E37" s="28" t="s">
        <v>577</v>
      </c>
      <c r="F37" s="87">
        <v>444833</v>
      </c>
      <c r="G37" s="29">
        <v>8.67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44586</v>
      </c>
      <c r="B38" s="29">
        <v>526473</v>
      </c>
      <c r="C38" s="28" t="s">
        <v>1122</v>
      </c>
      <c r="D38" s="28" t="s">
        <v>1123</v>
      </c>
      <c r="E38" s="28" t="s">
        <v>576</v>
      </c>
      <c r="F38" s="87">
        <v>199000</v>
      </c>
      <c r="G38" s="29">
        <v>8.69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44586</v>
      </c>
      <c r="B39" s="29">
        <v>526473</v>
      </c>
      <c r="C39" s="28" t="s">
        <v>1122</v>
      </c>
      <c r="D39" s="28" t="s">
        <v>1124</v>
      </c>
      <c r="E39" s="28" t="s">
        <v>576</v>
      </c>
      <c r="F39" s="87">
        <v>199000</v>
      </c>
      <c r="G39" s="29">
        <v>8.69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44586</v>
      </c>
      <c r="B40" s="29">
        <v>526473</v>
      </c>
      <c r="C40" s="28" t="s">
        <v>1122</v>
      </c>
      <c r="D40" s="28" t="s">
        <v>1125</v>
      </c>
      <c r="E40" s="28" t="s">
        <v>576</v>
      </c>
      <c r="F40" s="87">
        <v>199000</v>
      </c>
      <c r="G40" s="29">
        <v>8.69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44586</v>
      </c>
      <c r="B41" s="29">
        <v>526473</v>
      </c>
      <c r="C41" s="28" t="s">
        <v>1122</v>
      </c>
      <c r="D41" s="28" t="s">
        <v>1126</v>
      </c>
      <c r="E41" s="28" t="s">
        <v>576</v>
      </c>
      <c r="F41" s="87">
        <v>352218</v>
      </c>
      <c r="G41" s="29">
        <v>8.69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44586</v>
      </c>
      <c r="B42" s="29">
        <v>526473</v>
      </c>
      <c r="C42" s="28" t="s">
        <v>1122</v>
      </c>
      <c r="D42" s="28" t="s">
        <v>1127</v>
      </c>
      <c r="E42" s="28" t="s">
        <v>576</v>
      </c>
      <c r="F42" s="87">
        <v>390000</v>
      </c>
      <c r="G42" s="29">
        <v>8.69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44586</v>
      </c>
      <c r="B43" s="29">
        <v>526473</v>
      </c>
      <c r="C43" s="28" t="s">
        <v>1122</v>
      </c>
      <c r="D43" s="28" t="s">
        <v>1128</v>
      </c>
      <c r="E43" s="28" t="s">
        <v>576</v>
      </c>
      <c r="F43" s="87">
        <v>450000</v>
      </c>
      <c r="G43" s="29">
        <v>8.69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44586</v>
      </c>
      <c r="B44" s="29">
        <v>526473</v>
      </c>
      <c r="C44" s="28" t="s">
        <v>1122</v>
      </c>
      <c r="D44" s="28" t="s">
        <v>1129</v>
      </c>
      <c r="E44" s="28" t="s">
        <v>577</v>
      </c>
      <c r="F44" s="87">
        <v>500000</v>
      </c>
      <c r="G44" s="29">
        <v>8.69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44586</v>
      </c>
      <c r="B45" s="29">
        <v>526473</v>
      </c>
      <c r="C45" s="28" t="s">
        <v>1122</v>
      </c>
      <c r="D45" s="28" t="s">
        <v>1130</v>
      </c>
      <c r="E45" s="28" t="s">
        <v>577</v>
      </c>
      <c r="F45" s="87">
        <v>500000</v>
      </c>
      <c r="G45" s="29">
        <v>8.69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44586</v>
      </c>
      <c r="B46" s="29">
        <v>538708</v>
      </c>
      <c r="C46" s="28" t="s">
        <v>1131</v>
      </c>
      <c r="D46" s="28" t="s">
        <v>1132</v>
      </c>
      <c r="E46" s="28" t="s">
        <v>576</v>
      </c>
      <c r="F46" s="87">
        <v>207987</v>
      </c>
      <c r="G46" s="29">
        <v>10.1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44586</v>
      </c>
      <c r="B47" s="29">
        <v>539680</v>
      </c>
      <c r="C47" s="28" t="s">
        <v>1133</v>
      </c>
      <c r="D47" s="28" t="s">
        <v>1134</v>
      </c>
      <c r="E47" s="28" t="s">
        <v>577</v>
      </c>
      <c r="F47" s="87">
        <v>24000</v>
      </c>
      <c r="G47" s="29">
        <v>11.42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44586</v>
      </c>
      <c r="B48" s="29">
        <v>539680</v>
      </c>
      <c r="C48" s="28" t="s">
        <v>1133</v>
      </c>
      <c r="D48" s="28" t="s">
        <v>1135</v>
      </c>
      <c r="E48" s="28" t="s">
        <v>576</v>
      </c>
      <c r="F48" s="87">
        <v>24000</v>
      </c>
      <c r="G48" s="29">
        <v>11.42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44586</v>
      </c>
      <c r="B49" s="29">
        <v>511441</v>
      </c>
      <c r="C49" s="28" t="s">
        <v>1136</v>
      </c>
      <c r="D49" s="28" t="s">
        <v>1137</v>
      </c>
      <c r="E49" s="28" t="s">
        <v>576</v>
      </c>
      <c r="F49" s="87">
        <v>16700</v>
      </c>
      <c r="G49" s="29">
        <v>27.25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44586</v>
      </c>
      <c r="B50" s="29">
        <v>511441</v>
      </c>
      <c r="C50" s="28" t="s">
        <v>1136</v>
      </c>
      <c r="D50" s="28" t="s">
        <v>1138</v>
      </c>
      <c r="E50" s="28" t="s">
        <v>577</v>
      </c>
      <c r="F50" s="87">
        <v>16527</v>
      </c>
      <c r="G50" s="29">
        <v>27.25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44586</v>
      </c>
      <c r="B51" s="29">
        <v>540377</v>
      </c>
      <c r="C51" s="28" t="s">
        <v>990</v>
      </c>
      <c r="D51" s="28" t="s">
        <v>1059</v>
      </c>
      <c r="E51" s="28" t="s">
        <v>576</v>
      </c>
      <c r="F51" s="87">
        <v>36000</v>
      </c>
      <c r="G51" s="29">
        <v>42.1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44586</v>
      </c>
      <c r="B52" s="29">
        <v>543273</v>
      </c>
      <c r="C52" s="28" t="s">
        <v>1139</v>
      </c>
      <c r="D52" s="28" t="s">
        <v>1140</v>
      </c>
      <c r="E52" s="28" t="s">
        <v>576</v>
      </c>
      <c r="F52" s="87">
        <v>60000</v>
      </c>
      <c r="G52" s="29">
        <v>173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44586</v>
      </c>
      <c r="B53" s="29">
        <v>543273</v>
      </c>
      <c r="C53" s="28" t="s">
        <v>1139</v>
      </c>
      <c r="D53" s="28" t="s">
        <v>1141</v>
      </c>
      <c r="E53" s="28" t="s">
        <v>577</v>
      </c>
      <c r="F53" s="87">
        <v>60000</v>
      </c>
      <c r="G53" s="29">
        <v>173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44586</v>
      </c>
      <c r="B54" s="29">
        <v>512048</v>
      </c>
      <c r="C54" s="28" t="s">
        <v>1142</v>
      </c>
      <c r="D54" s="28" t="s">
        <v>858</v>
      </c>
      <c r="E54" s="28" t="s">
        <v>576</v>
      </c>
      <c r="F54" s="87">
        <v>318409</v>
      </c>
      <c r="G54" s="29">
        <v>3.09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44586</v>
      </c>
      <c r="B55" s="29">
        <v>512048</v>
      </c>
      <c r="C55" s="28" t="s">
        <v>1142</v>
      </c>
      <c r="D55" s="28" t="s">
        <v>858</v>
      </c>
      <c r="E55" s="28" t="s">
        <v>577</v>
      </c>
      <c r="F55" s="87">
        <v>752858</v>
      </c>
      <c r="G55" s="29">
        <v>3.33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44586</v>
      </c>
      <c r="B56" s="29">
        <v>512600</v>
      </c>
      <c r="C56" s="28" t="s">
        <v>1143</v>
      </c>
      <c r="D56" s="28" t="s">
        <v>1144</v>
      </c>
      <c r="E56" s="28" t="s">
        <v>577</v>
      </c>
      <c r="F56" s="87">
        <v>20350</v>
      </c>
      <c r="G56" s="29">
        <v>8.64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44586</v>
      </c>
      <c r="B57" s="29">
        <v>539894</v>
      </c>
      <c r="C57" s="28" t="s">
        <v>1145</v>
      </c>
      <c r="D57" s="28" t="s">
        <v>1146</v>
      </c>
      <c r="E57" s="28" t="s">
        <v>577</v>
      </c>
      <c r="F57" s="87">
        <v>1292000</v>
      </c>
      <c r="G57" s="29">
        <v>6.91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44586</v>
      </c>
      <c r="B58" s="29">
        <v>511000</v>
      </c>
      <c r="C58" s="28" t="s">
        <v>1147</v>
      </c>
      <c r="D58" s="28" t="s">
        <v>1148</v>
      </c>
      <c r="E58" s="28" t="s">
        <v>577</v>
      </c>
      <c r="F58" s="87">
        <v>50000</v>
      </c>
      <c r="G58" s="29">
        <v>3.24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44586</v>
      </c>
      <c r="B59" s="29">
        <v>511000</v>
      </c>
      <c r="C59" s="28" t="s">
        <v>1147</v>
      </c>
      <c r="D59" s="28" t="s">
        <v>1149</v>
      </c>
      <c r="E59" s="28" t="s">
        <v>576</v>
      </c>
      <c r="F59" s="87">
        <v>100000</v>
      </c>
      <c r="G59" s="29">
        <v>3.5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44586</v>
      </c>
      <c r="B60" s="29">
        <v>511000</v>
      </c>
      <c r="C60" s="28" t="s">
        <v>1147</v>
      </c>
      <c r="D60" s="28" t="s">
        <v>928</v>
      </c>
      <c r="E60" s="28" t="s">
        <v>577</v>
      </c>
      <c r="F60" s="87">
        <v>730704</v>
      </c>
      <c r="G60" s="29">
        <v>3.45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44586</v>
      </c>
      <c r="B61" s="29">
        <v>511000</v>
      </c>
      <c r="C61" s="28" t="s">
        <v>1147</v>
      </c>
      <c r="D61" s="28" t="s">
        <v>1060</v>
      </c>
      <c r="E61" s="28" t="s">
        <v>576</v>
      </c>
      <c r="F61" s="87">
        <v>200000</v>
      </c>
      <c r="G61" s="29">
        <v>3.38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44586</v>
      </c>
      <c r="B62" s="29">
        <v>511000</v>
      </c>
      <c r="C62" s="18" t="s">
        <v>1147</v>
      </c>
      <c r="D62" s="18" t="s">
        <v>1150</v>
      </c>
      <c r="E62" s="28" t="s">
        <v>576</v>
      </c>
      <c r="F62" s="87">
        <v>50000</v>
      </c>
      <c r="G62" s="29">
        <v>3.53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44586</v>
      </c>
      <c r="B63" s="29">
        <v>511000</v>
      </c>
      <c r="C63" s="28" t="s">
        <v>1147</v>
      </c>
      <c r="D63" s="28" t="s">
        <v>1151</v>
      </c>
      <c r="E63" s="28" t="s">
        <v>576</v>
      </c>
      <c r="F63" s="87">
        <v>72000</v>
      </c>
      <c r="G63" s="29">
        <v>3.52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44586</v>
      </c>
      <c r="B64" s="29">
        <v>511000</v>
      </c>
      <c r="C64" s="28" t="s">
        <v>1147</v>
      </c>
      <c r="D64" s="28" t="s">
        <v>1152</v>
      </c>
      <c r="E64" s="28" t="s">
        <v>576</v>
      </c>
      <c r="F64" s="87">
        <v>90000</v>
      </c>
      <c r="G64" s="29">
        <v>3.4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44586</v>
      </c>
      <c r="B65" s="29">
        <v>511000</v>
      </c>
      <c r="C65" s="28" t="s">
        <v>1147</v>
      </c>
      <c r="D65" s="28" t="s">
        <v>1153</v>
      </c>
      <c r="E65" s="28" t="s">
        <v>576</v>
      </c>
      <c r="F65" s="87">
        <v>100000</v>
      </c>
      <c r="G65" s="29">
        <v>3.53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44586</v>
      </c>
      <c r="B66" s="29">
        <v>511000</v>
      </c>
      <c r="C66" s="28" t="s">
        <v>1147</v>
      </c>
      <c r="D66" s="28" t="s">
        <v>1154</v>
      </c>
      <c r="E66" s="28" t="s">
        <v>576</v>
      </c>
      <c r="F66" s="87">
        <v>50000</v>
      </c>
      <c r="G66" s="29">
        <v>3.35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44586</v>
      </c>
      <c r="B67" s="29">
        <v>511000</v>
      </c>
      <c r="C67" s="28" t="s">
        <v>1147</v>
      </c>
      <c r="D67" s="28" t="s">
        <v>1155</v>
      </c>
      <c r="E67" s="28" t="s">
        <v>576</v>
      </c>
      <c r="F67" s="87">
        <v>50000</v>
      </c>
      <c r="G67" s="29">
        <v>3.49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44586</v>
      </c>
      <c r="B68" s="29">
        <v>505523</v>
      </c>
      <c r="C68" s="28" t="s">
        <v>1156</v>
      </c>
      <c r="D68" s="28" t="s">
        <v>858</v>
      </c>
      <c r="E68" s="28" t="s">
        <v>577</v>
      </c>
      <c r="F68" s="87">
        <v>1362873</v>
      </c>
      <c r="G68" s="29">
        <v>2.41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44586</v>
      </c>
      <c r="B69" s="29">
        <v>505850</v>
      </c>
      <c r="C69" s="28" t="s">
        <v>1031</v>
      </c>
      <c r="D69" s="28" t="s">
        <v>1032</v>
      </c>
      <c r="E69" s="28" t="s">
        <v>577</v>
      </c>
      <c r="F69" s="87">
        <v>371335</v>
      </c>
      <c r="G69" s="29">
        <v>102.45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44586</v>
      </c>
      <c r="B70" s="29">
        <v>505850</v>
      </c>
      <c r="C70" s="28" t="s">
        <v>1031</v>
      </c>
      <c r="D70" s="28" t="s">
        <v>1033</v>
      </c>
      <c r="E70" s="28" t="s">
        <v>576</v>
      </c>
      <c r="F70" s="87">
        <v>350000</v>
      </c>
      <c r="G70" s="29">
        <v>102.46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44586</v>
      </c>
      <c r="B71" s="29">
        <v>526622</v>
      </c>
      <c r="C71" s="28" t="s">
        <v>1034</v>
      </c>
      <c r="D71" s="28" t="s">
        <v>1061</v>
      </c>
      <c r="E71" s="28" t="s">
        <v>577</v>
      </c>
      <c r="F71" s="87">
        <v>2500000</v>
      </c>
      <c r="G71" s="29">
        <v>2.5299999999999998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44586</v>
      </c>
      <c r="B72" s="29">
        <v>539938</v>
      </c>
      <c r="C72" s="28" t="s">
        <v>1157</v>
      </c>
      <c r="D72" s="28" t="s">
        <v>1158</v>
      </c>
      <c r="E72" s="28" t="s">
        <v>577</v>
      </c>
      <c r="F72" s="87">
        <v>36000</v>
      </c>
      <c r="G72" s="29">
        <v>51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44586</v>
      </c>
      <c r="B73" s="29">
        <v>539938</v>
      </c>
      <c r="C73" s="28" t="s">
        <v>1157</v>
      </c>
      <c r="D73" s="28" t="s">
        <v>1159</v>
      </c>
      <c r="E73" s="28" t="s">
        <v>576</v>
      </c>
      <c r="F73" s="87">
        <v>30000</v>
      </c>
      <c r="G73" s="29">
        <v>51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44586</v>
      </c>
      <c r="B74" s="29">
        <v>539938</v>
      </c>
      <c r="C74" s="28" t="s">
        <v>1157</v>
      </c>
      <c r="D74" s="28" t="s">
        <v>1159</v>
      </c>
      <c r="E74" s="28" t="s">
        <v>577</v>
      </c>
      <c r="F74" s="87">
        <v>30000</v>
      </c>
      <c r="G74" s="29">
        <v>51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44586</v>
      </c>
      <c r="B75" s="29">
        <v>539938</v>
      </c>
      <c r="C75" s="28" t="s">
        <v>1157</v>
      </c>
      <c r="D75" s="28" t="s">
        <v>1160</v>
      </c>
      <c r="E75" s="28" t="s">
        <v>576</v>
      </c>
      <c r="F75" s="87">
        <v>38354</v>
      </c>
      <c r="G75" s="29">
        <v>51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44586</v>
      </c>
      <c r="B76" s="29">
        <v>530733</v>
      </c>
      <c r="C76" s="28" t="s">
        <v>1161</v>
      </c>
      <c r="D76" s="28" t="s">
        <v>1162</v>
      </c>
      <c r="E76" s="28" t="s">
        <v>576</v>
      </c>
      <c r="F76" s="87">
        <v>17000</v>
      </c>
      <c r="G76" s="29">
        <v>11.59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44586</v>
      </c>
      <c r="B77" s="29">
        <v>530733</v>
      </c>
      <c r="C77" s="28" t="s">
        <v>1161</v>
      </c>
      <c r="D77" s="28" t="s">
        <v>1163</v>
      </c>
      <c r="E77" s="28" t="s">
        <v>577</v>
      </c>
      <c r="F77" s="87">
        <v>17000</v>
      </c>
      <c r="G77" s="29">
        <v>11.59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44586</v>
      </c>
      <c r="B78" s="29">
        <v>542628</v>
      </c>
      <c r="C78" s="28" t="s">
        <v>1164</v>
      </c>
      <c r="D78" s="28" t="s">
        <v>1165</v>
      </c>
      <c r="E78" s="28" t="s">
        <v>576</v>
      </c>
      <c r="F78" s="87">
        <v>498000</v>
      </c>
      <c r="G78" s="29">
        <v>29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44586</v>
      </c>
      <c r="B79" s="29">
        <v>542628</v>
      </c>
      <c r="C79" s="28" t="s">
        <v>1164</v>
      </c>
      <c r="D79" s="28" t="s">
        <v>1166</v>
      </c>
      <c r="E79" s="28" t="s">
        <v>577</v>
      </c>
      <c r="F79" s="87">
        <v>300000</v>
      </c>
      <c r="G79" s="29">
        <v>29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44586</v>
      </c>
      <c r="B80" s="29">
        <v>506852</v>
      </c>
      <c r="C80" s="28" t="s">
        <v>1167</v>
      </c>
      <c r="D80" s="28" t="s">
        <v>1168</v>
      </c>
      <c r="E80" s="28" t="s">
        <v>576</v>
      </c>
      <c r="F80" s="87">
        <v>351000</v>
      </c>
      <c r="G80" s="29">
        <v>342.58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44586</v>
      </c>
      <c r="B81" s="29">
        <v>540727</v>
      </c>
      <c r="C81" s="28" t="s">
        <v>1035</v>
      </c>
      <c r="D81" s="28" t="s">
        <v>1169</v>
      </c>
      <c r="E81" s="28" t="s">
        <v>577</v>
      </c>
      <c r="F81" s="87">
        <v>96000</v>
      </c>
      <c r="G81" s="29">
        <v>72.55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44586</v>
      </c>
      <c r="B82" s="29">
        <v>540727</v>
      </c>
      <c r="C82" s="28" t="s">
        <v>1035</v>
      </c>
      <c r="D82" s="28" t="s">
        <v>1170</v>
      </c>
      <c r="E82" s="28" t="s">
        <v>577</v>
      </c>
      <c r="F82" s="87">
        <v>150000</v>
      </c>
      <c r="G82" s="29">
        <v>72.55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44586</v>
      </c>
      <c r="B83" s="29">
        <v>540727</v>
      </c>
      <c r="C83" s="28" t="s">
        <v>1035</v>
      </c>
      <c r="D83" s="28" t="s">
        <v>1171</v>
      </c>
      <c r="E83" s="28" t="s">
        <v>577</v>
      </c>
      <c r="F83" s="87">
        <v>76000</v>
      </c>
      <c r="G83" s="29">
        <v>72.55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44586</v>
      </c>
      <c r="B84" s="29">
        <v>540786</v>
      </c>
      <c r="C84" s="28" t="s">
        <v>1172</v>
      </c>
      <c r="D84" s="28" t="s">
        <v>858</v>
      </c>
      <c r="E84" s="28" t="s">
        <v>577</v>
      </c>
      <c r="F84" s="87">
        <v>290000</v>
      </c>
      <c r="G84" s="29">
        <v>24.11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44586</v>
      </c>
      <c r="B85" s="29">
        <v>539835</v>
      </c>
      <c r="C85" s="28" t="s">
        <v>1173</v>
      </c>
      <c r="D85" s="28" t="s">
        <v>858</v>
      </c>
      <c r="E85" s="28" t="s">
        <v>576</v>
      </c>
      <c r="F85" s="87">
        <v>100000</v>
      </c>
      <c r="G85" s="29">
        <v>45.65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44586</v>
      </c>
      <c r="B86" s="29">
        <v>539835</v>
      </c>
      <c r="C86" s="28" t="s">
        <v>1173</v>
      </c>
      <c r="D86" s="28" t="s">
        <v>1174</v>
      </c>
      <c r="E86" s="28" t="s">
        <v>577</v>
      </c>
      <c r="F86" s="87">
        <v>110520</v>
      </c>
      <c r="G86" s="29">
        <v>45.7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44586</v>
      </c>
      <c r="B87" s="29">
        <v>531432</v>
      </c>
      <c r="C87" s="28" t="s">
        <v>1175</v>
      </c>
      <c r="D87" s="28" t="s">
        <v>1176</v>
      </c>
      <c r="E87" s="28" t="s">
        <v>576</v>
      </c>
      <c r="F87" s="87">
        <v>49900</v>
      </c>
      <c r="G87" s="29">
        <v>7.14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44586</v>
      </c>
      <c r="B88" s="29">
        <v>531432</v>
      </c>
      <c r="C88" s="28" t="s">
        <v>1175</v>
      </c>
      <c r="D88" s="28" t="s">
        <v>1177</v>
      </c>
      <c r="E88" s="28" t="s">
        <v>577</v>
      </c>
      <c r="F88" s="87">
        <v>50000</v>
      </c>
      <c r="G88" s="29">
        <v>7.14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44586</v>
      </c>
      <c r="B89" s="29">
        <v>538496</v>
      </c>
      <c r="C89" s="28" t="s">
        <v>1178</v>
      </c>
      <c r="D89" s="28" t="s">
        <v>1179</v>
      </c>
      <c r="E89" s="28" t="s">
        <v>577</v>
      </c>
      <c r="F89" s="87">
        <v>69000</v>
      </c>
      <c r="G89" s="29">
        <v>19.5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44586</v>
      </c>
      <c r="B90" s="29">
        <v>539428</v>
      </c>
      <c r="C90" s="28" t="s">
        <v>1180</v>
      </c>
      <c r="D90" s="28" t="s">
        <v>1181</v>
      </c>
      <c r="E90" s="28" t="s">
        <v>576</v>
      </c>
      <c r="F90" s="87">
        <v>100352</v>
      </c>
      <c r="G90" s="29">
        <v>145.24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44586</v>
      </c>
      <c r="B91" s="29">
        <v>538607</v>
      </c>
      <c r="C91" s="28" t="s">
        <v>1062</v>
      </c>
      <c r="D91" s="28" t="s">
        <v>1182</v>
      </c>
      <c r="E91" s="28" t="s">
        <v>576</v>
      </c>
      <c r="F91" s="87">
        <v>1872294</v>
      </c>
      <c r="G91" s="29">
        <v>8.08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44586</v>
      </c>
      <c r="B92" s="29">
        <v>537582</v>
      </c>
      <c r="C92" s="28" t="s">
        <v>1064</v>
      </c>
      <c r="D92" s="28" t="s">
        <v>1183</v>
      </c>
      <c r="E92" s="28" t="s">
        <v>577</v>
      </c>
      <c r="F92" s="87">
        <v>160000</v>
      </c>
      <c r="G92" s="29">
        <v>3.24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44586</v>
      </c>
      <c r="B93" s="29">
        <v>537582</v>
      </c>
      <c r="C93" s="28" t="s">
        <v>1064</v>
      </c>
      <c r="D93" s="28" t="s">
        <v>1065</v>
      </c>
      <c r="E93" s="28" t="s">
        <v>576</v>
      </c>
      <c r="F93" s="87">
        <v>150000</v>
      </c>
      <c r="G93" s="29">
        <v>3.23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44586</v>
      </c>
      <c r="B94" s="29">
        <v>539402</v>
      </c>
      <c r="C94" s="28" t="s">
        <v>1066</v>
      </c>
      <c r="D94" s="28" t="s">
        <v>1067</v>
      </c>
      <c r="E94" s="28" t="s">
        <v>577</v>
      </c>
      <c r="F94" s="87">
        <v>236400</v>
      </c>
      <c r="G94" s="29">
        <v>29.23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44586</v>
      </c>
      <c r="B95" s="29">
        <v>539402</v>
      </c>
      <c r="C95" s="28" t="s">
        <v>1066</v>
      </c>
      <c r="D95" s="28" t="s">
        <v>1184</v>
      </c>
      <c r="E95" s="28" t="s">
        <v>577</v>
      </c>
      <c r="F95" s="87">
        <v>263442</v>
      </c>
      <c r="G95" s="29">
        <v>29.05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44586</v>
      </c>
      <c r="B96" s="29">
        <v>539402</v>
      </c>
      <c r="C96" s="28" t="s">
        <v>1066</v>
      </c>
      <c r="D96" s="28" t="s">
        <v>1185</v>
      </c>
      <c r="E96" s="28" t="s">
        <v>576</v>
      </c>
      <c r="F96" s="87">
        <v>53207</v>
      </c>
      <c r="G96" s="29">
        <v>29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44586</v>
      </c>
      <c r="B97" s="29">
        <v>539402</v>
      </c>
      <c r="C97" s="28" t="s">
        <v>1066</v>
      </c>
      <c r="D97" s="28" t="s">
        <v>1186</v>
      </c>
      <c r="E97" s="28" t="s">
        <v>576</v>
      </c>
      <c r="F97" s="87">
        <v>100000</v>
      </c>
      <c r="G97" s="29">
        <v>29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44586</v>
      </c>
      <c r="B98" s="29">
        <v>539402</v>
      </c>
      <c r="C98" s="28" t="s">
        <v>1066</v>
      </c>
      <c r="D98" s="28" t="s">
        <v>1187</v>
      </c>
      <c r="E98" s="28" t="s">
        <v>576</v>
      </c>
      <c r="F98" s="87">
        <v>68550</v>
      </c>
      <c r="G98" s="29">
        <v>29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44586</v>
      </c>
      <c r="B99" s="29">
        <v>539402</v>
      </c>
      <c r="C99" s="28" t="s">
        <v>1066</v>
      </c>
      <c r="D99" s="28" t="s">
        <v>1188</v>
      </c>
      <c r="E99" s="28" t="s">
        <v>576</v>
      </c>
      <c r="F99" s="87">
        <v>85246</v>
      </c>
      <c r="G99" s="29">
        <v>29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44586</v>
      </c>
      <c r="B100" s="29">
        <v>512175</v>
      </c>
      <c r="C100" s="28" t="s">
        <v>1189</v>
      </c>
      <c r="D100" s="28" t="s">
        <v>1190</v>
      </c>
      <c r="E100" s="28" t="s">
        <v>576</v>
      </c>
      <c r="F100" s="87">
        <v>266702</v>
      </c>
      <c r="G100" s="29">
        <v>12.78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44586</v>
      </c>
      <c r="B101" s="29">
        <v>512175</v>
      </c>
      <c r="C101" s="28" t="s">
        <v>1189</v>
      </c>
      <c r="D101" s="28" t="s">
        <v>1190</v>
      </c>
      <c r="E101" s="28" t="s">
        <v>577</v>
      </c>
      <c r="F101" s="87">
        <v>266702</v>
      </c>
      <c r="G101" s="29">
        <v>12.85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44586</v>
      </c>
      <c r="B102" s="29" t="s">
        <v>1191</v>
      </c>
      <c r="C102" s="28" t="s">
        <v>1192</v>
      </c>
      <c r="D102" s="28" t="s">
        <v>1190</v>
      </c>
      <c r="E102" s="28" t="s">
        <v>576</v>
      </c>
      <c r="F102" s="87">
        <v>224000</v>
      </c>
      <c r="G102" s="29">
        <v>32.799999999999997</v>
      </c>
      <c r="H102" s="29" t="s">
        <v>933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44586</v>
      </c>
      <c r="B103" s="29" t="s">
        <v>1193</v>
      </c>
      <c r="C103" s="28" t="s">
        <v>1194</v>
      </c>
      <c r="D103" s="28" t="s">
        <v>928</v>
      </c>
      <c r="E103" s="28" t="s">
        <v>576</v>
      </c>
      <c r="F103" s="87">
        <v>18566</v>
      </c>
      <c r="G103" s="29">
        <v>289</v>
      </c>
      <c r="H103" s="29" t="s">
        <v>933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44586</v>
      </c>
      <c r="B104" s="29" t="s">
        <v>1195</v>
      </c>
      <c r="C104" s="28" t="s">
        <v>1196</v>
      </c>
      <c r="D104" s="28" t="s">
        <v>1197</v>
      </c>
      <c r="E104" s="28" t="s">
        <v>576</v>
      </c>
      <c r="F104" s="87">
        <v>129600</v>
      </c>
      <c r="G104" s="29">
        <v>75</v>
      </c>
      <c r="H104" s="29" t="s">
        <v>933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44586</v>
      </c>
      <c r="B105" s="29" t="s">
        <v>1198</v>
      </c>
      <c r="C105" s="28" t="s">
        <v>1199</v>
      </c>
      <c r="D105" s="28" t="s">
        <v>1200</v>
      </c>
      <c r="E105" s="28" t="s">
        <v>576</v>
      </c>
      <c r="F105" s="87">
        <v>600000</v>
      </c>
      <c r="G105" s="29">
        <v>20</v>
      </c>
      <c r="H105" s="29" t="s">
        <v>933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44586</v>
      </c>
      <c r="B106" s="29" t="s">
        <v>1201</v>
      </c>
      <c r="C106" s="28" t="s">
        <v>1202</v>
      </c>
      <c r="D106" s="28" t="s">
        <v>1190</v>
      </c>
      <c r="E106" s="28" t="s">
        <v>576</v>
      </c>
      <c r="F106" s="87">
        <v>882156</v>
      </c>
      <c r="G106" s="29">
        <v>13.67</v>
      </c>
      <c r="H106" s="29" t="s">
        <v>933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44586</v>
      </c>
      <c r="B107" s="29" t="s">
        <v>929</v>
      </c>
      <c r="C107" s="28" t="s">
        <v>932</v>
      </c>
      <c r="D107" s="28" t="s">
        <v>1203</v>
      </c>
      <c r="E107" s="28" t="s">
        <v>576</v>
      </c>
      <c r="F107" s="87">
        <v>4798000</v>
      </c>
      <c r="G107" s="29">
        <v>5.5</v>
      </c>
      <c r="H107" s="29" t="s">
        <v>933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44586</v>
      </c>
      <c r="B108" s="29" t="s">
        <v>929</v>
      </c>
      <c r="C108" s="28" t="s">
        <v>932</v>
      </c>
      <c r="D108" s="28" t="s">
        <v>930</v>
      </c>
      <c r="E108" s="28" t="s">
        <v>576</v>
      </c>
      <c r="F108" s="87">
        <v>4263092</v>
      </c>
      <c r="G108" s="29">
        <v>5.53</v>
      </c>
      <c r="H108" s="29" t="s">
        <v>933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44586</v>
      </c>
      <c r="B109" s="29" t="s">
        <v>929</v>
      </c>
      <c r="C109" s="28" t="s">
        <v>932</v>
      </c>
      <c r="D109" s="28" t="s">
        <v>858</v>
      </c>
      <c r="E109" s="28" t="s">
        <v>576</v>
      </c>
      <c r="F109" s="87">
        <v>8858024</v>
      </c>
      <c r="G109" s="29">
        <v>5.46</v>
      </c>
      <c r="H109" s="29" t="s">
        <v>933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44586</v>
      </c>
      <c r="B110" s="29" t="s">
        <v>1071</v>
      </c>
      <c r="C110" s="28" t="s">
        <v>1072</v>
      </c>
      <c r="D110" s="28" t="s">
        <v>1073</v>
      </c>
      <c r="E110" s="28" t="s">
        <v>576</v>
      </c>
      <c r="F110" s="87">
        <v>78000</v>
      </c>
      <c r="G110" s="29">
        <v>11.88</v>
      </c>
      <c r="H110" s="29" t="s">
        <v>933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44586</v>
      </c>
      <c r="B111" s="29" t="s">
        <v>1204</v>
      </c>
      <c r="C111" s="28" t="s">
        <v>1205</v>
      </c>
      <c r="D111" s="28" t="s">
        <v>858</v>
      </c>
      <c r="E111" s="28" t="s">
        <v>576</v>
      </c>
      <c r="F111" s="87">
        <v>1103897</v>
      </c>
      <c r="G111" s="29">
        <v>111.08</v>
      </c>
      <c r="H111" s="29" t="s">
        <v>933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44586</v>
      </c>
      <c r="B112" s="29" t="s">
        <v>1206</v>
      </c>
      <c r="C112" s="28" t="s">
        <v>1207</v>
      </c>
      <c r="D112" s="28" t="s">
        <v>1208</v>
      </c>
      <c r="E112" s="28" t="s">
        <v>576</v>
      </c>
      <c r="F112" s="87">
        <v>48000</v>
      </c>
      <c r="G112" s="29">
        <v>46.5</v>
      </c>
      <c r="H112" s="29" t="s">
        <v>933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44586</v>
      </c>
      <c r="B113" s="29" t="s">
        <v>1209</v>
      </c>
      <c r="C113" s="28" t="s">
        <v>1210</v>
      </c>
      <c r="D113" s="28" t="s">
        <v>931</v>
      </c>
      <c r="E113" s="28" t="s">
        <v>576</v>
      </c>
      <c r="F113" s="87">
        <v>150240</v>
      </c>
      <c r="G113" s="29">
        <v>45.71</v>
      </c>
      <c r="H113" s="29" t="s">
        <v>933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44586</v>
      </c>
      <c r="B114" s="29" t="s">
        <v>978</v>
      </c>
      <c r="C114" s="28" t="s">
        <v>979</v>
      </c>
      <c r="D114" s="28" t="s">
        <v>977</v>
      </c>
      <c r="E114" s="28" t="s">
        <v>576</v>
      </c>
      <c r="F114" s="87">
        <v>67341</v>
      </c>
      <c r="G114" s="29">
        <v>847.12</v>
      </c>
      <c r="H114" s="29" t="s">
        <v>933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44586</v>
      </c>
      <c r="B115" s="29" t="s">
        <v>1211</v>
      </c>
      <c r="C115" s="28" t="s">
        <v>1212</v>
      </c>
      <c r="D115" s="28" t="s">
        <v>1213</v>
      </c>
      <c r="E115" s="28" t="s">
        <v>576</v>
      </c>
      <c r="F115" s="87">
        <v>41307</v>
      </c>
      <c r="G115" s="29">
        <v>219.61</v>
      </c>
      <c r="H115" s="29" t="s">
        <v>933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44586</v>
      </c>
      <c r="B116" s="29" t="s">
        <v>1211</v>
      </c>
      <c r="C116" s="28" t="s">
        <v>1212</v>
      </c>
      <c r="D116" s="28" t="s">
        <v>1058</v>
      </c>
      <c r="E116" s="28" t="s">
        <v>576</v>
      </c>
      <c r="F116" s="87">
        <v>900000</v>
      </c>
      <c r="G116" s="29">
        <v>200.2</v>
      </c>
      <c r="H116" s="29" t="s">
        <v>933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44586</v>
      </c>
      <c r="B117" s="29" t="s">
        <v>1214</v>
      </c>
      <c r="C117" s="28" t="s">
        <v>1215</v>
      </c>
      <c r="D117" s="28" t="s">
        <v>1216</v>
      </c>
      <c r="E117" s="28" t="s">
        <v>576</v>
      </c>
      <c r="F117" s="87">
        <v>2150624</v>
      </c>
      <c r="G117" s="29">
        <v>3.7</v>
      </c>
      <c r="H117" s="29" t="s">
        <v>933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44586</v>
      </c>
      <c r="B118" s="29" t="s">
        <v>1012</v>
      </c>
      <c r="C118" s="28" t="s">
        <v>1013</v>
      </c>
      <c r="D118" s="28" t="s">
        <v>858</v>
      </c>
      <c r="E118" s="28" t="s">
        <v>576</v>
      </c>
      <c r="F118" s="87">
        <v>20000000</v>
      </c>
      <c r="G118" s="29">
        <v>1.45</v>
      </c>
      <c r="H118" s="29" t="s">
        <v>933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44586</v>
      </c>
      <c r="B119" s="29" t="s">
        <v>1036</v>
      </c>
      <c r="C119" s="28" t="s">
        <v>1037</v>
      </c>
      <c r="D119" s="28" t="s">
        <v>1038</v>
      </c>
      <c r="E119" s="28" t="s">
        <v>577</v>
      </c>
      <c r="F119" s="87">
        <v>1200000</v>
      </c>
      <c r="G119" s="29">
        <v>2.85</v>
      </c>
      <c r="H119" s="29" t="s">
        <v>933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44586</v>
      </c>
      <c r="B120" s="29" t="s">
        <v>1217</v>
      </c>
      <c r="C120" s="28" t="s">
        <v>1218</v>
      </c>
      <c r="D120" s="28" t="s">
        <v>1219</v>
      </c>
      <c r="E120" s="28" t="s">
        <v>577</v>
      </c>
      <c r="F120" s="87">
        <v>1380115</v>
      </c>
      <c r="G120" s="29">
        <v>125.94</v>
      </c>
      <c r="H120" s="29" t="s">
        <v>933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44586</v>
      </c>
      <c r="B121" s="29" t="s">
        <v>1191</v>
      </c>
      <c r="C121" s="28" t="s">
        <v>1192</v>
      </c>
      <c r="D121" s="28" t="s">
        <v>1220</v>
      </c>
      <c r="E121" s="28" t="s">
        <v>577</v>
      </c>
      <c r="F121" s="87">
        <v>268000</v>
      </c>
      <c r="G121" s="29">
        <v>32.799999999999997</v>
      </c>
      <c r="H121" s="29" t="s">
        <v>933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44586</v>
      </c>
      <c r="B122" s="29" t="s">
        <v>1191</v>
      </c>
      <c r="C122" s="28" t="s">
        <v>1192</v>
      </c>
      <c r="D122" s="28" t="s">
        <v>1221</v>
      </c>
      <c r="E122" s="28" t="s">
        <v>577</v>
      </c>
      <c r="F122" s="87">
        <v>76000</v>
      </c>
      <c r="G122" s="29">
        <v>32.799999999999997</v>
      </c>
      <c r="H122" s="29" t="s">
        <v>933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44586</v>
      </c>
      <c r="B123" s="29" t="s">
        <v>1193</v>
      </c>
      <c r="C123" s="28" t="s">
        <v>1194</v>
      </c>
      <c r="D123" s="28" t="s">
        <v>928</v>
      </c>
      <c r="E123" s="28" t="s">
        <v>577</v>
      </c>
      <c r="F123" s="87">
        <v>9931</v>
      </c>
      <c r="G123" s="29">
        <v>294.08999999999997</v>
      </c>
      <c r="H123" s="29" t="s">
        <v>933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44586</v>
      </c>
      <c r="B124" s="29" t="s">
        <v>1068</v>
      </c>
      <c r="C124" s="28" t="s">
        <v>1069</v>
      </c>
      <c r="D124" s="28" t="s">
        <v>1070</v>
      </c>
      <c r="E124" s="28" t="s">
        <v>577</v>
      </c>
      <c r="F124" s="87">
        <v>56682</v>
      </c>
      <c r="G124" s="29">
        <v>88.15</v>
      </c>
      <c r="H124" s="29" t="s">
        <v>933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44586</v>
      </c>
      <c r="B125" s="29" t="s">
        <v>1201</v>
      </c>
      <c r="C125" s="28" t="s">
        <v>1202</v>
      </c>
      <c r="D125" s="28" t="s">
        <v>1190</v>
      </c>
      <c r="E125" s="28" t="s">
        <v>577</v>
      </c>
      <c r="F125" s="87">
        <v>854936</v>
      </c>
      <c r="G125" s="29">
        <v>13.56</v>
      </c>
      <c r="H125" s="29" t="s">
        <v>933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44586</v>
      </c>
      <c r="B126" s="29" t="s">
        <v>376</v>
      </c>
      <c r="C126" s="28" t="s">
        <v>1222</v>
      </c>
      <c r="D126" s="28" t="s">
        <v>1223</v>
      </c>
      <c r="E126" s="28" t="s">
        <v>577</v>
      </c>
      <c r="F126" s="87">
        <v>1343157</v>
      </c>
      <c r="G126" s="29">
        <v>203.37</v>
      </c>
      <c r="H126" s="29" t="s">
        <v>933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44586</v>
      </c>
      <c r="B127" s="29" t="s">
        <v>929</v>
      </c>
      <c r="C127" s="28" t="s">
        <v>932</v>
      </c>
      <c r="D127" s="28" t="s">
        <v>930</v>
      </c>
      <c r="E127" s="28" t="s">
        <v>577</v>
      </c>
      <c r="F127" s="87">
        <v>3219042</v>
      </c>
      <c r="G127" s="29">
        <v>5.51</v>
      </c>
      <c r="H127" s="29" t="s">
        <v>933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44586</v>
      </c>
      <c r="B128" s="29" t="s">
        <v>929</v>
      </c>
      <c r="C128" s="28" t="s">
        <v>932</v>
      </c>
      <c r="D128" s="28" t="s">
        <v>1224</v>
      </c>
      <c r="E128" s="28" t="s">
        <v>577</v>
      </c>
      <c r="F128" s="87">
        <v>6000000</v>
      </c>
      <c r="G128" s="29">
        <v>5.48</v>
      </c>
      <c r="H128" s="29" t="s">
        <v>933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44586</v>
      </c>
      <c r="B129" s="29" t="s">
        <v>929</v>
      </c>
      <c r="C129" s="28" t="s">
        <v>932</v>
      </c>
      <c r="D129" s="28" t="s">
        <v>858</v>
      </c>
      <c r="E129" s="28" t="s">
        <v>577</v>
      </c>
      <c r="F129" s="87">
        <v>3807086</v>
      </c>
      <c r="G129" s="29">
        <v>5.49</v>
      </c>
      <c r="H129" s="29" t="s">
        <v>933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44586</v>
      </c>
      <c r="B130" s="29" t="s">
        <v>929</v>
      </c>
      <c r="C130" s="28" t="s">
        <v>932</v>
      </c>
      <c r="D130" s="28" t="s">
        <v>1203</v>
      </c>
      <c r="E130" s="28" t="s">
        <v>577</v>
      </c>
      <c r="F130" s="87">
        <v>3933000</v>
      </c>
      <c r="G130" s="29">
        <v>5.51</v>
      </c>
      <c r="H130" s="29" t="s">
        <v>933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44586</v>
      </c>
      <c r="B131" s="29" t="s">
        <v>1204</v>
      </c>
      <c r="C131" s="28" t="s">
        <v>1205</v>
      </c>
      <c r="D131" s="28" t="s">
        <v>858</v>
      </c>
      <c r="E131" s="28" t="s">
        <v>577</v>
      </c>
      <c r="F131" s="87">
        <v>262882</v>
      </c>
      <c r="G131" s="29">
        <v>112.01</v>
      </c>
      <c r="H131" s="29" t="s">
        <v>933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44586</v>
      </c>
      <c r="B132" s="29" t="s">
        <v>1225</v>
      </c>
      <c r="C132" s="28" t="s">
        <v>1226</v>
      </c>
      <c r="D132" s="28" t="s">
        <v>1213</v>
      </c>
      <c r="E132" s="28" t="s">
        <v>577</v>
      </c>
      <c r="F132" s="87">
        <v>106000</v>
      </c>
      <c r="G132" s="29">
        <v>28</v>
      </c>
      <c r="H132" s="29" t="s">
        <v>933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44586</v>
      </c>
      <c r="B133" s="29" t="s">
        <v>1006</v>
      </c>
      <c r="C133" s="28" t="s">
        <v>1007</v>
      </c>
      <c r="D133" s="28" t="s">
        <v>1227</v>
      </c>
      <c r="E133" s="28" t="s">
        <v>577</v>
      </c>
      <c r="F133" s="87">
        <v>314045</v>
      </c>
      <c r="G133" s="29">
        <v>35.1</v>
      </c>
      <c r="H133" s="29" t="s">
        <v>933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44586</v>
      </c>
      <c r="B134" s="29" t="s">
        <v>1206</v>
      </c>
      <c r="C134" s="28" t="s">
        <v>1207</v>
      </c>
      <c r="D134" s="28" t="s">
        <v>1228</v>
      </c>
      <c r="E134" s="28" t="s">
        <v>577</v>
      </c>
      <c r="F134" s="87">
        <v>24000</v>
      </c>
      <c r="G134" s="29">
        <v>46.5</v>
      </c>
      <c r="H134" s="29" t="s">
        <v>933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44586</v>
      </c>
      <c r="B135" s="29" t="s">
        <v>1209</v>
      </c>
      <c r="C135" s="28" t="s">
        <v>1210</v>
      </c>
      <c r="D135" s="28" t="s">
        <v>931</v>
      </c>
      <c r="E135" s="28" t="s">
        <v>577</v>
      </c>
      <c r="F135" s="87">
        <v>150240</v>
      </c>
      <c r="G135" s="29">
        <v>45.66</v>
      </c>
      <c r="H135" s="29" t="s">
        <v>933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44586</v>
      </c>
      <c r="B136" s="29" t="s">
        <v>978</v>
      </c>
      <c r="C136" s="28" t="s">
        <v>979</v>
      </c>
      <c r="D136" s="28" t="s">
        <v>977</v>
      </c>
      <c r="E136" s="28" t="s">
        <v>577</v>
      </c>
      <c r="F136" s="87">
        <v>80123</v>
      </c>
      <c r="G136" s="29">
        <v>849.09</v>
      </c>
      <c r="H136" s="29" t="s">
        <v>933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44586</v>
      </c>
      <c r="B137" s="29" t="s">
        <v>1211</v>
      </c>
      <c r="C137" s="28" t="s">
        <v>1212</v>
      </c>
      <c r="D137" s="28" t="s">
        <v>1213</v>
      </c>
      <c r="E137" s="28" t="s">
        <v>577</v>
      </c>
      <c r="F137" s="87">
        <v>574992</v>
      </c>
      <c r="G137" s="29">
        <v>200.2</v>
      </c>
      <c r="H137" s="29" t="s">
        <v>933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44586</v>
      </c>
      <c r="B138" s="29" t="s">
        <v>1211</v>
      </c>
      <c r="C138" s="28" t="s">
        <v>1212</v>
      </c>
      <c r="D138" s="28" t="s">
        <v>1063</v>
      </c>
      <c r="E138" s="28" t="s">
        <v>577</v>
      </c>
      <c r="F138" s="87">
        <v>1023641</v>
      </c>
      <c r="G138" s="29">
        <v>200.2</v>
      </c>
      <c r="H138" s="29" t="s">
        <v>933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44586</v>
      </c>
      <c r="B139" s="29" t="s">
        <v>1214</v>
      </c>
      <c r="C139" s="28" t="s">
        <v>1215</v>
      </c>
      <c r="D139" s="28" t="s">
        <v>1216</v>
      </c>
      <c r="E139" s="28" t="s">
        <v>577</v>
      </c>
      <c r="F139" s="87">
        <v>242866</v>
      </c>
      <c r="G139" s="29">
        <v>3.73</v>
      </c>
      <c r="H139" s="29" t="s">
        <v>933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44586</v>
      </c>
      <c r="B140" s="29" t="s">
        <v>1012</v>
      </c>
      <c r="C140" s="28" t="s">
        <v>1013</v>
      </c>
      <c r="D140" s="28" t="s">
        <v>858</v>
      </c>
      <c r="E140" s="28" t="s">
        <v>577</v>
      </c>
      <c r="F140" s="87">
        <v>15000000</v>
      </c>
      <c r="G140" s="29">
        <v>1.55</v>
      </c>
      <c r="H140" s="29" t="s">
        <v>933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44586</v>
      </c>
      <c r="B141" s="29" t="s">
        <v>1229</v>
      </c>
      <c r="C141" s="28" t="s">
        <v>1230</v>
      </c>
      <c r="D141" s="28" t="s">
        <v>858</v>
      </c>
      <c r="E141" s="28" t="s">
        <v>577</v>
      </c>
      <c r="F141" s="87">
        <v>1500000</v>
      </c>
      <c r="G141" s="29">
        <v>2.9</v>
      </c>
      <c r="H141" s="29" t="s">
        <v>933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44586</v>
      </c>
      <c r="B142" s="29" t="s">
        <v>1231</v>
      </c>
      <c r="C142" s="28" t="s">
        <v>1232</v>
      </c>
      <c r="D142" s="28" t="s">
        <v>1233</v>
      </c>
      <c r="E142" s="28" t="s">
        <v>577</v>
      </c>
      <c r="F142" s="87">
        <v>429108</v>
      </c>
      <c r="G142" s="29">
        <v>20.14</v>
      </c>
      <c r="H142" s="29" t="s">
        <v>933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7"/>
  <sheetViews>
    <sheetView zoomScale="85" zoomScaleNormal="85" workbookViewId="0">
      <selection activeCell="K27" sqref="K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452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44588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826</v>
      </c>
      <c r="Q9" s="1"/>
      <c r="R9" s="6"/>
      <c r="S9" s="1"/>
      <c r="T9" s="1"/>
      <c r="U9" s="1"/>
      <c r="V9" s="1"/>
      <c r="W9" s="1"/>
      <c r="X9" s="1"/>
    </row>
    <row r="10" spans="1:38" s="258" customFormat="1" ht="12.75" customHeight="1">
      <c r="A10" s="454">
        <v>1</v>
      </c>
      <c r="B10" s="358">
        <v>44532</v>
      </c>
      <c r="C10" s="456"/>
      <c r="D10" s="457" t="s">
        <v>251</v>
      </c>
      <c r="E10" s="458" t="s">
        <v>593</v>
      </c>
      <c r="F10" s="459">
        <v>437.5</v>
      </c>
      <c r="G10" s="459">
        <v>414</v>
      </c>
      <c r="H10" s="458">
        <v>414</v>
      </c>
      <c r="I10" s="460" t="s">
        <v>862</v>
      </c>
      <c r="J10" s="444" t="s">
        <v>1043</v>
      </c>
      <c r="K10" s="444">
        <f t="shared" ref="K10" si="0">H10-F10</f>
        <v>-23.5</v>
      </c>
      <c r="L10" s="445">
        <f t="shared" ref="L10" si="1">(F10*-0.7)/100</f>
        <v>-3.0625</v>
      </c>
      <c r="M10" s="446">
        <f t="shared" ref="M10" si="2">(K10+L10)/F10</f>
        <v>-6.0714285714285714E-2</v>
      </c>
      <c r="N10" s="444" t="s">
        <v>604</v>
      </c>
      <c r="O10" s="447">
        <v>44585</v>
      </c>
      <c r="P10" s="461"/>
      <c r="Q10" s="257"/>
      <c r="R10" s="257" t="s">
        <v>592</v>
      </c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</row>
    <row r="11" spans="1:38" s="258" customFormat="1" ht="12.75" customHeight="1">
      <c r="A11" s="387">
        <v>2</v>
      </c>
      <c r="B11" s="388">
        <v>44532</v>
      </c>
      <c r="C11" s="389"/>
      <c r="D11" s="390" t="s">
        <v>136</v>
      </c>
      <c r="E11" s="391" t="s">
        <v>593</v>
      </c>
      <c r="F11" s="392">
        <v>119</v>
      </c>
      <c r="G11" s="392">
        <v>109</v>
      </c>
      <c r="H11" s="391">
        <v>125.5</v>
      </c>
      <c r="I11" s="393" t="s">
        <v>863</v>
      </c>
      <c r="J11" s="99" t="s">
        <v>1008</v>
      </c>
      <c r="K11" s="99">
        <f t="shared" ref="K11:K12" si="3">H11-F11</f>
        <v>6.5</v>
      </c>
      <c r="L11" s="100">
        <f t="shared" ref="L11:L12" si="4">(F11*-0.7)/100</f>
        <v>-0.83299999999999996</v>
      </c>
      <c r="M11" s="101">
        <f t="shared" ref="M11:M12" si="5">(K11+L11)/F11</f>
        <v>4.7621848739495799E-2</v>
      </c>
      <c r="N11" s="99" t="s">
        <v>591</v>
      </c>
      <c r="O11" s="102">
        <v>44580</v>
      </c>
      <c r="P11" s="394"/>
      <c r="Q11" s="257"/>
      <c r="R11" s="257" t="s">
        <v>592</v>
      </c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</row>
    <row r="12" spans="1:38" s="258" customFormat="1" ht="12.75" customHeight="1">
      <c r="A12" s="454">
        <v>3</v>
      </c>
      <c r="B12" s="455">
        <v>44544</v>
      </c>
      <c r="C12" s="456"/>
      <c r="D12" s="457" t="s">
        <v>118</v>
      </c>
      <c r="E12" s="458" t="s">
        <v>593</v>
      </c>
      <c r="F12" s="459">
        <v>665.5</v>
      </c>
      <c r="G12" s="459">
        <v>635</v>
      </c>
      <c r="H12" s="458">
        <v>635</v>
      </c>
      <c r="I12" s="460" t="s">
        <v>864</v>
      </c>
      <c r="J12" s="444" t="s">
        <v>987</v>
      </c>
      <c r="K12" s="444">
        <f t="shared" si="3"/>
        <v>-30.5</v>
      </c>
      <c r="L12" s="445">
        <f t="shared" si="4"/>
        <v>-4.6585000000000001</v>
      </c>
      <c r="M12" s="446">
        <f t="shared" si="5"/>
        <v>-5.2830202854996247E-2</v>
      </c>
      <c r="N12" s="444" t="s">
        <v>604</v>
      </c>
      <c r="O12" s="447">
        <v>44585</v>
      </c>
      <c r="P12" s="461"/>
      <c r="Q12" s="257"/>
      <c r="R12" s="257" t="s">
        <v>592</v>
      </c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</row>
    <row r="13" spans="1:38" s="258" customFormat="1" ht="12.75" customHeight="1">
      <c r="A13" s="387">
        <v>4</v>
      </c>
      <c r="B13" s="388">
        <v>44547</v>
      </c>
      <c r="C13" s="389"/>
      <c r="D13" s="390" t="s">
        <v>71</v>
      </c>
      <c r="E13" s="391" t="s">
        <v>593</v>
      </c>
      <c r="F13" s="392">
        <v>201.5</v>
      </c>
      <c r="G13" s="392">
        <v>188</v>
      </c>
      <c r="H13" s="391">
        <v>214.5</v>
      </c>
      <c r="I13" s="393" t="s">
        <v>865</v>
      </c>
      <c r="J13" s="99" t="s">
        <v>883</v>
      </c>
      <c r="K13" s="99">
        <f t="shared" ref="K13:K14" si="6">H13-F13</f>
        <v>13</v>
      </c>
      <c r="L13" s="100">
        <f t="shared" ref="L13:L14" si="7">(F13*-0.7)/100</f>
        <v>-1.4104999999999999</v>
      </c>
      <c r="M13" s="101">
        <f t="shared" ref="M13:M14" si="8">(K13+L13)/F13</f>
        <v>5.751612903225807E-2</v>
      </c>
      <c r="N13" s="99" t="s">
        <v>591</v>
      </c>
      <c r="O13" s="102">
        <v>44200</v>
      </c>
      <c r="P13" s="394"/>
      <c r="Q13" s="257"/>
      <c r="R13" s="257" t="s">
        <v>592</v>
      </c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</row>
    <row r="14" spans="1:38" s="258" customFormat="1" ht="12.75" customHeight="1">
      <c r="A14" s="387">
        <v>5</v>
      </c>
      <c r="B14" s="388">
        <v>44547</v>
      </c>
      <c r="C14" s="389"/>
      <c r="D14" s="390" t="s">
        <v>125</v>
      </c>
      <c r="E14" s="391" t="s">
        <v>593</v>
      </c>
      <c r="F14" s="392">
        <v>730</v>
      </c>
      <c r="G14" s="392">
        <v>687</v>
      </c>
      <c r="H14" s="391">
        <v>774</v>
      </c>
      <c r="I14" s="393" t="s">
        <v>866</v>
      </c>
      <c r="J14" s="99" t="s">
        <v>886</v>
      </c>
      <c r="K14" s="99">
        <f t="shared" si="6"/>
        <v>44</v>
      </c>
      <c r="L14" s="100">
        <f t="shared" si="7"/>
        <v>-5.1099999999999994</v>
      </c>
      <c r="M14" s="101">
        <f t="shared" si="8"/>
        <v>5.3273972602739729E-2</v>
      </c>
      <c r="N14" s="99" t="s">
        <v>591</v>
      </c>
      <c r="O14" s="102">
        <v>44200</v>
      </c>
      <c r="P14" s="394"/>
      <c r="Q14" s="257"/>
      <c r="R14" s="257" t="s">
        <v>592</v>
      </c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</row>
    <row r="15" spans="1:38" s="258" customFormat="1" ht="12.75" customHeight="1">
      <c r="A15" s="387">
        <v>6</v>
      </c>
      <c r="B15" s="388">
        <v>44552</v>
      </c>
      <c r="C15" s="389"/>
      <c r="D15" s="390" t="s">
        <v>43</v>
      </c>
      <c r="E15" s="391" t="s">
        <v>593</v>
      </c>
      <c r="F15" s="392">
        <v>2140</v>
      </c>
      <c r="G15" s="392">
        <v>1995</v>
      </c>
      <c r="H15" s="391">
        <v>2280</v>
      </c>
      <c r="I15" s="393" t="s">
        <v>869</v>
      </c>
      <c r="J15" s="99" t="s">
        <v>743</v>
      </c>
      <c r="K15" s="99">
        <f t="shared" ref="K15:K16" si="9">H15-F15</f>
        <v>140</v>
      </c>
      <c r="L15" s="100">
        <f t="shared" ref="L15:L16" si="10">(F15*-0.7)/100</f>
        <v>-14.98</v>
      </c>
      <c r="M15" s="101">
        <f t="shared" ref="M15:M16" si="11">(K15+L15)/F15</f>
        <v>5.8420560747663552E-2</v>
      </c>
      <c r="N15" s="99" t="s">
        <v>591</v>
      </c>
      <c r="O15" s="102">
        <v>44203</v>
      </c>
      <c r="P15" s="394"/>
      <c r="Q15" s="257"/>
      <c r="R15" s="257" t="s">
        <v>592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</row>
    <row r="16" spans="1:38" s="258" customFormat="1" ht="12.75" customHeight="1">
      <c r="A16" s="337">
        <v>7</v>
      </c>
      <c r="B16" s="338">
        <v>44557</v>
      </c>
      <c r="C16" s="339"/>
      <c r="D16" s="340" t="s">
        <v>522</v>
      </c>
      <c r="E16" s="341" t="s">
        <v>593</v>
      </c>
      <c r="F16" s="342">
        <v>2215</v>
      </c>
      <c r="G16" s="342">
        <v>2035</v>
      </c>
      <c r="H16" s="341">
        <v>2310</v>
      </c>
      <c r="I16" s="343" t="s">
        <v>824</v>
      </c>
      <c r="J16" s="265" t="s">
        <v>972</v>
      </c>
      <c r="K16" s="265">
        <f t="shared" si="9"/>
        <v>95</v>
      </c>
      <c r="L16" s="266">
        <f t="shared" si="10"/>
        <v>-15.505000000000001</v>
      </c>
      <c r="M16" s="267">
        <f t="shared" si="11"/>
        <v>3.588939051918736E-2</v>
      </c>
      <c r="N16" s="265" t="s">
        <v>591</v>
      </c>
      <c r="O16" s="268">
        <v>44578</v>
      </c>
      <c r="P16" s="264">
        <f>VLOOKUP(D16,'MidCap Intra'!B49:C542,2,0)</f>
        <v>2047.85</v>
      </c>
      <c r="Q16" s="257"/>
      <c r="R16" s="257" t="s">
        <v>592</v>
      </c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</row>
    <row r="17" spans="1:38" s="258" customFormat="1" ht="12.75" customHeight="1">
      <c r="A17" s="387">
        <v>8</v>
      </c>
      <c r="B17" s="388">
        <v>44559</v>
      </c>
      <c r="C17" s="389"/>
      <c r="D17" s="390" t="s">
        <v>493</v>
      </c>
      <c r="E17" s="391" t="s">
        <v>593</v>
      </c>
      <c r="F17" s="392">
        <v>1730</v>
      </c>
      <c r="G17" s="392">
        <v>1640</v>
      </c>
      <c r="H17" s="391">
        <v>1870</v>
      </c>
      <c r="I17" s="393" t="s">
        <v>872</v>
      </c>
      <c r="J17" s="99" t="s">
        <v>743</v>
      </c>
      <c r="K17" s="99">
        <f t="shared" ref="K17" si="12">H17-F17</f>
        <v>140</v>
      </c>
      <c r="L17" s="100">
        <f t="shared" ref="L17" si="13">(F17*-0.7)/100</f>
        <v>-12.11</v>
      </c>
      <c r="M17" s="101">
        <f t="shared" ref="M17" si="14">(K17+L17)/F17</f>
        <v>7.3924855491329475E-2</v>
      </c>
      <c r="N17" s="99" t="s">
        <v>591</v>
      </c>
      <c r="O17" s="102">
        <v>44572</v>
      </c>
      <c r="P17" s="394"/>
      <c r="Q17" s="257"/>
      <c r="R17" s="257" t="s">
        <v>592</v>
      </c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</row>
    <row r="18" spans="1:38" s="258" customFormat="1" ht="12.75" customHeight="1">
      <c r="A18" s="454">
        <v>9</v>
      </c>
      <c r="B18" s="455">
        <v>44561</v>
      </c>
      <c r="C18" s="456"/>
      <c r="D18" s="457" t="s">
        <v>179</v>
      </c>
      <c r="E18" s="458" t="s">
        <v>593</v>
      </c>
      <c r="F18" s="459">
        <v>2980</v>
      </c>
      <c r="G18" s="459">
        <v>2790</v>
      </c>
      <c r="H18" s="458">
        <v>2947.5</v>
      </c>
      <c r="I18" s="460" t="s">
        <v>873</v>
      </c>
      <c r="J18" s="444" t="s">
        <v>1039</v>
      </c>
      <c r="K18" s="444">
        <f t="shared" ref="K18" si="15">H18-F18</f>
        <v>-32.5</v>
      </c>
      <c r="L18" s="445">
        <f t="shared" ref="L18" si="16">(F18*-0.7)/100</f>
        <v>-20.86</v>
      </c>
      <c r="M18" s="446">
        <f t="shared" ref="M18" si="17">(K18+L18)/F18</f>
        <v>-1.7906040268456377E-2</v>
      </c>
      <c r="N18" s="444" t="s">
        <v>604</v>
      </c>
      <c r="O18" s="447">
        <v>44579</v>
      </c>
      <c r="P18" s="461"/>
      <c r="Q18" s="257"/>
      <c r="R18" s="257" t="s">
        <v>592</v>
      </c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</row>
    <row r="19" spans="1:38" s="258" customFormat="1" ht="12.75" customHeight="1">
      <c r="A19" s="454">
        <v>10</v>
      </c>
      <c r="B19" s="455">
        <v>44571</v>
      </c>
      <c r="C19" s="456"/>
      <c r="D19" s="457" t="s">
        <v>405</v>
      </c>
      <c r="E19" s="458" t="s">
        <v>593</v>
      </c>
      <c r="F19" s="459">
        <v>170</v>
      </c>
      <c r="G19" s="459">
        <v>160</v>
      </c>
      <c r="H19" s="458">
        <v>168.75</v>
      </c>
      <c r="I19" s="460" t="s">
        <v>922</v>
      </c>
      <c r="J19" s="444" t="s">
        <v>1040</v>
      </c>
      <c r="K19" s="444">
        <f t="shared" ref="K19" si="18">H19-F19</f>
        <v>-1.25</v>
      </c>
      <c r="L19" s="445">
        <f t="shared" ref="L19" si="19">(F19*-0.7)/100</f>
        <v>-1.19</v>
      </c>
      <c r="M19" s="446">
        <f t="shared" ref="M19" si="20">(K19+L19)/F19</f>
        <v>-1.4352941176470587E-2</v>
      </c>
      <c r="N19" s="444" t="s">
        <v>604</v>
      </c>
      <c r="O19" s="447">
        <v>44582</v>
      </c>
      <c r="P19" s="461"/>
      <c r="Q19" s="257"/>
      <c r="R19" s="257" t="s">
        <v>595</v>
      </c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</row>
    <row r="20" spans="1:38" s="258" customFormat="1" ht="12.75" customHeight="1">
      <c r="A20" s="317">
        <v>11</v>
      </c>
      <c r="B20" s="318">
        <v>44572</v>
      </c>
      <c r="C20" s="319"/>
      <c r="D20" s="320" t="s">
        <v>363</v>
      </c>
      <c r="E20" s="321" t="s">
        <v>593</v>
      </c>
      <c r="F20" s="322" t="s">
        <v>716</v>
      </c>
      <c r="G20" s="322">
        <v>187</v>
      </c>
      <c r="H20" s="321"/>
      <c r="I20" s="323" t="s">
        <v>926</v>
      </c>
      <c r="J20" s="295" t="s">
        <v>594</v>
      </c>
      <c r="K20" s="295"/>
      <c r="L20" s="296"/>
      <c r="M20" s="297"/>
      <c r="N20" s="295"/>
      <c r="O20" s="298"/>
      <c r="P20" s="293">
        <f>VLOOKUP(D20,'MidCap Intra'!B53:C546,2,0)</f>
        <v>193.4</v>
      </c>
      <c r="Q20" s="257"/>
      <c r="R20" s="257" t="s">
        <v>592</v>
      </c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</row>
    <row r="21" spans="1:38" s="258" customFormat="1" ht="12.75" customHeight="1">
      <c r="A21" s="454">
        <v>12</v>
      </c>
      <c r="B21" s="455">
        <v>44578</v>
      </c>
      <c r="C21" s="456"/>
      <c r="D21" s="457" t="s">
        <v>110</v>
      </c>
      <c r="E21" s="458" t="s">
        <v>593</v>
      </c>
      <c r="F21" s="459">
        <v>345</v>
      </c>
      <c r="G21" s="459">
        <v>320</v>
      </c>
      <c r="H21" s="458">
        <v>320</v>
      </c>
      <c r="I21" s="460" t="s">
        <v>973</v>
      </c>
      <c r="J21" s="444" t="s">
        <v>1041</v>
      </c>
      <c r="K21" s="444">
        <f t="shared" ref="K21" si="21">H21-F21</f>
        <v>-25</v>
      </c>
      <c r="L21" s="445">
        <f t="shared" ref="L21" si="22">(F21*-0.7)/100</f>
        <v>-2.4149999999999996</v>
      </c>
      <c r="M21" s="446">
        <f t="shared" ref="M21" si="23">(K21+L21)/F21</f>
        <v>-7.9463768115942024E-2</v>
      </c>
      <c r="N21" s="444" t="s">
        <v>604</v>
      </c>
      <c r="O21" s="447">
        <v>44580</v>
      </c>
      <c r="P21" s="461"/>
      <c r="Q21" s="257"/>
      <c r="R21" s="257" t="s">
        <v>592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</row>
    <row r="22" spans="1:38" s="258" customFormat="1" ht="12.75" customHeight="1">
      <c r="A22" s="317">
        <v>13</v>
      </c>
      <c r="B22" s="318">
        <v>44582</v>
      </c>
      <c r="C22" s="319"/>
      <c r="D22" s="320" t="s">
        <v>114</v>
      </c>
      <c r="E22" s="321" t="s">
        <v>593</v>
      </c>
      <c r="F22" s="322" t="s">
        <v>1014</v>
      </c>
      <c r="G22" s="322">
        <v>1090</v>
      </c>
      <c r="H22" s="321"/>
      <c r="I22" s="323" t="s">
        <v>1015</v>
      </c>
      <c r="J22" s="295" t="s">
        <v>594</v>
      </c>
      <c r="K22" s="295"/>
      <c r="L22" s="296"/>
      <c r="M22" s="297"/>
      <c r="N22" s="295"/>
      <c r="O22" s="298"/>
      <c r="P22" s="293">
        <f>VLOOKUP(D22,'MidCap Intra'!B55:C548,2,0)</f>
        <v>1123.7</v>
      </c>
      <c r="Q22" s="257"/>
      <c r="R22" s="257" t="s">
        <v>592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</row>
    <row r="23" spans="1:38" s="258" customFormat="1" ht="12.75" customHeight="1">
      <c r="A23" s="317">
        <v>14</v>
      </c>
      <c r="B23" s="318">
        <v>44582</v>
      </c>
      <c r="C23" s="319"/>
      <c r="D23" s="320" t="s">
        <v>202</v>
      </c>
      <c r="E23" s="321" t="s">
        <v>593</v>
      </c>
      <c r="F23" s="322" t="s">
        <v>1016</v>
      </c>
      <c r="G23" s="322">
        <v>3590</v>
      </c>
      <c r="H23" s="321"/>
      <c r="I23" s="323" t="s">
        <v>1017</v>
      </c>
      <c r="J23" s="295" t="s">
        <v>594</v>
      </c>
      <c r="K23" s="295"/>
      <c r="L23" s="296"/>
      <c r="M23" s="297"/>
      <c r="N23" s="295"/>
      <c r="O23" s="298"/>
      <c r="P23" s="293">
        <f>VLOOKUP(D23,'MidCap Intra'!B56:C549,2,0)</f>
        <v>3769.9</v>
      </c>
      <c r="Q23" s="257"/>
      <c r="R23" s="257" t="s">
        <v>592</v>
      </c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</row>
    <row r="24" spans="1:38" s="258" customFormat="1" ht="12.75" customHeight="1">
      <c r="A24" s="317">
        <v>15</v>
      </c>
      <c r="B24" s="318">
        <v>44585</v>
      </c>
      <c r="C24" s="319"/>
      <c r="D24" s="320" t="s">
        <v>71</v>
      </c>
      <c r="E24" s="321" t="s">
        <v>593</v>
      </c>
      <c r="F24" s="322" t="s">
        <v>1044</v>
      </c>
      <c r="G24" s="322">
        <v>189</v>
      </c>
      <c r="H24" s="321"/>
      <c r="I24" s="323" t="s">
        <v>865</v>
      </c>
      <c r="J24" s="295" t="s">
        <v>594</v>
      </c>
      <c r="K24" s="295"/>
      <c r="L24" s="296"/>
      <c r="M24" s="297"/>
      <c r="N24" s="295"/>
      <c r="O24" s="298"/>
      <c r="P24" s="293">
        <f>VLOOKUP(D24,'MidCap Intra'!B57:C550,2,0)</f>
        <v>204.2</v>
      </c>
      <c r="Q24" s="257"/>
      <c r="R24" s="257" t="s">
        <v>592</v>
      </c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</row>
    <row r="25" spans="1:38" s="258" customFormat="1" ht="12.75" customHeight="1">
      <c r="A25" s="317">
        <v>16</v>
      </c>
      <c r="B25" s="259">
        <v>44586</v>
      </c>
      <c r="C25" s="319"/>
      <c r="D25" s="320" t="s">
        <v>534</v>
      </c>
      <c r="E25" s="321" t="s">
        <v>593</v>
      </c>
      <c r="F25" s="322" t="s">
        <v>1077</v>
      </c>
      <c r="G25" s="322">
        <v>1190</v>
      </c>
      <c r="H25" s="321"/>
      <c r="I25" s="323" t="s">
        <v>1078</v>
      </c>
      <c r="J25" s="295" t="s">
        <v>594</v>
      </c>
      <c r="K25" s="295"/>
      <c r="L25" s="296"/>
      <c r="M25" s="297"/>
      <c r="N25" s="295"/>
      <c r="O25" s="298"/>
      <c r="P25" s="293">
        <f>VLOOKUP(D25,'MidCap Intra'!B58:C551,2,0)</f>
        <v>1292.5</v>
      </c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</row>
    <row r="26" spans="1:38" s="258" customFormat="1" ht="12.75" customHeight="1">
      <c r="A26" s="317">
        <v>17</v>
      </c>
      <c r="B26" s="259">
        <v>44586</v>
      </c>
      <c r="C26" s="319"/>
      <c r="D26" s="320" t="s">
        <v>43</v>
      </c>
      <c r="E26" s="321" t="s">
        <v>593</v>
      </c>
      <c r="F26" s="322" t="s">
        <v>1079</v>
      </c>
      <c r="G26" s="322">
        <v>1995</v>
      </c>
      <c r="H26" s="321"/>
      <c r="I26" s="323" t="s">
        <v>1080</v>
      </c>
      <c r="J26" s="295" t="s">
        <v>594</v>
      </c>
      <c r="K26" s="295"/>
      <c r="L26" s="296"/>
      <c r="M26" s="297"/>
      <c r="N26" s="295"/>
      <c r="O26" s="298"/>
      <c r="P26" s="293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</row>
    <row r="27" spans="1:38" s="258" customFormat="1" ht="12.75" customHeight="1">
      <c r="A27" s="317">
        <v>18</v>
      </c>
      <c r="B27" s="259">
        <v>44586</v>
      </c>
      <c r="C27" s="319"/>
      <c r="D27" s="320" t="s">
        <v>115</v>
      </c>
      <c r="E27" s="321" t="s">
        <v>593</v>
      </c>
      <c r="F27" s="322" t="s">
        <v>1083</v>
      </c>
      <c r="G27" s="322">
        <v>2340</v>
      </c>
      <c r="H27" s="321"/>
      <c r="I27" s="323" t="s">
        <v>1084</v>
      </c>
      <c r="J27" s="295" t="s">
        <v>594</v>
      </c>
      <c r="K27" s="295"/>
      <c r="L27" s="296"/>
      <c r="M27" s="297"/>
      <c r="N27" s="295"/>
      <c r="O27" s="298"/>
      <c r="P27" s="293">
        <f>VLOOKUP(D27,'MidCap Intra'!B60:C553,2,0)</f>
        <v>2530.6</v>
      </c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</row>
    <row r="28" spans="1:38" s="258" customFormat="1" ht="12.75" customHeight="1">
      <c r="A28" s="317">
        <v>19</v>
      </c>
      <c r="B28" s="259">
        <v>44586</v>
      </c>
      <c r="C28" s="319"/>
      <c r="D28" s="320" t="s">
        <v>333</v>
      </c>
      <c r="E28" s="321" t="s">
        <v>593</v>
      </c>
      <c r="F28" s="322" t="s">
        <v>1085</v>
      </c>
      <c r="G28" s="322">
        <v>815</v>
      </c>
      <c r="H28" s="321"/>
      <c r="I28" s="323" t="s">
        <v>1086</v>
      </c>
      <c r="J28" s="295" t="s">
        <v>594</v>
      </c>
      <c r="K28" s="295"/>
      <c r="L28" s="296"/>
      <c r="M28" s="297"/>
      <c r="N28" s="295"/>
      <c r="O28" s="298"/>
      <c r="P28" s="293">
        <f>VLOOKUP(D28,'MidCap Intra'!B61:C554,2,0)</f>
        <v>845.25</v>
      </c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</row>
    <row r="29" spans="1:38" s="258" customFormat="1" ht="12.75" customHeight="1">
      <c r="A29" s="317">
        <v>20</v>
      </c>
      <c r="B29" s="259">
        <v>44586</v>
      </c>
      <c r="C29" s="319"/>
      <c r="D29" s="320" t="s">
        <v>207</v>
      </c>
      <c r="E29" s="321" t="s">
        <v>593</v>
      </c>
      <c r="F29" s="322" t="s">
        <v>1092</v>
      </c>
      <c r="G29" s="322">
        <v>995</v>
      </c>
      <c r="H29" s="321"/>
      <c r="I29" s="323" t="s">
        <v>1093</v>
      </c>
      <c r="J29" s="295" t="s">
        <v>594</v>
      </c>
      <c r="K29" s="295"/>
      <c r="L29" s="296"/>
      <c r="M29" s="297"/>
      <c r="N29" s="295"/>
      <c r="O29" s="298"/>
      <c r="P29" s="293">
        <f>VLOOKUP(D29,'MidCap Intra'!B62:C555,2,0)</f>
        <v>1079.3499999999999</v>
      </c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</row>
    <row r="30" spans="1:38" ht="13.9" customHeight="1">
      <c r="A30" s="109"/>
      <c r="B30" s="104"/>
      <c r="C30" s="110"/>
      <c r="D30" s="105"/>
      <c r="E30" s="106"/>
      <c r="F30" s="103"/>
      <c r="G30" s="103"/>
      <c r="H30" s="106"/>
      <c r="I30" s="107"/>
      <c r="J30" s="108"/>
      <c r="K30" s="109"/>
      <c r="L30" s="104"/>
      <c r="M30" s="110"/>
      <c r="N30" s="105"/>
      <c r="O30" s="106"/>
      <c r="P30" s="10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16"/>
      <c r="B31" s="117"/>
      <c r="C31" s="118"/>
      <c r="D31" s="119"/>
      <c r="E31" s="120"/>
      <c r="F31" s="120"/>
      <c r="H31" s="120"/>
      <c r="I31" s="121"/>
      <c r="J31" s="122"/>
      <c r="K31" s="122"/>
      <c r="L31" s="123"/>
      <c r="M31" s="124"/>
      <c r="N31" s="125"/>
      <c r="O31" s="126"/>
      <c r="P31" s="127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16"/>
      <c r="B32" s="117"/>
      <c r="C32" s="118"/>
      <c r="D32" s="119"/>
      <c r="E32" s="120"/>
      <c r="F32" s="120"/>
      <c r="G32" s="116"/>
      <c r="H32" s="120"/>
      <c r="I32" s="121"/>
      <c r="J32" s="122"/>
      <c r="K32" s="122"/>
      <c r="L32" s="123"/>
      <c r="M32" s="124"/>
      <c r="N32" s="125"/>
      <c r="O32" s="126"/>
      <c r="P32" s="127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8" t="s">
        <v>596</v>
      </c>
      <c r="B33" s="129"/>
      <c r="C33" s="130"/>
      <c r="D33" s="131"/>
      <c r="E33" s="132"/>
      <c r="F33" s="132"/>
      <c r="G33" s="132"/>
      <c r="H33" s="132"/>
      <c r="I33" s="132"/>
      <c r="J33" s="133"/>
      <c r="K33" s="132"/>
      <c r="L33" s="134"/>
      <c r="M33" s="56"/>
      <c r="N33" s="133"/>
      <c r="O33" s="13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5" t="s">
        <v>597</v>
      </c>
      <c r="B34" s="128"/>
      <c r="C34" s="128"/>
      <c r="D34" s="128"/>
      <c r="E34" s="41"/>
      <c r="F34" s="136" t="s">
        <v>598</v>
      </c>
      <c r="G34" s="6"/>
      <c r="H34" s="6"/>
      <c r="I34" s="6"/>
      <c r="J34" s="137"/>
      <c r="K34" s="138"/>
      <c r="L34" s="138"/>
      <c r="M34" s="139"/>
      <c r="N34" s="1"/>
      <c r="O34" s="14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28" t="s">
        <v>599</v>
      </c>
      <c r="B35" s="128"/>
      <c r="C35" s="128"/>
      <c r="D35" s="128" t="s">
        <v>916</v>
      </c>
      <c r="E35" s="6"/>
      <c r="F35" s="136" t="s">
        <v>600</v>
      </c>
      <c r="G35" s="6"/>
      <c r="H35" s="6"/>
      <c r="I35" s="6"/>
      <c r="J35" s="137"/>
      <c r="K35" s="138"/>
      <c r="L35" s="138"/>
      <c r="M35" s="139"/>
      <c r="N35" s="1"/>
      <c r="O35" s="14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28"/>
      <c r="B36" s="128"/>
      <c r="C36" s="128"/>
      <c r="D36" s="128"/>
      <c r="E36" s="6"/>
      <c r="F36" s="6"/>
      <c r="G36" s="6"/>
      <c r="H36" s="6"/>
      <c r="I36" s="6"/>
      <c r="J36" s="141"/>
      <c r="K36" s="138"/>
      <c r="L36" s="138"/>
      <c r="M36" s="6"/>
      <c r="N36" s="142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43" t="s">
        <v>601</v>
      </c>
      <c r="C37" s="143"/>
      <c r="D37" s="143"/>
      <c r="E37" s="143"/>
      <c r="F37" s="144"/>
      <c r="G37" s="6"/>
      <c r="H37" s="6"/>
      <c r="I37" s="145"/>
      <c r="J37" s="146"/>
      <c r="K37" s="147"/>
      <c r="L37" s="146"/>
      <c r="M37" s="6"/>
      <c r="N37" s="1"/>
      <c r="O37" s="1"/>
      <c r="P37" s="1"/>
      <c r="R37" s="56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5" t="s">
        <v>16</v>
      </c>
      <c r="B38" s="96" t="s">
        <v>568</v>
      </c>
      <c r="C38" s="98"/>
      <c r="D38" s="97" t="s">
        <v>579</v>
      </c>
      <c r="E38" s="96" t="s">
        <v>580</v>
      </c>
      <c r="F38" s="96" t="s">
        <v>581</v>
      </c>
      <c r="G38" s="96" t="s">
        <v>602</v>
      </c>
      <c r="H38" s="96" t="s">
        <v>583</v>
      </c>
      <c r="I38" s="96" t="s">
        <v>584</v>
      </c>
      <c r="J38" s="96" t="s">
        <v>585</v>
      </c>
      <c r="K38" s="96" t="s">
        <v>603</v>
      </c>
      <c r="L38" s="149" t="s">
        <v>587</v>
      </c>
      <c r="M38" s="98" t="s">
        <v>588</v>
      </c>
      <c r="N38" s="95" t="s">
        <v>589</v>
      </c>
      <c r="O38" s="354" t="s">
        <v>590</v>
      </c>
      <c r="P38" s="299"/>
      <c r="Q38" s="1"/>
      <c r="R38" s="351"/>
      <c r="S38" s="351"/>
      <c r="T38" s="351"/>
      <c r="U38" s="314"/>
      <c r="V38" s="314"/>
      <c r="W38" s="314"/>
      <c r="X38" s="314"/>
      <c r="Y38" s="314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74" customFormat="1" ht="15" customHeight="1">
      <c r="A39" s="355">
        <v>1</v>
      </c>
      <c r="B39" s="256">
        <v>44559</v>
      </c>
      <c r="C39" s="303"/>
      <c r="D39" s="356" t="s">
        <v>199</v>
      </c>
      <c r="E39" s="302" t="s">
        <v>593</v>
      </c>
      <c r="F39" s="302">
        <v>476</v>
      </c>
      <c r="G39" s="302">
        <v>463</v>
      </c>
      <c r="H39" s="302">
        <v>496</v>
      </c>
      <c r="I39" s="302" t="s">
        <v>811</v>
      </c>
      <c r="J39" s="99" t="s">
        <v>861</v>
      </c>
      <c r="K39" s="99">
        <f t="shared" ref="K39:K40" si="24">H39-F39</f>
        <v>20</v>
      </c>
      <c r="L39" s="100">
        <f t="shared" ref="L39:L40" si="25">(F39*-0.7)/100</f>
        <v>-3.3319999999999999</v>
      </c>
      <c r="M39" s="101">
        <f t="shared" ref="M39:M40" si="26">(K39+L39)/F39</f>
        <v>3.5016806722689073E-2</v>
      </c>
      <c r="N39" s="99" t="s">
        <v>591</v>
      </c>
      <c r="O39" s="102">
        <v>44564</v>
      </c>
      <c r="P39" s="352"/>
      <c r="Q39" s="352"/>
      <c r="R39" s="353" t="s">
        <v>592</v>
      </c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350"/>
      <c r="AJ39" s="313"/>
      <c r="AK39" s="313"/>
      <c r="AL39" s="313"/>
    </row>
    <row r="40" spans="1:38" s="274" customFormat="1" ht="15" customHeight="1">
      <c r="A40" s="355">
        <v>2</v>
      </c>
      <c r="B40" s="256">
        <v>44559</v>
      </c>
      <c r="C40" s="303"/>
      <c r="D40" s="356" t="s">
        <v>849</v>
      </c>
      <c r="E40" s="302" t="s">
        <v>593</v>
      </c>
      <c r="F40" s="302">
        <v>3010</v>
      </c>
      <c r="G40" s="302">
        <v>2930</v>
      </c>
      <c r="H40" s="302">
        <v>3170</v>
      </c>
      <c r="I40" s="302" t="s">
        <v>870</v>
      </c>
      <c r="J40" s="99" t="s">
        <v>940</v>
      </c>
      <c r="K40" s="99">
        <f t="shared" si="24"/>
        <v>160</v>
      </c>
      <c r="L40" s="100">
        <f t="shared" si="25"/>
        <v>-21.07</v>
      </c>
      <c r="M40" s="101">
        <f t="shared" si="26"/>
        <v>4.6156146179401995E-2</v>
      </c>
      <c r="N40" s="99" t="s">
        <v>591</v>
      </c>
      <c r="O40" s="102">
        <v>44573</v>
      </c>
      <c r="P40" s="352"/>
      <c r="Q40" s="352"/>
      <c r="R40" s="353" t="s">
        <v>592</v>
      </c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350"/>
      <c r="AJ40" s="313"/>
      <c r="AK40" s="313"/>
      <c r="AL40" s="313"/>
    </row>
    <row r="41" spans="1:38" s="274" customFormat="1" ht="15" customHeight="1">
      <c r="A41" s="355">
        <v>3</v>
      </c>
      <c r="B41" s="256">
        <v>44559</v>
      </c>
      <c r="C41" s="303"/>
      <c r="D41" s="356" t="s">
        <v>391</v>
      </c>
      <c r="E41" s="302" t="s">
        <v>593</v>
      </c>
      <c r="F41" s="302">
        <v>126</v>
      </c>
      <c r="G41" s="302">
        <v>122</v>
      </c>
      <c r="H41" s="302">
        <v>131.5</v>
      </c>
      <c r="I41" s="302" t="s">
        <v>871</v>
      </c>
      <c r="J41" s="99" t="s">
        <v>884</v>
      </c>
      <c r="K41" s="99">
        <f t="shared" ref="K41" si="27">H41-F41</f>
        <v>5.5</v>
      </c>
      <c r="L41" s="100">
        <f t="shared" ref="L41" si="28">(F41*-0.7)/100</f>
        <v>-0.8819999999999999</v>
      </c>
      <c r="M41" s="101">
        <f t="shared" ref="M41" si="29">(K41+L41)/F41</f>
        <v>3.6650793650793656E-2</v>
      </c>
      <c r="N41" s="99" t="s">
        <v>591</v>
      </c>
      <c r="O41" s="102">
        <v>44565</v>
      </c>
      <c r="P41" s="352"/>
      <c r="Q41" s="352"/>
      <c r="R41" s="353" t="s">
        <v>595</v>
      </c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350"/>
      <c r="AJ41" s="313"/>
      <c r="AK41" s="313"/>
      <c r="AL41" s="313"/>
    </row>
    <row r="42" spans="1:38" s="274" customFormat="1" ht="15" customHeight="1">
      <c r="A42" s="355">
        <v>4</v>
      </c>
      <c r="B42" s="256">
        <v>44561</v>
      </c>
      <c r="C42" s="303"/>
      <c r="D42" s="356" t="s">
        <v>381</v>
      </c>
      <c r="E42" s="302" t="s">
        <v>593</v>
      </c>
      <c r="F42" s="302">
        <v>443.5</v>
      </c>
      <c r="G42" s="302">
        <v>430</v>
      </c>
      <c r="H42" s="302">
        <v>459</v>
      </c>
      <c r="I42" s="302" t="s">
        <v>874</v>
      </c>
      <c r="J42" s="99" t="s">
        <v>885</v>
      </c>
      <c r="K42" s="99">
        <f t="shared" ref="K42" si="30">H42-F42</f>
        <v>15.5</v>
      </c>
      <c r="L42" s="100">
        <f t="shared" ref="L42" si="31">(F42*-0.7)/100</f>
        <v>-3.1044999999999998</v>
      </c>
      <c r="M42" s="101">
        <f t="shared" ref="M42" si="32">(K42+L42)/F42</f>
        <v>2.7949267192784667E-2</v>
      </c>
      <c r="N42" s="99" t="s">
        <v>591</v>
      </c>
      <c r="O42" s="102">
        <v>44565</v>
      </c>
      <c r="P42" s="352"/>
      <c r="Q42" s="352"/>
      <c r="R42" s="353" t="s">
        <v>595</v>
      </c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350"/>
      <c r="AJ42" s="313"/>
      <c r="AK42" s="313"/>
      <c r="AL42" s="313"/>
    </row>
    <row r="43" spans="1:38" s="274" customFormat="1" ht="15" customHeight="1">
      <c r="A43" s="408">
        <v>5</v>
      </c>
      <c r="B43" s="409">
        <v>44561</v>
      </c>
      <c r="C43" s="410"/>
      <c r="D43" s="411" t="s">
        <v>61</v>
      </c>
      <c r="E43" s="412" t="s">
        <v>593</v>
      </c>
      <c r="F43" s="412">
        <v>677.5</v>
      </c>
      <c r="G43" s="412">
        <v>659</v>
      </c>
      <c r="H43" s="412">
        <v>696</v>
      </c>
      <c r="I43" s="412" t="s">
        <v>879</v>
      </c>
      <c r="J43" s="413" t="s">
        <v>881</v>
      </c>
      <c r="K43" s="413">
        <f t="shared" ref="K43" si="33">H43-F43</f>
        <v>18.5</v>
      </c>
      <c r="L43" s="414">
        <f t="shared" ref="L43" si="34">(F43*-0.7)/100</f>
        <v>-4.7424999999999997</v>
      </c>
      <c r="M43" s="415">
        <f t="shared" ref="M43" si="35">(K43+L43)/F43</f>
        <v>2.0306273062730629E-2</v>
      </c>
      <c r="N43" s="413" t="s">
        <v>591</v>
      </c>
      <c r="O43" s="416">
        <v>44564</v>
      </c>
      <c r="P43" s="352"/>
      <c r="Q43" s="352"/>
      <c r="R43" s="353" t="s">
        <v>592</v>
      </c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350"/>
      <c r="AJ43" s="313"/>
      <c r="AK43" s="313"/>
      <c r="AL43" s="313"/>
    </row>
    <row r="44" spans="1:38" s="274" customFormat="1" ht="15" customHeight="1">
      <c r="A44" s="355">
        <v>6</v>
      </c>
      <c r="B44" s="256">
        <v>44567</v>
      </c>
      <c r="C44" s="303"/>
      <c r="D44" s="356" t="s">
        <v>77</v>
      </c>
      <c r="E44" s="302" t="s">
        <v>593</v>
      </c>
      <c r="F44" s="302">
        <v>362</v>
      </c>
      <c r="G44" s="302">
        <v>350</v>
      </c>
      <c r="H44" s="302">
        <v>373</v>
      </c>
      <c r="I44" s="302" t="s">
        <v>906</v>
      </c>
      <c r="J44" s="413" t="s">
        <v>949</v>
      </c>
      <c r="K44" s="413">
        <f t="shared" ref="K44" si="36">H44-F44</f>
        <v>11</v>
      </c>
      <c r="L44" s="414">
        <f t="shared" ref="L44" si="37">(F44*-0.7)/100</f>
        <v>-2.5339999999999998</v>
      </c>
      <c r="M44" s="415">
        <f t="shared" ref="M44" si="38">(K44+L44)/F44</f>
        <v>2.3386740331491716E-2</v>
      </c>
      <c r="N44" s="413" t="s">
        <v>591</v>
      </c>
      <c r="O44" s="416">
        <v>44574</v>
      </c>
      <c r="P44" s="352"/>
      <c r="Q44" s="352"/>
      <c r="R44" s="353" t="s">
        <v>595</v>
      </c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350"/>
      <c r="AJ44" s="313"/>
      <c r="AK44" s="313"/>
      <c r="AL44" s="313"/>
    </row>
    <row r="45" spans="1:38" s="274" customFormat="1" ht="15" customHeight="1">
      <c r="A45" s="408">
        <v>7</v>
      </c>
      <c r="B45" s="409">
        <v>44568</v>
      </c>
      <c r="C45" s="410"/>
      <c r="D45" s="411" t="s">
        <v>415</v>
      </c>
      <c r="E45" s="412" t="s">
        <v>593</v>
      </c>
      <c r="F45" s="412">
        <v>1668</v>
      </c>
      <c r="G45" s="412">
        <v>1618</v>
      </c>
      <c r="H45" s="412">
        <v>1715</v>
      </c>
      <c r="I45" s="412" t="s">
        <v>913</v>
      </c>
      <c r="J45" s="413" t="s">
        <v>921</v>
      </c>
      <c r="K45" s="413">
        <f t="shared" ref="K45" si="39">H45-F45</f>
        <v>47</v>
      </c>
      <c r="L45" s="414">
        <f t="shared" ref="L45" si="40">(F45*-0.7)/100</f>
        <v>-11.675999999999998</v>
      </c>
      <c r="M45" s="415">
        <f t="shared" ref="M45" si="41">(K45+L45)/F45</f>
        <v>2.117745803357314E-2</v>
      </c>
      <c r="N45" s="413" t="s">
        <v>591</v>
      </c>
      <c r="O45" s="416">
        <v>44571</v>
      </c>
      <c r="P45" s="352"/>
      <c r="Q45" s="352"/>
      <c r="R45" s="353" t="s">
        <v>592</v>
      </c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350"/>
      <c r="AJ45" s="313"/>
      <c r="AK45" s="313"/>
      <c r="AL45" s="313"/>
    </row>
    <row r="46" spans="1:38" s="274" customFormat="1" ht="15" customHeight="1">
      <c r="A46" s="355">
        <v>8</v>
      </c>
      <c r="B46" s="256">
        <v>44572</v>
      </c>
      <c r="C46" s="303"/>
      <c r="D46" s="356" t="s">
        <v>207</v>
      </c>
      <c r="E46" s="302" t="s">
        <v>593</v>
      </c>
      <c r="F46" s="302">
        <v>1084</v>
      </c>
      <c r="G46" s="302">
        <v>1050</v>
      </c>
      <c r="H46" s="302">
        <v>1117</v>
      </c>
      <c r="I46" s="302" t="s">
        <v>923</v>
      </c>
      <c r="J46" s="413" t="s">
        <v>924</v>
      </c>
      <c r="K46" s="413">
        <f>H46-F46</f>
        <v>33</v>
      </c>
      <c r="L46" s="414">
        <f>(F46*-0.07)/100</f>
        <v>-0.75880000000000014</v>
      </c>
      <c r="M46" s="415">
        <f t="shared" ref="M46:M47" si="42">(K46+L46)/F46</f>
        <v>2.9742804428044278E-2</v>
      </c>
      <c r="N46" s="413" t="s">
        <v>591</v>
      </c>
      <c r="O46" s="432">
        <v>44572</v>
      </c>
      <c r="P46" s="352"/>
      <c r="Q46" s="352"/>
      <c r="R46" s="353" t="s">
        <v>592</v>
      </c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350"/>
      <c r="AJ46" s="313"/>
      <c r="AK46" s="313"/>
      <c r="AL46" s="313"/>
    </row>
    <row r="47" spans="1:38" s="274" customFormat="1" ht="15" customHeight="1">
      <c r="A47" s="355">
        <v>9</v>
      </c>
      <c r="B47" s="256">
        <v>44572</v>
      </c>
      <c r="C47" s="303"/>
      <c r="D47" s="356" t="s">
        <v>430</v>
      </c>
      <c r="E47" s="302" t="s">
        <v>593</v>
      </c>
      <c r="F47" s="302">
        <v>312</v>
      </c>
      <c r="G47" s="302">
        <v>302</v>
      </c>
      <c r="H47" s="302">
        <v>321</v>
      </c>
      <c r="I47" s="302" t="s">
        <v>925</v>
      </c>
      <c r="J47" s="99" t="s">
        <v>884</v>
      </c>
      <c r="K47" s="99">
        <f t="shared" ref="K47" si="43">H47-F47</f>
        <v>9</v>
      </c>
      <c r="L47" s="100">
        <f t="shared" ref="L47" si="44">(F47*-0.7)/100</f>
        <v>-2.1839999999999997</v>
      </c>
      <c r="M47" s="101">
        <f t="shared" si="42"/>
        <v>2.1846153846153848E-2</v>
      </c>
      <c r="N47" s="99" t="s">
        <v>591</v>
      </c>
      <c r="O47" s="102">
        <v>44573</v>
      </c>
      <c r="P47" s="352"/>
      <c r="Q47" s="352"/>
      <c r="R47" s="353" t="s">
        <v>595</v>
      </c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350"/>
      <c r="AJ47" s="313"/>
      <c r="AK47" s="313"/>
      <c r="AL47" s="313"/>
    </row>
    <row r="48" spans="1:38" s="274" customFormat="1" ht="15" customHeight="1">
      <c r="A48" s="355">
        <v>10</v>
      </c>
      <c r="B48" s="256">
        <v>44573</v>
      </c>
      <c r="C48" s="303"/>
      <c r="D48" s="356" t="s">
        <v>207</v>
      </c>
      <c r="E48" s="302" t="s">
        <v>593</v>
      </c>
      <c r="F48" s="302">
        <v>1117.5</v>
      </c>
      <c r="G48" s="302">
        <v>1080</v>
      </c>
      <c r="H48" s="302">
        <v>1144</v>
      </c>
      <c r="I48" s="302" t="s">
        <v>934</v>
      </c>
      <c r="J48" s="413" t="s">
        <v>935</v>
      </c>
      <c r="K48" s="413">
        <f>H48-F48</f>
        <v>26.5</v>
      </c>
      <c r="L48" s="414">
        <f>(F48*-0.07)/100</f>
        <v>-0.78225000000000011</v>
      </c>
      <c r="M48" s="415">
        <f t="shared" ref="M48:M49" si="45">(K48+L48)/F48</f>
        <v>2.3013646532438477E-2</v>
      </c>
      <c r="N48" s="413" t="s">
        <v>591</v>
      </c>
      <c r="O48" s="432">
        <v>44573</v>
      </c>
      <c r="P48" s="352"/>
      <c r="Q48" s="352"/>
      <c r="R48" s="353" t="s">
        <v>592</v>
      </c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350"/>
      <c r="AJ48" s="313"/>
      <c r="AK48" s="313"/>
      <c r="AL48" s="313"/>
    </row>
    <row r="49" spans="1:38" s="274" customFormat="1" ht="15" customHeight="1">
      <c r="A49" s="355">
        <v>11</v>
      </c>
      <c r="B49" s="256">
        <v>44573</v>
      </c>
      <c r="C49" s="303"/>
      <c r="D49" s="356" t="s">
        <v>309</v>
      </c>
      <c r="E49" s="302" t="s">
        <v>593</v>
      </c>
      <c r="F49" s="302">
        <v>615</v>
      </c>
      <c r="G49" s="302">
        <v>595</v>
      </c>
      <c r="H49" s="302">
        <v>631</v>
      </c>
      <c r="I49" s="302" t="s">
        <v>938</v>
      </c>
      <c r="J49" s="99" t="s">
        <v>898</v>
      </c>
      <c r="K49" s="99">
        <f t="shared" ref="K49" si="46">H49-F49</f>
        <v>16</v>
      </c>
      <c r="L49" s="100">
        <f t="shared" ref="L49" si="47">(F49*-0.7)/100</f>
        <v>-4.3049999999999997</v>
      </c>
      <c r="M49" s="101">
        <f t="shared" si="45"/>
        <v>1.9016260162601627E-2</v>
      </c>
      <c r="N49" s="99" t="s">
        <v>591</v>
      </c>
      <c r="O49" s="102">
        <v>44585</v>
      </c>
      <c r="P49" s="352"/>
      <c r="Q49" s="352"/>
      <c r="R49" s="353" t="s">
        <v>592</v>
      </c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350"/>
      <c r="AJ49" s="313"/>
      <c r="AK49" s="313"/>
      <c r="AL49" s="313"/>
    </row>
    <row r="50" spans="1:38" s="274" customFormat="1" ht="15" customHeight="1">
      <c r="A50" s="442">
        <v>12</v>
      </c>
      <c r="B50" s="358">
        <v>44574</v>
      </c>
      <c r="C50" s="359"/>
      <c r="D50" s="443" t="s">
        <v>950</v>
      </c>
      <c r="E50" s="357" t="s">
        <v>593</v>
      </c>
      <c r="F50" s="357">
        <v>134.5</v>
      </c>
      <c r="G50" s="357">
        <v>130.5</v>
      </c>
      <c r="H50" s="357">
        <v>130.5</v>
      </c>
      <c r="I50" s="357" t="s">
        <v>951</v>
      </c>
      <c r="J50" s="444" t="s">
        <v>968</v>
      </c>
      <c r="K50" s="444">
        <f t="shared" ref="K50:K52" si="48">H50-F50</f>
        <v>-4</v>
      </c>
      <c r="L50" s="445">
        <f t="shared" ref="L50:L52" si="49">(F50*-0.7)/100</f>
        <v>-0.94149999999999989</v>
      </c>
      <c r="M50" s="446">
        <f t="shared" ref="M50:M52" si="50">(K50+L50)/F50</f>
        <v>-3.673977695167286E-2</v>
      </c>
      <c r="N50" s="444" t="s">
        <v>604</v>
      </c>
      <c r="O50" s="447">
        <v>44579</v>
      </c>
      <c r="P50" s="352"/>
      <c r="Q50" s="352"/>
      <c r="R50" s="353" t="s">
        <v>595</v>
      </c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350"/>
      <c r="AJ50" s="313"/>
      <c r="AK50" s="313"/>
      <c r="AL50" s="313"/>
    </row>
    <row r="51" spans="1:38" s="274" customFormat="1" ht="15" customHeight="1">
      <c r="A51" s="442">
        <v>13</v>
      </c>
      <c r="B51" s="358">
        <v>44574</v>
      </c>
      <c r="C51" s="359"/>
      <c r="D51" s="443" t="s">
        <v>959</v>
      </c>
      <c r="E51" s="357" t="s">
        <v>593</v>
      </c>
      <c r="F51" s="357">
        <v>1545</v>
      </c>
      <c r="G51" s="357">
        <v>1495</v>
      </c>
      <c r="H51" s="357">
        <v>1495</v>
      </c>
      <c r="I51" s="357" t="s">
        <v>960</v>
      </c>
      <c r="J51" s="444" t="s">
        <v>989</v>
      </c>
      <c r="K51" s="444">
        <f t="shared" si="48"/>
        <v>-50</v>
      </c>
      <c r="L51" s="445">
        <f t="shared" si="49"/>
        <v>-10.815</v>
      </c>
      <c r="M51" s="446">
        <f t="shared" si="50"/>
        <v>-3.9362459546925563E-2</v>
      </c>
      <c r="N51" s="444" t="s">
        <v>604</v>
      </c>
      <c r="O51" s="447">
        <v>44579</v>
      </c>
      <c r="P51" s="352"/>
      <c r="Q51" s="352"/>
      <c r="R51" s="353" t="s">
        <v>592</v>
      </c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350"/>
      <c r="AJ51" s="313"/>
      <c r="AK51" s="313"/>
      <c r="AL51" s="313"/>
    </row>
    <row r="52" spans="1:38" s="274" customFormat="1" ht="15" customHeight="1">
      <c r="A52" s="442">
        <v>14</v>
      </c>
      <c r="B52" s="358">
        <v>44575</v>
      </c>
      <c r="C52" s="359"/>
      <c r="D52" s="443" t="s">
        <v>201</v>
      </c>
      <c r="E52" s="357" t="s">
        <v>593</v>
      </c>
      <c r="F52" s="357">
        <v>1205</v>
      </c>
      <c r="G52" s="357">
        <v>1170</v>
      </c>
      <c r="H52" s="357">
        <v>1170</v>
      </c>
      <c r="I52" s="357" t="s">
        <v>966</v>
      </c>
      <c r="J52" s="444" t="s">
        <v>1054</v>
      </c>
      <c r="K52" s="444">
        <f t="shared" si="48"/>
        <v>-35</v>
      </c>
      <c r="L52" s="445">
        <f t="shared" si="49"/>
        <v>-8.4350000000000005</v>
      </c>
      <c r="M52" s="446">
        <f t="shared" si="50"/>
        <v>-3.6045643153526971E-2</v>
      </c>
      <c r="N52" s="444" t="s">
        <v>604</v>
      </c>
      <c r="O52" s="447">
        <v>44585</v>
      </c>
      <c r="P52" s="352"/>
      <c r="Q52" s="352"/>
      <c r="R52" s="353" t="s">
        <v>592</v>
      </c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350"/>
      <c r="AJ52" s="313"/>
      <c r="AK52" s="313"/>
      <c r="AL52" s="313"/>
    </row>
    <row r="53" spans="1:38" s="274" customFormat="1" ht="15" customHeight="1">
      <c r="A53" s="355">
        <v>15</v>
      </c>
      <c r="B53" s="256">
        <v>44575</v>
      </c>
      <c r="C53" s="303"/>
      <c r="D53" s="356" t="s">
        <v>545</v>
      </c>
      <c r="E53" s="302" t="s">
        <v>593</v>
      </c>
      <c r="F53" s="302">
        <v>534</v>
      </c>
      <c r="G53" s="302">
        <v>515</v>
      </c>
      <c r="H53" s="302">
        <v>549</v>
      </c>
      <c r="I53" s="302" t="s">
        <v>967</v>
      </c>
      <c r="J53" s="99" t="s">
        <v>974</v>
      </c>
      <c r="K53" s="99">
        <f t="shared" ref="K53" si="51">H53-F53</f>
        <v>15</v>
      </c>
      <c r="L53" s="100">
        <f t="shared" ref="L53" si="52">(F53*-0.7)/100</f>
        <v>-3.7379999999999995</v>
      </c>
      <c r="M53" s="101">
        <f t="shared" ref="M53" si="53">(K53+L53)/F53</f>
        <v>2.1089887640449438E-2</v>
      </c>
      <c r="N53" s="99" t="s">
        <v>591</v>
      </c>
      <c r="O53" s="102">
        <v>44578</v>
      </c>
      <c r="P53" s="352"/>
      <c r="Q53" s="352"/>
      <c r="R53" s="353" t="s">
        <v>592</v>
      </c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350"/>
      <c r="AJ53" s="313"/>
      <c r="AK53" s="313"/>
      <c r="AL53" s="313"/>
    </row>
    <row r="54" spans="1:38" s="274" customFormat="1" ht="15" customHeight="1">
      <c r="A54" s="442">
        <v>16</v>
      </c>
      <c r="B54" s="358">
        <v>44578</v>
      </c>
      <c r="C54" s="359"/>
      <c r="D54" s="443" t="s">
        <v>71</v>
      </c>
      <c r="E54" s="357" t="s">
        <v>593</v>
      </c>
      <c r="F54" s="357">
        <v>218.5</v>
      </c>
      <c r="G54" s="357">
        <v>213</v>
      </c>
      <c r="H54" s="357">
        <v>213</v>
      </c>
      <c r="I54" s="357" t="s">
        <v>976</v>
      </c>
      <c r="J54" s="444" t="s">
        <v>980</v>
      </c>
      <c r="K54" s="444">
        <f t="shared" ref="K54" si="54">H54-F54</f>
        <v>-5.5</v>
      </c>
      <c r="L54" s="445">
        <f t="shared" ref="L54" si="55">(F54*-0.7)/100</f>
        <v>-1.5294999999999999</v>
      </c>
      <c r="M54" s="446">
        <f t="shared" ref="M54" si="56">(K54+L54)/F54</f>
        <v>-3.2171624713958812E-2</v>
      </c>
      <c r="N54" s="444" t="s">
        <v>604</v>
      </c>
      <c r="O54" s="447">
        <v>44579</v>
      </c>
      <c r="P54" s="352"/>
      <c r="Q54" s="352"/>
      <c r="R54" s="353" t="s">
        <v>592</v>
      </c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350"/>
      <c r="AJ54" s="313"/>
      <c r="AK54" s="313"/>
      <c r="AL54" s="313"/>
    </row>
    <row r="55" spans="1:38" s="274" customFormat="1" ht="15" customHeight="1">
      <c r="A55" s="442">
        <v>17</v>
      </c>
      <c r="B55" s="358">
        <v>44579</v>
      </c>
      <c r="C55" s="359"/>
      <c r="D55" s="443" t="s">
        <v>130</v>
      </c>
      <c r="E55" s="357" t="s">
        <v>593</v>
      </c>
      <c r="F55" s="357">
        <v>457</v>
      </c>
      <c r="G55" s="357">
        <v>445</v>
      </c>
      <c r="H55" s="357">
        <v>445</v>
      </c>
      <c r="I55" s="357" t="s">
        <v>976</v>
      </c>
      <c r="J55" s="444" t="s">
        <v>991</v>
      </c>
      <c r="K55" s="444">
        <f t="shared" ref="K55" si="57">H55-F55</f>
        <v>-12</v>
      </c>
      <c r="L55" s="445">
        <f t="shared" ref="L55" si="58">(F55*-0.7)/100</f>
        <v>-3.1989999999999998</v>
      </c>
      <c r="M55" s="446">
        <f t="shared" ref="M55" si="59">(K55+L55)/F55</f>
        <v>-3.3258205689277898E-2</v>
      </c>
      <c r="N55" s="444" t="s">
        <v>604</v>
      </c>
      <c r="O55" s="447">
        <v>44580</v>
      </c>
      <c r="P55" s="352"/>
      <c r="Q55" s="352"/>
      <c r="R55" s="353" t="s">
        <v>592</v>
      </c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350"/>
      <c r="AJ55" s="313"/>
      <c r="AK55" s="313"/>
      <c r="AL55" s="313"/>
    </row>
    <row r="56" spans="1:38" s="274" customFormat="1" ht="15" customHeight="1">
      <c r="A56" s="442">
        <v>18</v>
      </c>
      <c r="B56" s="358">
        <v>44582</v>
      </c>
      <c r="C56" s="359"/>
      <c r="D56" s="443" t="s">
        <v>51</v>
      </c>
      <c r="E56" s="357" t="s">
        <v>593</v>
      </c>
      <c r="F56" s="357">
        <v>371</v>
      </c>
      <c r="G56" s="357">
        <v>358</v>
      </c>
      <c r="H56" s="357">
        <v>358</v>
      </c>
      <c r="I56" s="357" t="s">
        <v>1029</v>
      </c>
      <c r="J56" s="444" t="s">
        <v>1055</v>
      </c>
      <c r="K56" s="444">
        <f t="shared" ref="K56:K57" si="60">H56-F56</f>
        <v>-13</v>
      </c>
      <c r="L56" s="445">
        <f t="shared" ref="L56" si="61">(F56*-0.7)/100</f>
        <v>-2.597</v>
      </c>
      <c r="M56" s="446">
        <f t="shared" ref="M56:M57" si="62">(K56+L56)/F56</f>
        <v>-4.2040431266846361E-2</v>
      </c>
      <c r="N56" s="444" t="s">
        <v>604</v>
      </c>
      <c r="O56" s="447">
        <v>44585</v>
      </c>
      <c r="P56" s="352"/>
      <c r="Q56" s="352"/>
      <c r="R56" s="353" t="s">
        <v>592</v>
      </c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350"/>
      <c r="AJ56" s="313"/>
      <c r="AK56" s="313"/>
      <c r="AL56" s="313"/>
    </row>
    <row r="57" spans="1:38" s="274" customFormat="1" ht="15" customHeight="1">
      <c r="A57" s="355">
        <v>19</v>
      </c>
      <c r="B57" s="256">
        <v>44586</v>
      </c>
      <c r="C57" s="303"/>
      <c r="D57" s="356" t="s">
        <v>381</v>
      </c>
      <c r="E57" s="302" t="s">
        <v>593</v>
      </c>
      <c r="F57" s="302">
        <v>441.5</v>
      </c>
      <c r="G57" s="302">
        <v>428</v>
      </c>
      <c r="H57" s="302">
        <v>453.5</v>
      </c>
      <c r="I57" s="302" t="s">
        <v>1076</v>
      </c>
      <c r="J57" s="99" t="s">
        <v>974</v>
      </c>
      <c r="K57" s="99">
        <f t="shared" si="60"/>
        <v>12</v>
      </c>
      <c r="L57" s="100">
        <f>(F57*-0.07)/100</f>
        <v>-0.30905000000000005</v>
      </c>
      <c r="M57" s="101">
        <f t="shared" si="62"/>
        <v>2.6480067950169876E-2</v>
      </c>
      <c r="N57" s="99" t="s">
        <v>591</v>
      </c>
      <c r="O57" s="102">
        <v>44586</v>
      </c>
      <c r="P57" s="352"/>
      <c r="Q57" s="352"/>
      <c r="R57" s="353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350"/>
      <c r="AJ57" s="313"/>
      <c r="AK57" s="313"/>
      <c r="AL57" s="313"/>
    </row>
    <row r="58" spans="1:38" s="274" customFormat="1" ht="15" customHeight="1">
      <c r="A58" s="344">
        <v>20</v>
      </c>
      <c r="B58" s="259">
        <v>44586</v>
      </c>
      <c r="C58" s="345"/>
      <c r="D58" s="346" t="s">
        <v>350</v>
      </c>
      <c r="E58" s="262" t="s">
        <v>593</v>
      </c>
      <c r="F58" s="262" t="s">
        <v>1081</v>
      </c>
      <c r="G58" s="262">
        <v>705</v>
      </c>
      <c r="H58" s="262"/>
      <c r="I58" s="262" t="s">
        <v>1082</v>
      </c>
      <c r="J58" s="347"/>
      <c r="K58" s="347"/>
      <c r="L58" s="348"/>
      <c r="M58" s="349"/>
      <c r="N58" s="347"/>
      <c r="O58" s="417"/>
      <c r="P58" s="352"/>
      <c r="Q58" s="352"/>
      <c r="R58" s="353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350"/>
      <c r="AJ58" s="313"/>
      <c r="AK58" s="313"/>
      <c r="AL58" s="313"/>
    </row>
    <row r="59" spans="1:38" s="274" customFormat="1" ht="15" customHeight="1">
      <c r="A59" s="344">
        <v>21</v>
      </c>
      <c r="B59" s="259">
        <v>44586</v>
      </c>
      <c r="C59" s="345"/>
      <c r="D59" s="346" t="s">
        <v>309</v>
      </c>
      <c r="E59" s="262" t="s">
        <v>593</v>
      </c>
      <c r="F59" s="262" t="s">
        <v>1091</v>
      </c>
      <c r="G59" s="262">
        <v>595</v>
      </c>
      <c r="H59" s="262"/>
      <c r="I59" s="262" t="s">
        <v>938</v>
      </c>
      <c r="J59" s="347"/>
      <c r="K59" s="347"/>
      <c r="L59" s="348"/>
      <c r="M59" s="349"/>
      <c r="N59" s="347"/>
      <c r="O59" s="417"/>
      <c r="P59" s="352"/>
      <c r="Q59" s="352"/>
      <c r="R59" s="353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350"/>
      <c r="AJ59" s="313"/>
      <c r="AK59" s="313"/>
      <c r="AL59" s="313"/>
    </row>
    <row r="60" spans="1:38" s="274" customFormat="1" ht="15" customHeight="1">
      <c r="A60" s="344">
        <v>22</v>
      </c>
      <c r="B60" s="259">
        <v>44586</v>
      </c>
      <c r="C60" s="345"/>
      <c r="D60" s="346" t="s">
        <v>493</v>
      </c>
      <c r="E60" s="262" t="s">
        <v>593</v>
      </c>
      <c r="F60" s="262" t="s">
        <v>1099</v>
      </c>
      <c r="G60" s="262">
        <v>1510</v>
      </c>
      <c r="H60" s="262"/>
      <c r="I60" s="262" t="s">
        <v>1100</v>
      </c>
      <c r="J60" s="347"/>
      <c r="K60" s="347"/>
      <c r="L60" s="348"/>
      <c r="M60" s="349"/>
      <c r="N60" s="347"/>
      <c r="O60" s="417"/>
      <c r="P60" s="352"/>
      <c r="Q60" s="352"/>
      <c r="R60" s="353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350"/>
      <c r="AJ60" s="313"/>
      <c r="AK60" s="313"/>
      <c r="AL60" s="313"/>
    </row>
    <row r="61" spans="1:38" s="287" customFormat="1" ht="15" customHeight="1">
      <c r="K61" s="263"/>
      <c r="L61" s="300"/>
      <c r="M61" s="379"/>
      <c r="N61" s="263"/>
      <c r="O61" s="311"/>
      <c r="P61" s="1"/>
      <c r="Q61" s="1"/>
      <c r="R61" s="374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381"/>
      <c r="AJ61" s="380"/>
      <c r="AK61" s="380"/>
      <c r="AL61" s="380"/>
    </row>
    <row r="62" spans="1:38" ht="15" customHeight="1">
      <c r="A62" s="365"/>
      <c r="B62" s="366"/>
      <c r="C62" s="367"/>
      <c r="D62" s="368"/>
      <c r="E62" s="369"/>
      <c r="F62" s="369"/>
      <c r="G62" s="369"/>
      <c r="H62" s="369"/>
      <c r="I62" s="369"/>
      <c r="J62" s="370"/>
      <c r="K62" s="370"/>
      <c r="L62" s="371"/>
      <c r="M62" s="372"/>
      <c r="N62" s="370"/>
      <c r="O62" s="373"/>
      <c r="P62" s="1"/>
      <c r="Q62" s="1"/>
      <c r="R62" s="374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44.25" customHeight="1">
      <c r="A63" s="128" t="s">
        <v>596</v>
      </c>
      <c r="B63" s="151"/>
      <c r="C63" s="151"/>
      <c r="D63" s="1"/>
      <c r="E63" s="6"/>
      <c r="F63" s="6"/>
      <c r="G63" s="6"/>
      <c r="H63" s="6" t="s">
        <v>608</v>
      </c>
      <c r="I63" s="6"/>
      <c r="J63" s="6"/>
      <c r="K63" s="124"/>
      <c r="L63" s="153"/>
      <c r="M63" s="124"/>
      <c r="N63" s="125"/>
      <c r="O63" s="124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316"/>
      <c r="AD63" s="316"/>
      <c r="AE63" s="316"/>
      <c r="AF63" s="316"/>
      <c r="AG63" s="316"/>
      <c r="AH63" s="316"/>
    </row>
    <row r="64" spans="1:38" ht="12.75" customHeight="1">
      <c r="A64" s="135" t="s">
        <v>597</v>
      </c>
      <c r="B64" s="128"/>
      <c r="C64" s="128"/>
      <c r="D64" s="128"/>
      <c r="E64" s="41"/>
      <c r="F64" s="136" t="s">
        <v>598</v>
      </c>
      <c r="G64" s="56"/>
      <c r="H64" s="41"/>
      <c r="I64" s="56"/>
      <c r="J64" s="6"/>
      <c r="K64" s="154"/>
      <c r="L64" s="155"/>
      <c r="M64" s="6"/>
      <c r="N64" s="118"/>
      <c r="O64" s="156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35"/>
      <c r="B65" s="128"/>
      <c r="C65" s="128"/>
      <c r="D65" s="128"/>
      <c r="E65" s="6"/>
      <c r="F65" s="136" t="s">
        <v>600</v>
      </c>
      <c r="G65" s="56"/>
      <c r="H65" s="41"/>
      <c r="I65" s="56"/>
      <c r="J65" s="6"/>
      <c r="K65" s="154"/>
      <c r="L65" s="155"/>
      <c r="M65" s="6"/>
      <c r="N65" s="118"/>
      <c r="O65" s="156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28"/>
      <c r="B66" s="128"/>
      <c r="C66" s="128"/>
      <c r="D66" s="128"/>
      <c r="E66" s="6"/>
      <c r="F66" s="6"/>
      <c r="G66" s="6"/>
      <c r="H66" s="6"/>
      <c r="I66" s="6"/>
      <c r="J66" s="141"/>
      <c r="K66" s="138"/>
      <c r="L66" s="139"/>
      <c r="M66" s="6"/>
      <c r="N66" s="142"/>
      <c r="O66" s="1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157" t="s">
        <v>609</v>
      </c>
      <c r="B67" s="157"/>
      <c r="C67" s="157"/>
      <c r="D67" s="157"/>
      <c r="E67" s="6"/>
      <c r="F67" s="6"/>
      <c r="G67" s="6"/>
      <c r="H67" s="6"/>
      <c r="I67" s="6"/>
      <c r="J67" s="6"/>
      <c r="K67" s="6"/>
      <c r="L67" s="6"/>
      <c r="M67" s="6"/>
      <c r="N67" s="6"/>
      <c r="O67" s="2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38.25" customHeight="1">
      <c r="A68" s="96" t="s">
        <v>16</v>
      </c>
      <c r="B68" s="96" t="s">
        <v>568</v>
      </c>
      <c r="C68" s="96"/>
      <c r="D68" s="97" t="s">
        <v>579</v>
      </c>
      <c r="E68" s="96" t="s">
        <v>580</v>
      </c>
      <c r="F68" s="96" t="s">
        <v>581</v>
      </c>
      <c r="G68" s="96" t="s">
        <v>602</v>
      </c>
      <c r="H68" s="96" t="s">
        <v>583</v>
      </c>
      <c r="I68" s="96" t="s">
        <v>584</v>
      </c>
      <c r="J68" s="95" t="s">
        <v>585</v>
      </c>
      <c r="K68" s="158" t="s">
        <v>610</v>
      </c>
      <c r="L68" s="98" t="s">
        <v>587</v>
      </c>
      <c r="M68" s="158" t="s">
        <v>611</v>
      </c>
      <c r="N68" s="96" t="s">
        <v>612</v>
      </c>
      <c r="O68" s="95" t="s">
        <v>589</v>
      </c>
      <c r="P68" s="97" t="s">
        <v>590</v>
      </c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s="258" customFormat="1" ht="13.5" customHeight="1">
      <c r="A69" s="357">
        <v>1</v>
      </c>
      <c r="B69" s="358">
        <v>44561</v>
      </c>
      <c r="C69" s="399"/>
      <c r="D69" s="399" t="s">
        <v>878</v>
      </c>
      <c r="E69" s="357" t="s">
        <v>593</v>
      </c>
      <c r="F69" s="357">
        <v>2432.5</v>
      </c>
      <c r="G69" s="357">
        <v>2398</v>
      </c>
      <c r="H69" s="361">
        <v>2398</v>
      </c>
      <c r="I69" s="361" t="s">
        <v>877</v>
      </c>
      <c r="J69" s="376" t="s">
        <v>890</v>
      </c>
      <c r="K69" s="361">
        <f t="shared" ref="K69" si="63">H69-F69</f>
        <v>-34.5</v>
      </c>
      <c r="L69" s="395">
        <f t="shared" ref="L69" si="64">(H69*N69)*0.07%</f>
        <v>629.47500000000014</v>
      </c>
      <c r="M69" s="396">
        <f t="shared" ref="M69" si="65">(K69*N69)-L69</f>
        <v>-13566.975</v>
      </c>
      <c r="N69" s="361">
        <v>375</v>
      </c>
      <c r="O69" s="397" t="s">
        <v>604</v>
      </c>
      <c r="P69" s="398">
        <v>44200</v>
      </c>
      <c r="Q69" s="260"/>
      <c r="R69" s="270" t="s">
        <v>595</v>
      </c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69"/>
      <c r="AG69" s="259"/>
      <c r="AH69" s="312"/>
      <c r="AI69" s="312"/>
      <c r="AJ69" s="293"/>
      <c r="AK69" s="293"/>
      <c r="AL69" s="293"/>
    </row>
    <row r="70" spans="1:38" s="258" customFormat="1" ht="13.5" customHeight="1">
      <c r="A70" s="357">
        <v>2</v>
      </c>
      <c r="B70" s="358">
        <v>44565</v>
      </c>
      <c r="C70" s="399"/>
      <c r="D70" s="399" t="s">
        <v>887</v>
      </c>
      <c r="E70" s="357" t="s">
        <v>888</v>
      </c>
      <c r="F70" s="357">
        <v>17770</v>
      </c>
      <c r="G70" s="357">
        <v>17875</v>
      </c>
      <c r="H70" s="361">
        <v>17875</v>
      </c>
      <c r="I70" s="361" t="s">
        <v>889</v>
      </c>
      <c r="J70" s="376" t="s">
        <v>897</v>
      </c>
      <c r="K70" s="361">
        <f>F70-H70</f>
        <v>-105</v>
      </c>
      <c r="L70" s="395">
        <f t="shared" ref="L70:L71" si="66">(H70*N70)*0.07%</f>
        <v>625.62500000000011</v>
      </c>
      <c r="M70" s="396">
        <f t="shared" ref="M70:M71" si="67">(K70*N70)-L70</f>
        <v>-5875.625</v>
      </c>
      <c r="N70" s="361">
        <v>50</v>
      </c>
      <c r="O70" s="397" t="s">
        <v>604</v>
      </c>
      <c r="P70" s="398">
        <v>44201</v>
      </c>
      <c r="Q70" s="260"/>
      <c r="R70" s="270" t="s">
        <v>592</v>
      </c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69"/>
      <c r="AG70" s="259"/>
      <c r="AH70" s="312"/>
      <c r="AI70" s="312"/>
      <c r="AJ70" s="293"/>
      <c r="AK70" s="293"/>
      <c r="AL70" s="293"/>
    </row>
    <row r="71" spans="1:38" s="258" customFormat="1" ht="13.5" customHeight="1">
      <c r="A71" s="302">
        <v>3</v>
      </c>
      <c r="B71" s="256">
        <v>44568</v>
      </c>
      <c r="C71" s="433"/>
      <c r="D71" s="433" t="s">
        <v>914</v>
      </c>
      <c r="E71" s="302" t="s">
        <v>593</v>
      </c>
      <c r="F71" s="302">
        <v>1470</v>
      </c>
      <c r="G71" s="302">
        <v>1432</v>
      </c>
      <c r="H71" s="401">
        <v>1490</v>
      </c>
      <c r="I71" s="401" t="s">
        <v>915</v>
      </c>
      <c r="J71" s="405" t="s">
        <v>861</v>
      </c>
      <c r="K71" s="401">
        <f t="shared" ref="K71" si="68">H71-F71</f>
        <v>20</v>
      </c>
      <c r="L71" s="434">
        <f t="shared" si="66"/>
        <v>365.05000000000007</v>
      </c>
      <c r="M71" s="435">
        <f t="shared" si="67"/>
        <v>6634.95</v>
      </c>
      <c r="N71" s="401">
        <v>350</v>
      </c>
      <c r="O71" s="436" t="s">
        <v>591</v>
      </c>
      <c r="P71" s="437">
        <v>44214</v>
      </c>
      <c r="Q71" s="260"/>
      <c r="R71" s="270" t="s">
        <v>595</v>
      </c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69"/>
      <c r="AG71" s="259"/>
      <c r="AH71" s="312"/>
      <c r="AI71" s="312"/>
      <c r="AJ71" s="293"/>
      <c r="AK71" s="293"/>
      <c r="AL71" s="293"/>
    </row>
    <row r="72" spans="1:38" s="258" customFormat="1" ht="13.5" customHeight="1">
      <c r="A72" s="302">
        <v>4</v>
      </c>
      <c r="B72" s="256">
        <v>44573</v>
      </c>
      <c r="C72" s="433"/>
      <c r="D72" s="433" t="s">
        <v>936</v>
      </c>
      <c r="E72" s="302" t="s">
        <v>593</v>
      </c>
      <c r="F72" s="302">
        <v>131.15</v>
      </c>
      <c r="G72" s="302">
        <v>128</v>
      </c>
      <c r="H72" s="401">
        <v>133.15</v>
      </c>
      <c r="I72" s="401" t="s">
        <v>937</v>
      </c>
      <c r="J72" s="405" t="s">
        <v>945</v>
      </c>
      <c r="K72" s="401">
        <f t="shared" ref="K72:K73" si="69">H72-F72</f>
        <v>2</v>
      </c>
      <c r="L72" s="434">
        <f t="shared" ref="L72:L73" si="70">(H72*N72)*0.07%</f>
        <v>400.78150000000005</v>
      </c>
      <c r="M72" s="435">
        <f t="shared" ref="M72:M73" si="71">(K72*N72)-L72</f>
        <v>8199.218499999999</v>
      </c>
      <c r="N72" s="401">
        <v>4300</v>
      </c>
      <c r="O72" s="436" t="s">
        <v>591</v>
      </c>
      <c r="P72" s="438">
        <v>44208</v>
      </c>
      <c r="Q72" s="260"/>
      <c r="R72" s="270" t="s">
        <v>595</v>
      </c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69"/>
      <c r="AG72" s="259"/>
      <c r="AH72" s="312"/>
      <c r="AI72" s="312"/>
      <c r="AJ72" s="293"/>
      <c r="AK72" s="293"/>
      <c r="AL72" s="293"/>
    </row>
    <row r="73" spans="1:38" s="258" customFormat="1" ht="13.5" customHeight="1">
      <c r="A73" s="302">
        <v>5</v>
      </c>
      <c r="B73" s="256">
        <v>44573</v>
      </c>
      <c r="C73" s="433"/>
      <c r="D73" s="433" t="s">
        <v>946</v>
      </c>
      <c r="E73" s="302" t="s">
        <v>593</v>
      </c>
      <c r="F73" s="302">
        <v>1520</v>
      </c>
      <c r="G73" s="302">
        <v>1490</v>
      </c>
      <c r="H73" s="401">
        <v>1544.5</v>
      </c>
      <c r="I73" s="401" t="s">
        <v>939</v>
      </c>
      <c r="J73" s="405" t="s">
        <v>947</v>
      </c>
      <c r="K73" s="401">
        <f t="shared" si="69"/>
        <v>24.5</v>
      </c>
      <c r="L73" s="434">
        <f t="shared" si="70"/>
        <v>432.46000000000004</v>
      </c>
      <c r="M73" s="435">
        <f t="shared" si="71"/>
        <v>9367.5400000000009</v>
      </c>
      <c r="N73" s="401">
        <v>400</v>
      </c>
      <c r="O73" s="436" t="s">
        <v>591</v>
      </c>
      <c r="P73" s="438">
        <v>44208</v>
      </c>
      <c r="Q73" s="260"/>
      <c r="R73" s="270" t="s">
        <v>592</v>
      </c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69"/>
      <c r="AG73" s="259"/>
      <c r="AH73" s="312"/>
      <c r="AI73" s="312"/>
      <c r="AJ73" s="293"/>
      <c r="AK73" s="293"/>
      <c r="AL73" s="293"/>
    </row>
    <row r="74" spans="1:38" s="258" customFormat="1" ht="13.5" customHeight="1">
      <c r="A74" s="302">
        <v>6</v>
      </c>
      <c r="B74" s="256">
        <v>44573</v>
      </c>
      <c r="C74" s="433"/>
      <c r="D74" s="433" t="s">
        <v>943</v>
      </c>
      <c r="E74" s="302" t="s">
        <v>593</v>
      </c>
      <c r="F74" s="302">
        <v>443.5</v>
      </c>
      <c r="G74" s="302">
        <v>434</v>
      </c>
      <c r="H74" s="401">
        <v>451.5</v>
      </c>
      <c r="I74" s="401" t="s">
        <v>944</v>
      </c>
      <c r="J74" s="405" t="s">
        <v>961</v>
      </c>
      <c r="K74" s="401">
        <f t="shared" ref="K74" si="72">H74-F74</f>
        <v>8</v>
      </c>
      <c r="L74" s="434">
        <f t="shared" ref="L74" si="73">(H74*N74)*0.07%</f>
        <v>347.65500000000003</v>
      </c>
      <c r="M74" s="435">
        <f t="shared" ref="M74" si="74">(K74*N74)-L74</f>
        <v>8452.3449999999993</v>
      </c>
      <c r="N74" s="401">
        <v>1100</v>
      </c>
      <c r="O74" s="436" t="s">
        <v>591</v>
      </c>
      <c r="P74" s="437">
        <v>44209</v>
      </c>
      <c r="Q74" s="260"/>
      <c r="R74" s="270" t="s">
        <v>592</v>
      </c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69"/>
      <c r="AG74" s="259"/>
      <c r="AH74" s="312"/>
      <c r="AI74" s="312"/>
      <c r="AJ74" s="293"/>
      <c r="AK74" s="293"/>
      <c r="AL74" s="293"/>
    </row>
    <row r="75" spans="1:38" s="258" customFormat="1" ht="13.5" customHeight="1">
      <c r="A75" s="440">
        <v>7</v>
      </c>
      <c r="B75" s="256">
        <v>44574</v>
      </c>
      <c r="C75" s="433"/>
      <c r="D75" s="433" t="s">
        <v>962</v>
      </c>
      <c r="E75" s="302" t="s">
        <v>593</v>
      </c>
      <c r="F75" s="302">
        <v>944</v>
      </c>
      <c r="G75" s="302">
        <v>934</v>
      </c>
      <c r="H75" s="401">
        <v>952</v>
      </c>
      <c r="I75" s="401" t="s">
        <v>963</v>
      </c>
      <c r="J75" s="405" t="s">
        <v>961</v>
      </c>
      <c r="K75" s="401">
        <f t="shared" ref="K75" si="75">H75-F75</f>
        <v>8</v>
      </c>
      <c r="L75" s="434">
        <f t="shared" ref="L75" si="76">(H75*N75)*0.07%</f>
        <v>833.00000000000011</v>
      </c>
      <c r="M75" s="435">
        <f t="shared" ref="M75" si="77">(K75*N75)-L75</f>
        <v>9167</v>
      </c>
      <c r="N75" s="401">
        <v>1250</v>
      </c>
      <c r="O75" s="436" t="s">
        <v>591</v>
      </c>
      <c r="P75" s="437">
        <v>44210</v>
      </c>
      <c r="Q75" s="260"/>
      <c r="R75" s="270" t="s">
        <v>595</v>
      </c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69"/>
      <c r="AG75" s="259"/>
      <c r="AH75" s="312"/>
      <c r="AI75" s="312"/>
      <c r="AJ75" s="293"/>
      <c r="AK75" s="293"/>
      <c r="AL75" s="293"/>
    </row>
    <row r="76" spans="1:38" s="258" customFormat="1" ht="13.5" customHeight="1">
      <c r="A76" s="448">
        <v>8</v>
      </c>
      <c r="B76" s="256">
        <v>44575</v>
      </c>
      <c r="C76" s="433"/>
      <c r="D76" s="433" t="s">
        <v>969</v>
      </c>
      <c r="E76" s="302" t="s">
        <v>593</v>
      </c>
      <c r="F76" s="302">
        <v>3270</v>
      </c>
      <c r="G76" s="302">
        <v>3210</v>
      </c>
      <c r="H76" s="401">
        <v>3320</v>
      </c>
      <c r="I76" s="401" t="s">
        <v>970</v>
      </c>
      <c r="J76" s="405" t="s">
        <v>988</v>
      </c>
      <c r="K76" s="401">
        <f t="shared" ref="K76:K77" si="78">H76-F76</f>
        <v>50</v>
      </c>
      <c r="L76" s="434">
        <f t="shared" ref="L76:L77" si="79">(H76*N76)*0.07%</f>
        <v>406.70000000000005</v>
      </c>
      <c r="M76" s="435">
        <f t="shared" ref="M76:M77" si="80">(K76*N76)-L76</f>
        <v>8343.2999999999993</v>
      </c>
      <c r="N76" s="401">
        <v>175</v>
      </c>
      <c r="O76" s="436" t="s">
        <v>591</v>
      </c>
      <c r="P76" s="437">
        <v>44214</v>
      </c>
      <c r="Q76" s="260"/>
      <c r="R76" s="270" t="s">
        <v>592</v>
      </c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69"/>
      <c r="AG76" s="259"/>
      <c r="AH76" s="312"/>
      <c r="AI76" s="312"/>
      <c r="AJ76" s="293"/>
      <c r="AK76" s="293"/>
      <c r="AL76" s="293"/>
    </row>
    <row r="77" spans="1:38" s="258" customFormat="1" ht="13.5" customHeight="1">
      <c r="A77" s="449">
        <v>9</v>
      </c>
      <c r="B77" s="358">
        <v>44579</v>
      </c>
      <c r="C77" s="399"/>
      <c r="D77" s="399" t="s">
        <v>946</v>
      </c>
      <c r="E77" s="357" t="s">
        <v>593</v>
      </c>
      <c r="F77" s="357">
        <v>1527.5</v>
      </c>
      <c r="G77" s="357">
        <v>1497</v>
      </c>
      <c r="H77" s="361">
        <v>1497</v>
      </c>
      <c r="I77" s="361" t="s">
        <v>986</v>
      </c>
      <c r="J77" s="376" t="s">
        <v>987</v>
      </c>
      <c r="K77" s="361">
        <f t="shared" si="78"/>
        <v>-30.5</v>
      </c>
      <c r="L77" s="395">
        <f t="shared" si="79"/>
        <v>419.16000000000008</v>
      </c>
      <c r="M77" s="396">
        <f t="shared" si="80"/>
        <v>-12619.16</v>
      </c>
      <c r="N77" s="361">
        <v>400</v>
      </c>
      <c r="O77" s="397" t="s">
        <v>604</v>
      </c>
      <c r="P77" s="398">
        <v>44214</v>
      </c>
      <c r="Q77" s="260"/>
      <c r="R77" s="270" t="s">
        <v>592</v>
      </c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69"/>
      <c r="AG77" s="259"/>
      <c r="AH77" s="312"/>
      <c r="AI77" s="312"/>
      <c r="AJ77" s="293"/>
      <c r="AK77" s="293"/>
      <c r="AL77" s="293"/>
    </row>
    <row r="78" spans="1:38" s="258" customFormat="1" ht="13.5" customHeight="1">
      <c r="A78" s="448">
        <v>10</v>
      </c>
      <c r="B78" s="256">
        <v>44580</v>
      </c>
      <c r="C78" s="433"/>
      <c r="D78" s="433" t="s">
        <v>998</v>
      </c>
      <c r="E78" s="302" t="s">
        <v>593</v>
      </c>
      <c r="F78" s="302">
        <v>815.5</v>
      </c>
      <c r="G78" s="302">
        <v>807</v>
      </c>
      <c r="H78" s="401">
        <v>821.5</v>
      </c>
      <c r="I78" s="401" t="s">
        <v>999</v>
      </c>
      <c r="J78" s="405" t="s">
        <v>1000</v>
      </c>
      <c r="K78" s="401">
        <f t="shared" ref="K78:K79" si="81">H78-F78</f>
        <v>6</v>
      </c>
      <c r="L78" s="434">
        <f t="shared" ref="L78:L79" si="82">(H78*N78)*0.07%</f>
        <v>790.69375000000014</v>
      </c>
      <c r="M78" s="435">
        <f t="shared" ref="M78:M79" si="83">(K78*N78)-L78</f>
        <v>7459.3062499999996</v>
      </c>
      <c r="N78" s="401">
        <v>1375</v>
      </c>
      <c r="O78" s="436" t="s">
        <v>591</v>
      </c>
      <c r="P78" s="437">
        <v>44215</v>
      </c>
      <c r="Q78" s="260"/>
      <c r="R78" s="270" t="s">
        <v>592</v>
      </c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69"/>
      <c r="AG78" s="259"/>
      <c r="AH78" s="312"/>
      <c r="AI78" s="312"/>
      <c r="AJ78" s="293"/>
      <c r="AK78" s="293"/>
      <c r="AL78" s="293"/>
    </row>
    <row r="79" spans="1:38" s="258" customFormat="1" ht="13.5" customHeight="1">
      <c r="A79" s="449">
        <v>11</v>
      </c>
      <c r="B79" s="358">
        <v>44580</v>
      </c>
      <c r="C79" s="399"/>
      <c r="D79" s="399" t="s">
        <v>1003</v>
      </c>
      <c r="E79" s="357" t="s">
        <v>593</v>
      </c>
      <c r="F79" s="357">
        <v>1521</v>
      </c>
      <c r="G79" s="357">
        <v>1499</v>
      </c>
      <c r="H79" s="361">
        <v>1499</v>
      </c>
      <c r="I79" s="361" t="s">
        <v>1004</v>
      </c>
      <c r="J79" s="376" t="s">
        <v>1028</v>
      </c>
      <c r="K79" s="361">
        <f t="shared" si="81"/>
        <v>-22</v>
      </c>
      <c r="L79" s="395">
        <f t="shared" si="82"/>
        <v>577.11500000000012</v>
      </c>
      <c r="M79" s="396">
        <f t="shared" si="83"/>
        <v>-12677.115</v>
      </c>
      <c r="N79" s="361">
        <v>550</v>
      </c>
      <c r="O79" s="397" t="s">
        <v>604</v>
      </c>
      <c r="P79" s="398">
        <v>44217</v>
      </c>
      <c r="Q79" s="260"/>
      <c r="R79" s="270" t="s">
        <v>592</v>
      </c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69"/>
      <c r="AG79" s="259"/>
      <c r="AH79" s="312"/>
      <c r="AI79" s="312"/>
      <c r="AJ79" s="293"/>
      <c r="AK79" s="293"/>
      <c r="AL79" s="293"/>
    </row>
    <row r="80" spans="1:38" s="258" customFormat="1" ht="13.5" customHeight="1">
      <c r="A80" s="448">
        <v>12</v>
      </c>
      <c r="B80" s="256">
        <v>44586</v>
      </c>
      <c r="C80" s="433"/>
      <c r="D80" s="433" t="s">
        <v>1074</v>
      </c>
      <c r="E80" s="302" t="s">
        <v>593</v>
      </c>
      <c r="F80" s="302">
        <v>16920</v>
      </c>
      <c r="G80" s="302">
        <v>16775</v>
      </c>
      <c r="H80" s="401">
        <v>17025</v>
      </c>
      <c r="I80" s="401">
        <v>17200</v>
      </c>
      <c r="J80" s="405" t="s">
        <v>1075</v>
      </c>
      <c r="K80" s="401">
        <f t="shared" ref="K80" si="84">H80-F80</f>
        <v>105</v>
      </c>
      <c r="L80" s="434">
        <f t="shared" ref="L80" si="85">(H80*N80)*0.07%</f>
        <v>595.87500000000011</v>
      </c>
      <c r="M80" s="435">
        <f t="shared" ref="M80" si="86">(K80*N80)-L80</f>
        <v>4654.125</v>
      </c>
      <c r="N80" s="401">
        <v>50</v>
      </c>
      <c r="O80" s="436" t="s">
        <v>591</v>
      </c>
      <c r="P80" s="438">
        <v>44221</v>
      </c>
      <c r="Q80" s="260"/>
      <c r="R80" s="270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69"/>
      <c r="AG80" s="259"/>
      <c r="AH80" s="312"/>
      <c r="AI80" s="312"/>
      <c r="AJ80" s="293"/>
      <c r="AK80" s="293"/>
      <c r="AL80" s="293"/>
    </row>
    <row r="81" spans="1:38" s="258" customFormat="1" ht="13.5" customHeight="1">
      <c r="A81" s="448">
        <v>13</v>
      </c>
      <c r="B81" s="256">
        <v>44586</v>
      </c>
      <c r="C81" s="433"/>
      <c r="D81" s="433" t="s">
        <v>1097</v>
      </c>
      <c r="E81" s="302" t="s">
        <v>593</v>
      </c>
      <c r="F81" s="302">
        <v>295</v>
      </c>
      <c r="G81" s="302">
        <v>287</v>
      </c>
      <c r="H81" s="401">
        <v>301</v>
      </c>
      <c r="I81" s="401" t="s">
        <v>1098</v>
      </c>
      <c r="J81" s="405" t="s">
        <v>1000</v>
      </c>
      <c r="K81" s="401">
        <f t="shared" ref="K81" si="87">H81-F81</f>
        <v>6</v>
      </c>
      <c r="L81" s="434">
        <f t="shared" ref="L81" si="88">(H81*N81)*0.07%</f>
        <v>316.05000000000007</v>
      </c>
      <c r="M81" s="435">
        <f t="shared" ref="M81" si="89">(K81*N81)-L81</f>
        <v>8683.9500000000007</v>
      </c>
      <c r="N81" s="401">
        <v>1500</v>
      </c>
      <c r="O81" s="436" t="s">
        <v>591</v>
      </c>
      <c r="P81" s="438">
        <v>44221</v>
      </c>
      <c r="Q81" s="260"/>
      <c r="R81" s="270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69"/>
      <c r="AG81" s="259"/>
      <c r="AH81" s="312"/>
      <c r="AI81" s="312"/>
      <c r="AJ81" s="293"/>
      <c r="AK81" s="293"/>
      <c r="AL81" s="293"/>
    </row>
    <row r="82" spans="1:38" s="258" customFormat="1" ht="13.5" customHeight="1">
      <c r="A82" s="439"/>
      <c r="B82" s="259"/>
      <c r="C82" s="418"/>
      <c r="D82" s="418"/>
      <c r="E82" s="262"/>
      <c r="F82" s="262"/>
      <c r="G82" s="262"/>
      <c r="H82" s="263"/>
      <c r="I82" s="263"/>
      <c r="J82" s="347"/>
      <c r="K82" s="263"/>
      <c r="L82" s="300"/>
      <c r="M82" s="301"/>
      <c r="N82" s="263"/>
      <c r="O82" s="310"/>
      <c r="P82" s="311"/>
      <c r="Q82" s="260"/>
      <c r="R82" s="270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69"/>
      <c r="AG82" s="259"/>
      <c r="AH82" s="312"/>
      <c r="AI82" s="312"/>
      <c r="AJ82" s="293"/>
      <c r="AK82" s="293"/>
      <c r="AL82" s="293"/>
    </row>
    <row r="83" spans="1:38" s="258" customFormat="1" ht="13.5" customHeight="1">
      <c r="A83" s="439"/>
      <c r="B83" s="259"/>
      <c r="C83" s="418"/>
      <c r="D83" s="418"/>
      <c r="E83" s="262"/>
      <c r="F83" s="262"/>
      <c r="G83" s="262"/>
      <c r="H83" s="263"/>
      <c r="I83" s="263"/>
      <c r="J83" s="347"/>
      <c r="K83" s="263"/>
      <c r="L83" s="300"/>
      <c r="M83" s="301"/>
      <c r="N83" s="263"/>
      <c r="O83" s="310"/>
      <c r="P83" s="311"/>
      <c r="Q83" s="260"/>
      <c r="R83" s="270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69"/>
      <c r="AG83" s="259"/>
      <c r="AH83" s="312"/>
      <c r="AI83" s="312"/>
      <c r="AJ83" s="293"/>
      <c r="AK83" s="293"/>
      <c r="AL83" s="293"/>
    </row>
    <row r="84" spans="1:38" s="258" customFormat="1" ht="13.5" customHeight="1">
      <c r="A84" s="262"/>
      <c r="B84" s="274"/>
      <c r="C84" s="274"/>
      <c r="D84" s="274"/>
      <c r="E84" s="274"/>
      <c r="F84" s="274"/>
      <c r="G84" s="274"/>
      <c r="H84" s="274"/>
      <c r="I84" s="274"/>
      <c r="J84" s="274"/>
      <c r="K84" s="263"/>
      <c r="L84" s="300"/>
      <c r="M84" s="301"/>
      <c r="N84" s="263"/>
      <c r="O84" s="310"/>
      <c r="P84" s="311"/>
      <c r="Q84" s="260"/>
      <c r="R84" s="270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69"/>
      <c r="AG84" s="259"/>
      <c r="AH84" s="312"/>
      <c r="AI84" s="312"/>
      <c r="AJ84" s="293"/>
      <c r="AK84" s="293"/>
      <c r="AL84" s="293"/>
    </row>
    <row r="85" spans="1:38" ht="13.5" customHeight="1">
      <c r="A85" s="116"/>
      <c r="B85" s="117"/>
      <c r="C85" s="151"/>
      <c r="D85" s="159"/>
      <c r="E85" s="160"/>
      <c r="F85" s="116"/>
      <c r="G85" s="116"/>
      <c r="H85" s="116"/>
      <c r="I85" s="152"/>
      <c r="J85" s="152"/>
      <c r="K85" s="152"/>
      <c r="L85" s="152"/>
      <c r="M85" s="152"/>
      <c r="N85" s="152"/>
      <c r="O85" s="152"/>
      <c r="P85" s="152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161"/>
      <c r="B86" s="117"/>
      <c r="C86" s="118"/>
      <c r="D86" s="162"/>
      <c r="E86" s="121"/>
      <c r="F86" s="121"/>
      <c r="G86" s="121"/>
      <c r="H86" s="121"/>
      <c r="I86" s="121"/>
      <c r="J86" s="6"/>
      <c r="K86" s="121"/>
      <c r="L86" s="121"/>
      <c r="M86" s="6"/>
      <c r="N86" s="1"/>
      <c r="O86" s="118"/>
      <c r="P86" s="41"/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163" t="s">
        <v>614</v>
      </c>
      <c r="B87" s="163"/>
      <c r="C87" s="163"/>
      <c r="D87" s="163"/>
      <c r="E87" s="164"/>
      <c r="F87" s="121"/>
      <c r="G87" s="121"/>
      <c r="H87" s="121"/>
      <c r="I87" s="121"/>
      <c r="J87" s="1"/>
      <c r="K87" s="6"/>
      <c r="L87" s="6"/>
      <c r="M87" s="6"/>
      <c r="N87" s="1"/>
      <c r="O87" s="1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38.25" customHeight="1">
      <c r="A88" s="96" t="s">
        <v>16</v>
      </c>
      <c r="B88" s="96" t="s">
        <v>568</v>
      </c>
      <c r="C88" s="96"/>
      <c r="D88" s="97" t="s">
        <v>579</v>
      </c>
      <c r="E88" s="96" t="s">
        <v>580</v>
      </c>
      <c r="F88" s="96" t="s">
        <v>581</v>
      </c>
      <c r="G88" s="96" t="s">
        <v>602</v>
      </c>
      <c r="H88" s="96" t="s">
        <v>583</v>
      </c>
      <c r="I88" s="96" t="s">
        <v>584</v>
      </c>
      <c r="J88" s="95" t="s">
        <v>585</v>
      </c>
      <c r="K88" s="95" t="s">
        <v>615</v>
      </c>
      <c r="L88" s="98" t="s">
        <v>587</v>
      </c>
      <c r="M88" s="158" t="s">
        <v>611</v>
      </c>
      <c r="N88" s="96" t="s">
        <v>612</v>
      </c>
      <c r="O88" s="96" t="s">
        <v>589</v>
      </c>
      <c r="P88" s="97" t="s">
        <v>590</v>
      </c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s="258" customFormat="1" ht="12.75" customHeight="1">
      <c r="A89" s="357">
        <v>1</v>
      </c>
      <c r="B89" s="358">
        <v>44561</v>
      </c>
      <c r="C89" s="359"/>
      <c r="D89" s="360" t="s">
        <v>875</v>
      </c>
      <c r="E89" s="357" t="s">
        <v>593</v>
      </c>
      <c r="F89" s="357">
        <v>81.5</v>
      </c>
      <c r="G89" s="357">
        <v>40</v>
      </c>
      <c r="H89" s="357">
        <v>40</v>
      </c>
      <c r="I89" s="361" t="s">
        <v>876</v>
      </c>
      <c r="J89" s="362" t="s">
        <v>882</v>
      </c>
      <c r="K89" s="363">
        <f t="shared" ref="K89" si="90">H89-F89</f>
        <v>-41.5</v>
      </c>
      <c r="L89" s="375">
        <v>100</v>
      </c>
      <c r="M89" s="376">
        <f t="shared" ref="M89" si="91">(K89*N89)-100</f>
        <v>-2175</v>
      </c>
      <c r="N89" s="376">
        <v>50</v>
      </c>
      <c r="O89" s="364" t="s">
        <v>604</v>
      </c>
      <c r="P89" s="358">
        <v>44564</v>
      </c>
      <c r="Q89" s="260"/>
      <c r="R89" s="261" t="s">
        <v>595</v>
      </c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</row>
    <row r="90" spans="1:38" s="258" customFormat="1" ht="12.75" customHeight="1">
      <c r="A90" s="357">
        <v>2</v>
      </c>
      <c r="B90" s="358">
        <v>44565</v>
      </c>
      <c r="C90" s="359"/>
      <c r="D90" s="360" t="s">
        <v>891</v>
      </c>
      <c r="E90" s="357" t="s">
        <v>593</v>
      </c>
      <c r="F90" s="357">
        <v>65.5</v>
      </c>
      <c r="G90" s="357">
        <v>20</v>
      </c>
      <c r="H90" s="357">
        <v>24.5</v>
      </c>
      <c r="I90" s="361">
        <v>120</v>
      </c>
      <c r="J90" s="362" t="s">
        <v>899</v>
      </c>
      <c r="K90" s="363">
        <f t="shared" ref="K90" si="92">H90-F90</f>
        <v>-41</v>
      </c>
      <c r="L90" s="375">
        <v>100</v>
      </c>
      <c r="M90" s="376">
        <f t="shared" ref="M90" si="93">(K90*N90)-100</f>
        <v>-2150</v>
      </c>
      <c r="N90" s="376">
        <v>50</v>
      </c>
      <c r="O90" s="364" t="s">
        <v>604</v>
      </c>
      <c r="P90" s="441">
        <v>44565</v>
      </c>
      <c r="Q90" s="260"/>
      <c r="R90" s="261" t="s">
        <v>595</v>
      </c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</row>
    <row r="91" spans="1:38" s="258" customFormat="1" ht="12.75" customHeight="1">
      <c r="A91" s="357">
        <v>3</v>
      </c>
      <c r="B91" s="358">
        <v>44566</v>
      </c>
      <c r="C91" s="359"/>
      <c r="D91" s="360" t="s">
        <v>892</v>
      </c>
      <c r="E91" s="357" t="s">
        <v>593</v>
      </c>
      <c r="F91" s="357">
        <v>3.8</v>
      </c>
      <c r="G91" s="357">
        <v>2.9</v>
      </c>
      <c r="H91" s="357">
        <v>2.9</v>
      </c>
      <c r="I91" s="361" t="s">
        <v>895</v>
      </c>
      <c r="J91" s="362" t="s">
        <v>905</v>
      </c>
      <c r="K91" s="363">
        <f t="shared" ref="K91" si="94">H91-F91</f>
        <v>-0.89999999999999991</v>
      </c>
      <c r="L91" s="375">
        <v>100</v>
      </c>
      <c r="M91" s="376">
        <f t="shared" ref="M91" si="95">(K91*N91)-100</f>
        <v>-4899.7</v>
      </c>
      <c r="N91" s="376">
        <v>5333</v>
      </c>
      <c r="O91" s="364" t="s">
        <v>604</v>
      </c>
      <c r="P91" s="358">
        <v>44565</v>
      </c>
      <c r="Q91" s="260"/>
      <c r="R91" s="261" t="s">
        <v>595</v>
      </c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</row>
    <row r="92" spans="1:38" s="258" customFormat="1" ht="12.75" customHeight="1">
      <c r="A92" s="302">
        <v>4</v>
      </c>
      <c r="B92" s="256">
        <v>44566</v>
      </c>
      <c r="C92" s="303"/>
      <c r="D92" s="400" t="s">
        <v>893</v>
      </c>
      <c r="E92" s="302" t="s">
        <v>593</v>
      </c>
      <c r="F92" s="302">
        <v>9.75</v>
      </c>
      <c r="G92" s="302">
        <v>7</v>
      </c>
      <c r="H92" s="302">
        <v>12</v>
      </c>
      <c r="I92" s="401" t="s">
        <v>894</v>
      </c>
      <c r="J92" s="402" t="s">
        <v>896</v>
      </c>
      <c r="K92" s="403">
        <f t="shared" ref="K92" si="96">H92-F92</f>
        <v>2.25</v>
      </c>
      <c r="L92" s="404">
        <v>100</v>
      </c>
      <c r="M92" s="405">
        <f t="shared" ref="M92" si="97">(K92*N92)-100</f>
        <v>3275</v>
      </c>
      <c r="N92" s="405">
        <v>1500</v>
      </c>
      <c r="O92" s="406" t="s">
        <v>591</v>
      </c>
      <c r="P92" s="407">
        <v>44566</v>
      </c>
      <c r="Q92" s="260"/>
      <c r="R92" s="261" t="s">
        <v>595</v>
      </c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</row>
    <row r="93" spans="1:38" s="258" customFormat="1" ht="12.75" customHeight="1">
      <c r="A93" s="302">
        <v>5</v>
      </c>
      <c r="B93" s="256">
        <v>44567</v>
      </c>
      <c r="C93" s="303"/>
      <c r="D93" s="400" t="s">
        <v>900</v>
      </c>
      <c r="E93" s="302" t="s">
        <v>593</v>
      </c>
      <c r="F93" s="302">
        <v>26.5</v>
      </c>
      <c r="G93" s="302">
        <v>17</v>
      </c>
      <c r="H93" s="302">
        <v>32.25</v>
      </c>
      <c r="I93" s="401" t="s">
        <v>901</v>
      </c>
      <c r="J93" s="402" t="s">
        <v>902</v>
      </c>
      <c r="K93" s="403">
        <f t="shared" ref="K93" si="98">H93-F93</f>
        <v>5.75</v>
      </c>
      <c r="L93" s="404">
        <v>100</v>
      </c>
      <c r="M93" s="405">
        <f t="shared" ref="M93" si="99">(K93*N93)-100</f>
        <v>3062.5</v>
      </c>
      <c r="N93" s="405">
        <v>550</v>
      </c>
      <c r="O93" s="406" t="s">
        <v>591</v>
      </c>
      <c r="P93" s="407">
        <v>44567</v>
      </c>
      <c r="Q93" s="260"/>
      <c r="R93" s="261" t="s">
        <v>595</v>
      </c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</row>
    <row r="94" spans="1:38" s="258" customFormat="1" ht="12.75" customHeight="1">
      <c r="A94" s="302">
        <v>6</v>
      </c>
      <c r="B94" s="256">
        <v>44567</v>
      </c>
      <c r="C94" s="303"/>
      <c r="D94" s="400" t="s">
        <v>903</v>
      </c>
      <c r="E94" s="302" t="s">
        <v>593</v>
      </c>
      <c r="F94" s="302">
        <v>29</v>
      </c>
      <c r="G94" s="302"/>
      <c r="H94" s="302">
        <v>45</v>
      </c>
      <c r="I94" s="401" t="s">
        <v>904</v>
      </c>
      <c r="J94" s="402" t="s">
        <v>898</v>
      </c>
      <c r="K94" s="403">
        <f t="shared" ref="K94" si="100">H94-F94</f>
        <v>16</v>
      </c>
      <c r="L94" s="404">
        <v>100</v>
      </c>
      <c r="M94" s="405">
        <f t="shared" ref="M94" si="101">(K94*N94)-100</f>
        <v>700</v>
      </c>
      <c r="N94" s="405">
        <v>50</v>
      </c>
      <c r="O94" s="406" t="s">
        <v>591</v>
      </c>
      <c r="P94" s="407">
        <v>44567</v>
      </c>
      <c r="Q94" s="260"/>
      <c r="R94" s="261" t="s">
        <v>592</v>
      </c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</row>
    <row r="95" spans="1:38" s="258" customFormat="1" ht="12.75" customHeight="1">
      <c r="A95" s="302">
        <v>7</v>
      </c>
      <c r="B95" s="256">
        <v>44568</v>
      </c>
      <c r="C95" s="303"/>
      <c r="D95" s="400" t="s">
        <v>907</v>
      </c>
      <c r="E95" s="302" t="s">
        <v>593</v>
      </c>
      <c r="F95" s="302">
        <v>98</v>
      </c>
      <c r="G95" s="302">
        <v>60</v>
      </c>
      <c r="H95" s="302">
        <v>113.5</v>
      </c>
      <c r="I95" s="401" t="s">
        <v>908</v>
      </c>
      <c r="J95" s="402" t="s">
        <v>885</v>
      </c>
      <c r="K95" s="403">
        <f t="shared" ref="K95:K97" si="102">H95-F95</f>
        <v>15.5</v>
      </c>
      <c r="L95" s="404">
        <v>100</v>
      </c>
      <c r="M95" s="405">
        <f t="shared" ref="M95:M97" si="103">(K95*N95)-100</f>
        <v>675</v>
      </c>
      <c r="N95" s="405">
        <v>50</v>
      </c>
      <c r="O95" s="406" t="s">
        <v>591</v>
      </c>
      <c r="P95" s="407">
        <v>44568</v>
      </c>
      <c r="Q95" s="260"/>
      <c r="R95" s="261" t="s">
        <v>592</v>
      </c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</row>
    <row r="96" spans="1:38" s="258" customFormat="1" ht="12.75" customHeight="1">
      <c r="A96" s="302">
        <v>8</v>
      </c>
      <c r="B96" s="256">
        <v>44568</v>
      </c>
      <c r="C96" s="303"/>
      <c r="D96" s="400" t="s">
        <v>909</v>
      </c>
      <c r="E96" s="302" t="s">
        <v>593</v>
      </c>
      <c r="F96" s="302">
        <v>94.5</v>
      </c>
      <c r="G96" s="302">
        <v>58</v>
      </c>
      <c r="H96" s="302">
        <v>107.5</v>
      </c>
      <c r="I96" s="401" t="s">
        <v>908</v>
      </c>
      <c r="J96" s="402" t="s">
        <v>883</v>
      </c>
      <c r="K96" s="403">
        <f t="shared" si="102"/>
        <v>13</v>
      </c>
      <c r="L96" s="404">
        <v>100</v>
      </c>
      <c r="M96" s="405">
        <f t="shared" si="103"/>
        <v>550</v>
      </c>
      <c r="N96" s="405">
        <v>50</v>
      </c>
      <c r="O96" s="406" t="s">
        <v>591</v>
      </c>
      <c r="P96" s="407">
        <v>44568</v>
      </c>
      <c r="Q96" s="260"/>
      <c r="R96" s="261" t="s">
        <v>595</v>
      </c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</row>
    <row r="97" spans="1:38" s="258" customFormat="1" ht="12.75" customHeight="1">
      <c r="A97" s="357">
        <v>9</v>
      </c>
      <c r="B97" s="358">
        <v>44568</v>
      </c>
      <c r="C97" s="359"/>
      <c r="D97" s="360" t="s">
        <v>912</v>
      </c>
      <c r="E97" s="357" t="s">
        <v>593</v>
      </c>
      <c r="F97" s="357">
        <v>235</v>
      </c>
      <c r="G97" s="357">
        <v>180</v>
      </c>
      <c r="H97" s="357">
        <v>190</v>
      </c>
      <c r="I97" s="361" t="s">
        <v>910</v>
      </c>
      <c r="J97" s="362" t="s">
        <v>911</v>
      </c>
      <c r="K97" s="363">
        <f t="shared" si="102"/>
        <v>-45</v>
      </c>
      <c r="L97" s="375">
        <v>100</v>
      </c>
      <c r="M97" s="376">
        <f t="shared" si="103"/>
        <v>-1225</v>
      </c>
      <c r="N97" s="376">
        <v>25</v>
      </c>
      <c r="O97" s="364" t="s">
        <v>604</v>
      </c>
      <c r="P97" s="358">
        <v>44568</v>
      </c>
      <c r="Q97" s="260"/>
      <c r="R97" s="261" t="s">
        <v>592</v>
      </c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  <c r="AK97" s="257"/>
      <c r="AL97" s="257"/>
    </row>
    <row r="98" spans="1:38" s="258" customFormat="1" ht="12.75" customHeight="1">
      <c r="A98" s="302">
        <v>10</v>
      </c>
      <c r="B98" s="256">
        <v>44571</v>
      </c>
      <c r="C98" s="303"/>
      <c r="D98" s="400" t="s">
        <v>917</v>
      </c>
      <c r="E98" s="302" t="s">
        <v>593</v>
      </c>
      <c r="F98" s="302">
        <v>59</v>
      </c>
      <c r="G98" s="302">
        <v>25</v>
      </c>
      <c r="H98" s="302">
        <v>69</v>
      </c>
      <c r="I98" s="401" t="s">
        <v>918</v>
      </c>
      <c r="J98" s="402" t="s">
        <v>919</v>
      </c>
      <c r="K98" s="403">
        <f t="shared" ref="K98" si="104">H98-F98</f>
        <v>10</v>
      </c>
      <c r="L98" s="404">
        <v>100</v>
      </c>
      <c r="M98" s="405">
        <f t="shared" ref="M98" si="105">(K98*N98)-100</f>
        <v>400</v>
      </c>
      <c r="N98" s="405">
        <v>50</v>
      </c>
      <c r="O98" s="406" t="s">
        <v>591</v>
      </c>
      <c r="P98" s="407">
        <v>44571</v>
      </c>
      <c r="Q98" s="260"/>
      <c r="R98" s="261" t="s">
        <v>592</v>
      </c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7"/>
      <c r="AI98" s="257"/>
      <c r="AJ98" s="257"/>
      <c r="AK98" s="257"/>
      <c r="AL98" s="257"/>
    </row>
    <row r="99" spans="1:38" s="258" customFormat="1" ht="12.75" customHeight="1">
      <c r="A99" s="302">
        <v>11</v>
      </c>
      <c r="B99" s="256">
        <v>44571</v>
      </c>
      <c r="C99" s="303"/>
      <c r="D99" s="400" t="s">
        <v>920</v>
      </c>
      <c r="E99" s="302" t="s">
        <v>593</v>
      </c>
      <c r="F99" s="302">
        <v>3.8</v>
      </c>
      <c r="G99" s="302">
        <v>2.9</v>
      </c>
      <c r="H99" s="302">
        <v>4.5999999999999996</v>
      </c>
      <c r="I99" s="437" t="s">
        <v>895</v>
      </c>
      <c r="J99" s="402" t="s">
        <v>952</v>
      </c>
      <c r="K99" s="403">
        <f t="shared" ref="K99" si="106">H99-F99</f>
        <v>0.79999999999999982</v>
      </c>
      <c r="L99" s="404">
        <v>100</v>
      </c>
      <c r="M99" s="405">
        <f t="shared" ref="M99" si="107">(K99*N99)-100</f>
        <v>4166.3999999999987</v>
      </c>
      <c r="N99" s="405">
        <v>5333</v>
      </c>
      <c r="O99" s="406" t="s">
        <v>591</v>
      </c>
      <c r="P99" s="256">
        <v>44574</v>
      </c>
      <c r="Q99" s="260"/>
      <c r="R99" s="261" t="s">
        <v>595</v>
      </c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</row>
    <row r="100" spans="1:38" s="258" customFormat="1" ht="12.75" customHeight="1">
      <c r="A100" s="357">
        <v>12</v>
      </c>
      <c r="B100" s="358">
        <v>44572</v>
      </c>
      <c r="C100" s="359"/>
      <c r="D100" s="360" t="s">
        <v>927</v>
      </c>
      <c r="E100" s="357" t="s">
        <v>593</v>
      </c>
      <c r="F100" s="357">
        <v>61.5</v>
      </c>
      <c r="G100" s="357">
        <v>25</v>
      </c>
      <c r="H100" s="357">
        <v>25</v>
      </c>
      <c r="I100" s="361" t="s">
        <v>918</v>
      </c>
      <c r="J100" s="362" t="s">
        <v>948</v>
      </c>
      <c r="K100" s="363">
        <f t="shared" ref="K100:K101" si="108">H100-F100</f>
        <v>-36.5</v>
      </c>
      <c r="L100" s="375">
        <v>100</v>
      </c>
      <c r="M100" s="376">
        <f t="shared" ref="M100:M101" si="109">(K100*N100)-100</f>
        <v>-1925</v>
      </c>
      <c r="N100" s="376">
        <v>50</v>
      </c>
      <c r="O100" s="364" t="s">
        <v>604</v>
      </c>
      <c r="P100" s="358">
        <v>44573</v>
      </c>
      <c r="Q100" s="260"/>
      <c r="R100" s="261" t="s">
        <v>595</v>
      </c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57"/>
      <c r="AJ100" s="257"/>
      <c r="AK100" s="257"/>
      <c r="AL100" s="257"/>
    </row>
    <row r="101" spans="1:38" s="258" customFormat="1" ht="12.75" customHeight="1">
      <c r="A101" s="357">
        <v>13</v>
      </c>
      <c r="B101" s="358">
        <v>44573</v>
      </c>
      <c r="C101" s="359"/>
      <c r="D101" s="360" t="s">
        <v>941</v>
      </c>
      <c r="E101" s="357" t="s">
        <v>593</v>
      </c>
      <c r="F101" s="357">
        <v>14</v>
      </c>
      <c r="G101" s="357">
        <v>10</v>
      </c>
      <c r="H101" s="357">
        <v>10</v>
      </c>
      <c r="I101" s="361" t="s">
        <v>942</v>
      </c>
      <c r="J101" s="362" t="s">
        <v>968</v>
      </c>
      <c r="K101" s="363">
        <f t="shared" si="108"/>
        <v>-4</v>
      </c>
      <c r="L101" s="375">
        <v>100</v>
      </c>
      <c r="M101" s="376">
        <f t="shared" si="109"/>
        <v>-4900</v>
      </c>
      <c r="N101" s="376">
        <v>1200</v>
      </c>
      <c r="O101" s="364" t="s">
        <v>604</v>
      </c>
      <c r="P101" s="358">
        <v>44575</v>
      </c>
      <c r="Q101" s="260"/>
      <c r="R101" s="261" t="s">
        <v>595</v>
      </c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</row>
    <row r="102" spans="1:38" s="258" customFormat="1" ht="12.75" customHeight="1">
      <c r="A102" s="357">
        <v>14</v>
      </c>
      <c r="B102" s="358">
        <v>44574</v>
      </c>
      <c r="C102" s="359"/>
      <c r="D102" s="360" t="s">
        <v>953</v>
      </c>
      <c r="E102" s="357" t="s">
        <v>593</v>
      </c>
      <c r="F102" s="357">
        <v>42.5</v>
      </c>
      <c r="G102" s="357">
        <v>14</v>
      </c>
      <c r="H102" s="357">
        <v>16</v>
      </c>
      <c r="I102" s="361" t="s">
        <v>954</v>
      </c>
      <c r="J102" s="362" t="s">
        <v>965</v>
      </c>
      <c r="K102" s="363">
        <f t="shared" ref="K102" si="110">H102-F102</f>
        <v>-26.5</v>
      </c>
      <c r="L102" s="375">
        <v>100</v>
      </c>
      <c r="M102" s="376">
        <f t="shared" ref="M102" si="111">(K102*N102)-100</f>
        <v>-1425</v>
      </c>
      <c r="N102" s="376">
        <v>50</v>
      </c>
      <c r="O102" s="364" t="s">
        <v>604</v>
      </c>
      <c r="P102" s="441">
        <v>44574</v>
      </c>
      <c r="Q102" s="260"/>
      <c r="R102" s="261" t="s">
        <v>592</v>
      </c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</row>
    <row r="103" spans="1:38" s="258" customFormat="1" ht="12.75" customHeight="1">
      <c r="A103" s="302">
        <v>15</v>
      </c>
      <c r="B103" s="256">
        <v>44574</v>
      </c>
      <c r="C103" s="303"/>
      <c r="D103" s="400" t="s">
        <v>956</v>
      </c>
      <c r="E103" s="302" t="s">
        <v>593</v>
      </c>
      <c r="F103" s="302">
        <v>9.15</v>
      </c>
      <c r="G103" s="302">
        <v>5</v>
      </c>
      <c r="H103" s="302">
        <v>11.25</v>
      </c>
      <c r="I103" s="401" t="s">
        <v>957</v>
      </c>
      <c r="J103" s="402" t="s">
        <v>958</v>
      </c>
      <c r="K103" s="403">
        <f t="shared" ref="K103:K105" si="112">H103-F103</f>
        <v>2.0999999999999996</v>
      </c>
      <c r="L103" s="404">
        <v>100</v>
      </c>
      <c r="M103" s="405">
        <f t="shared" ref="M103:M105" si="113">(K103*N103)-100</f>
        <v>2682.4999999999995</v>
      </c>
      <c r="N103" s="405">
        <v>1325</v>
      </c>
      <c r="O103" s="406" t="s">
        <v>591</v>
      </c>
      <c r="P103" s="407">
        <v>44574</v>
      </c>
      <c r="Q103" s="260"/>
      <c r="R103" s="261" t="s">
        <v>592</v>
      </c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57"/>
      <c r="AJ103" s="257"/>
      <c r="AK103" s="257"/>
      <c r="AL103" s="257"/>
    </row>
    <row r="104" spans="1:38" s="258" customFormat="1" ht="12.75" customHeight="1">
      <c r="A104" s="302">
        <v>16</v>
      </c>
      <c r="B104" s="256">
        <v>44574</v>
      </c>
      <c r="C104" s="303"/>
      <c r="D104" s="400" t="s">
        <v>955</v>
      </c>
      <c r="E104" s="302" t="s">
        <v>593</v>
      </c>
      <c r="F104" s="302">
        <v>32.5</v>
      </c>
      <c r="G104" s="302">
        <v>0</v>
      </c>
      <c r="H104" s="302">
        <v>47</v>
      </c>
      <c r="I104" s="401" t="s">
        <v>904</v>
      </c>
      <c r="J104" s="402" t="s">
        <v>964</v>
      </c>
      <c r="K104" s="403">
        <f t="shared" si="112"/>
        <v>14.5</v>
      </c>
      <c r="L104" s="404">
        <v>100</v>
      </c>
      <c r="M104" s="405">
        <f t="shared" si="113"/>
        <v>625</v>
      </c>
      <c r="N104" s="405">
        <v>50</v>
      </c>
      <c r="O104" s="406" t="s">
        <v>591</v>
      </c>
      <c r="P104" s="407">
        <v>44574</v>
      </c>
      <c r="Q104" s="260"/>
      <c r="R104" s="261" t="s">
        <v>592</v>
      </c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7"/>
    </row>
    <row r="105" spans="1:38" s="258" customFormat="1" ht="12.75" customHeight="1">
      <c r="A105" s="357">
        <v>17</v>
      </c>
      <c r="B105" s="358">
        <v>44575</v>
      </c>
      <c r="C105" s="359"/>
      <c r="D105" s="360" t="s">
        <v>956</v>
      </c>
      <c r="E105" s="357" t="s">
        <v>593</v>
      </c>
      <c r="F105" s="357">
        <v>8.8000000000000007</v>
      </c>
      <c r="G105" s="357">
        <v>4.5</v>
      </c>
      <c r="H105" s="357">
        <v>4.5</v>
      </c>
      <c r="I105" s="361" t="s">
        <v>957</v>
      </c>
      <c r="J105" s="362" t="s">
        <v>968</v>
      </c>
      <c r="K105" s="363">
        <f t="shared" si="112"/>
        <v>-4.3000000000000007</v>
      </c>
      <c r="L105" s="375">
        <v>100</v>
      </c>
      <c r="M105" s="376">
        <f t="shared" si="113"/>
        <v>-5797.5000000000009</v>
      </c>
      <c r="N105" s="376">
        <v>1325</v>
      </c>
      <c r="O105" s="364" t="s">
        <v>604</v>
      </c>
      <c r="P105" s="358">
        <v>44579</v>
      </c>
      <c r="Q105" s="260"/>
      <c r="R105" s="261" t="s">
        <v>592</v>
      </c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57"/>
      <c r="AH105" s="257"/>
      <c r="AI105" s="257"/>
      <c r="AJ105" s="257"/>
      <c r="AK105" s="257"/>
      <c r="AL105" s="257"/>
    </row>
    <row r="106" spans="1:38" s="258" customFormat="1" ht="12.75" customHeight="1">
      <c r="A106" s="302">
        <v>18</v>
      </c>
      <c r="B106" s="256">
        <v>44578</v>
      </c>
      <c r="C106" s="303"/>
      <c r="D106" s="400" t="s">
        <v>975</v>
      </c>
      <c r="E106" s="302" t="s">
        <v>593</v>
      </c>
      <c r="F106" s="302">
        <v>8.5</v>
      </c>
      <c r="G106" s="302">
        <v>5</v>
      </c>
      <c r="H106" s="302">
        <v>11</v>
      </c>
      <c r="I106" s="401" t="s">
        <v>957</v>
      </c>
      <c r="J106" s="402" t="s">
        <v>958</v>
      </c>
      <c r="K106" s="403">
        <f t="shared" ref="K106:K107" si="114">H106-F106</f>
        <v>2.5</v>
      </c>
      <c r="L106" s="404">
        <v>100</v>
      </c>
      <c r="M106" s="405">
        <f t="shared" ref="M106:M107" si="115">(K106*N106)-100</f>
        <v>3650</v>
      </c>
      <c r="N106" s="405">
        <v>1500</v>
      </c>
      <c r="O106" s="406" t="s">
        <v>591</v>
      </c>
      <c r="P106" s="407">
        <v>44578</v>
      </c>
      <c r="Q106" s="260"/>
      <c r="R106" s="261" t="s">
        <v>595</v>
      </c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</row>
    <row r="107" spans="1:38" s="258" customFormat="1" ht="12.75" customHeight="1">
      <c r="A107" s="357">
        <v>19</v>
      </c>
      <c r="B107" s="358">
        <v>44579</v>
      </c>
      <c r="C107" s="359"/>
      <c r="D107" s="360" t="s">
        <v>981</v>
      </c>
      <c r="E107" s="357" t="s">
        <v>593</v>
      </c>
      <c r="F107" s="357">
        <v>7.5</v>
      </c>
      <c r="G107" s="357">
        <v>4</v>
      </c>
      <c r="H107" s="357">
        <v>4</v>
      </c>
      <c r="I107" s="361" t="s">
        <v>982</v>
      </c>
      <c r="J107" s="362" t="s">
        <v>983</v>
      </c>
      <c r="K107" s="363">
        <f t="shared" si="114"/>
        <v>-3.5</v>
      </c>
      <c r="L107" s="375">
        <v>100</v>
      </c>
      <c r="M107" s="376">
        <f t="shared" si="115"/>
        <v>-5350</v>
      </c>
      <c r="N107" s="376">
        <v>1500</v>
      </c>
      <c r="O107" s="364" t="s">
        <v>604</v>
      </c>
      <c r="P107" s="358">
        <v>44579</v>
      </c>
      <c r="Q107" s="260"/>
      <c r="R107" s="261" t="s">
        <v>595</v>
      </c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7"/>
    </row>
    <row r="108" spans="1:38" s="258" customFormat="1" ht="12.75" customHeight="1">
      <c r="A108" s="302">
        <v>20</v>
      </c>
      <c r="B108" s="256">
        <v>44579</v>
      </c>
      <c r="C108" s="303"/>
      <c r="D108" s="400" t="s">
        <v>984</v>
      </c>
      <c r="E108" s="302" t="s">
        <v>593</v>
      </c>
      <c r="F108" s="302">
        <v>265</v>
      </c>
      <c r="G108" s="302">
        <v>150</v>
      </c>
      <c r="H108" s="302">
        <v>315</v>
      </c>
      <c r="I108" s="401" t="s">
        <v>985</v>
      </c>
      <c r="J108" s="402" t="s">
        <v>988</v>
      </c>
      <c r="K108" s="403">
        <f t="shared" ref="K108" si="116">H108-F108</f>
        <v>50</v>
      </c>
      <c r="L108" s="404">
        <v>100</v>
      </c>
      <c r="M108" s="405">
        <f t="shared" ref="M108" si="117">(K108*N108)-100</f>
        <v>1150</v>
      </c>
      <c r="N108" s="405">
        <v>25</v>
      </c>
      <c r="O108" s="406" t="s">
        <v>591</v>
      </c>
      <c r="P108" s="407">
        <v>44579</v>
      </c>
      <c r="Q108" s="260"/>
      <c r="R108" s="261" t="s">
        <v>592</v>
      </c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7"/>
    </row>
    <row r="109" spans="1:38" s="258" customFormat="1" ht="12.75" customHeight="1">
      <c r="A109" s="302">
        <v>21</v>
      </c>
      <c r="B109" s="256">
        <v>44580</v>
      </c>
      <c r="C109" s="303"/>
      <c r="D109" s="400" t="s">
        <v>992</v>
      </c>
      <c r="E109" s="302" t="s">
        <v>593</v>
      </c>
      <c r="F109" s="302">
        <v>14</v>
      </c>
      <c r="G109" s="302">
        <v>9</v>
      </c>
      <c r="H109" s="302">
        <v>16.5</v>
      </c>
      <c r="I109" s="401" t="s">
        <v>993</v>
      </c>
      <c r="J109" s="402" t="s">
        <v>1001</v>
      </c>
      <c r="K109" s="403">
        <f t="shared" ref="K109:K115" si="118">H109-F109</f>
        <v>2.5</v>
      </c>
      <c r="L109" s="404">
        <v>100</v>
      </c>
      <c r="M109" s="405">
        <f t="shared" ref="M109:M115" si="119">(K109*N109)-100</f>
        <v>2900</v>
      </c>
      <c r="N109" s="405">
        <v>1200</v>
      </c>
      <c r="O109" s="406" t="s">
        <v>591</v>
      </c>
      <c r="P109" s="407">
        <v>44580</v>
      </c>
      <c r="Q109" s="260"/>
      <c r="R109" s="261" t="s">
        <v>592</v>
      </c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57"/>
      <c r="AJ109" s="257"/>
      <c r="AK109" s="257"/>
      <c r="AL109" s="257"/>
    </row>
    <row r="110" spans="1:38" s="258" customFormat="1" ht="12.75" customHeight="1">
      <c r="A110" s="302">
        <v>22</v>
      </c>
      <c r="B110" s="256">
        <v>44580</v>
      </c>
      <c r="C110" s="303"/>
      <c r="D110" s="400" t="s">
        <v>994</v>
      </c>
      <c r="E110" s="302" t="s">
        <v>593</v>
      </c>
      <c r="F110" s="302">
        <v>185</v>
      </c>
      <c r="G110" s="302">
        <v>70</v>
      </c>
      <c r="H110" s="302">
        <v>260</v>
      </c>
      <c r="I110" s="401" t="s">
        <v>995</v>
      </c>
      <c r="J110" s="402" t="s">
        <v>1002</v>
      </c>
      <c r="K110" s="403">
        <f t="shared" si="118"/>
        <v>75</v>
      </c>
      <c r="L110" s="404">
        <v>100</v>
      </c>
      <c r="M110" s="405">
        <f t="shared" si="119"/>
        <v>1775</v>
      </c>
      <c r="N110" s="405">
        <v>25</v>
      </c>
      <c r="O110" s="406" t="s">
        <v>591</v>
      </c>
      <c r="P110" s="407">
        <v>44580</v>
      </c>
      <c r="Q110" s="260"/>
      <c r="R110" s="261" t="s">
        <v>592</v>
      </c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57"/>
      <c r="AJ110" s="257"/>
      <c r="AK110" s="257"/>
      <c r="AL110" s="257"/>
    </row>
    <row r="111" spans="1:38" s="258" customFormat="1" ht="12.75" customHeight="1">
      <c r="A111" s="302">
        <v>23</v>
      </c>
      <c r="B111" s="256">
        <v>44580</v>
      </c>
      <c r="C111" s="303"/>
      <c r="D111" s="400" t="s">
        <v>992</v>
      </c>
      <c r="E111" s="302" t="s">
        <v>593</v>
      </c>
      <c r="F111" s="302">
        <v>13.25</v>
      </c>
      <c r="G111" s="302">
        <v>9</v>
      </c>
      <c r="H111" s="302">
        <v>15.5</v>
      </c>
      <c r="I111" s="401" t="s">
        <v>993</v>
      </c>
      <c r="J111" s="402" t="s">
        <v>896</v>
      </c>
      <c r="K111" s="403">
        <f t="shared" si="118"/>
        <v>2.25</v>
      </c>
      <c r="L111" s="404">
        <v>100</v>
      </c>
      <c r="M111" s="405">
        <f t="shared" si="119"/>
        <v>2600</v>
      </c>
      <c r="N111" s="405">
        <v>1200</v>
      </c>
      <c r="O111" s="406" t="s">
        <v>591</v>
      </c>
      <c r="P111" s="407">
        <v>44580</v>
      </c>
      <c r="Q111" s="260"/>
      <c r="R111" s="261" t="s">
        <v>592</v>
      </c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57"/>
      <c r="AH111" s="257"/>
      <c r="AI111" s="257"/>
      <c r="AJ111" s="257"/>
      <c r="AK111" s="257"/>
      <c r="AL111" s="257"/>
    </row>
    <row r="112" spans="1:38" s="258" customFormat="1" ht="12.75" customHeight="1">
      <c r="A112" s="302">
        <v>24</v>
      </c>
      <c r="B112" s="256">
        <v>44580</v>
      </c>
      <c r="C112" s="303"/>
      <c r="D112" s="400" t="s">
        <v>996</v>
      </c>
      <c r="E112" s="302" t="s">
        <v>593</v>
      </c>
      <c r="F112" s="302">
        <v>180</v>
      </c>
      <c r="G112" s="302">
        <v>70</v>
      </c>
      <c r="H112" s="302">
        <v>230</v>
      </c>
      <c r="I112" s="401" t="s">
        <v>995</v>
      </c>
      <c r="J112" s="402" t="s">
        <v>988</v>
      </c>
      <c r="K112" s="403">
        <f t="shared" si="118"/>
        <v>50</v>
      </c>
      <c r="L112" s="404">
        <v>100</v>
      </c>
      <c r="M112" s="405">
        <f t="shared" si="119"/>
        <v>1150</v>
      </c>
      <c r="N112" s="405">
        <v>25</v>
      </c>
      <c r="O112" s="406" t="s">
        <v>591</v>
      </c>
      <c r="P112" s="407">
        <v>44580</v>
      </c>
      <c r="Q112" s="260"/>
      <c r="R112" s="261" t="s">
        <v>595</v>
      </c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257"/>
      <c r="AJ112" s="257"/>
      <c r="AK112" s="257"/>
      <c r="AL112" s="257"/>
    </row>
    <row r="113" spans="1:38" s="258" customFormat="1" ht="12.75" customHeight="1">
      <c r="A113" s="302">
        <v>25</v>
      </c>
      <c r="B113" s="256">
        <v>44580</v>
      </c>
      <c r="C113" s="303"/>
      <c r="D113" s="400" t="s">
        <v>997</v>
      </c>
      <c r="E113" s="302" t="s">
        <v>593</v>
      </c>
      <c r="F113" s="302">
        <v>180</v>
      </c>
      <c r="G113" s="302">
        <v>70</v>
      </c>
      <c r="H113" s="302">
        <v>230</v>
      </c>
      <c r="I113" s="401" t="s">
        <v>995</v>
      </c>
      <c r="J113" s="402" t="s">
        <v>988</v>
      </c>
      <c r="K113" s="403">
        <f t="shared" si="118"/>
        <v>50</v>
      </c>
      <c r="L113" s="404">
        <v>100</v>
      </c>
      <c r="M113" s="405">
        <f t="shared" si="119"/>
        <v>1150</v>
      </c>
      <c r="N113" s="405">
        <v>25</v>
      </c>
      <c r="O113" s="406" t="s">
        <v>591</v>
      </c>
      <c r="P113" s="407">
        <v>44580</v>
      </c>
      <c r="Q113" s="260"/>
      <c r="R113" s="261" t="s">
        <v>595</v>
      </c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7"/>
      <c r="AJ113" s="257"/>
      <c r="AK113" s="257"/>
      <c r="AL113" s="257"/>
    </row>
    <row r="114" spans="1:38" s="258" customFormat="1" ht="12.75" customHeight="1">
      <c r="A114" s="357">
        <v>26</v>
      </c>
      <c r="B114" s="358">
        <v>44581</v>
      </c>
      <c r="C114" s="359"/>
      <c r="D114" s="360" t="s">
        <v>996</v>
      </c>
      <c r="E114" s="357" t="s">
        <v>593</v>
      </c>
      <c r="F114" s="357">
        <v>90</v>
      </c>
      <c r="G114" s="357">
        <v>0</v>
      </c>
      <c r="H114" s="357">
        <v>0</v>
      </c>
      <c r="I114" s="361" t="s">
        <v>1009</v>
      </c>
      <c r="J114" s="362" t="s">
        <v>1010</v>
      </c>
      <c r="K114" s="363">
        <f t="shared" si="118"/>
        <v>-90</v>
      </c>
      <c r="L114" s="375">
        <v>100</v>
      </c>
      <c r="M114" s="376">
        <f t="shared" si="119"/>
        <v>-2350</v>
      </c>
      <c r="N114" s="376">
        <v>25</v>
      </c>
      <c r="O114" s="364" t="s">
        <v>604</v>
      </c>
      <c r="P114" s="441">
        <v>44581</v>
      </c>
      <c r="Q114" s="260"/>
      <c r="R114" s="261" t="s">
        <v>595</v>
      </c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7"/>
    </row>
    <row r="115" spans="1:38" s="258" customFormat="1" ht="12.75" customHeight="1">
      <c r="A115" s="357">
        <v>27</v>
      </c>
      <c r="B115" s="358">
        <v>44582</v>
      </c>
      <c r="C115" s="359"/>
      <c r="D115" s="360" t="s">
        <v>1018</v>
      </c>
      <c r="E115" s="357" t="s">
        <v>593</v>
      </c>
      <c r="F115" s="357">
        <v>13</v>
      </c>
      <c r="G115" s="357">
        <v>9</v>
      </c>
      <c r="H115" s="357">
        <v>9</v>
      </c>
      <c r="I115" s="361" t="s">
        <v>993</v>
      </c>
      <c r="J115" s="362" t="s">
        <v>968</v>
      </c>
      <c r="K115" s="363">
        <f t="shared" si="118"/>
        <v>-4</v>
      </c>
      <c r="L115" s="375">
        <v>100</v>
      </c>
      <c r="M115" s="376">
        <f t="shared" si="119"/>
        <v>-4900</v>
      </c>
      <c r="N115" s="376">
        <v>1200</v>
      </c>
      <c r="O115" s="364" t="s">
        <v>604</v>
      </c>
      <c r="P115" s="441">
        <v>44582</v>
      </c>
      <c r="Q115" s="260"/>
      <c r="R115" s="261" t="s">
        <v>592</v>
      </c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57"/>
      <c r="AE115" s="257"/>
      <c r="AF115" s="257"/>
      <c r="AG115" s="257"/>
      <c r="AH115" s="257"/>
      <c r="AI115" s="257"/>
      <c r="AJ115" s="257"/>
      <c r="AK115" s="257"/>
      <c r="AL115" s="257"/>
    </row>
    <row r="116" spans="1:38" s="258" customFormat="1" ht="12.75" customHeight="1">
      <c r="A116" s="302">
        <v>28</v>
      </c>
      <c r="B116" s="256">
        <v>44582</v>
      </c>
      <c r="C116" s="303"/>
      <c r="D116" s="400" t="s">
        <v>1019</v>
      </c>
      <c r="E116" s="302" t="s">
        <v>593</v>
      </c>
      <c r="F116" s="302">
        <v>210</v>
      </c>
      <c r="G116" s="302">
        <v>90</v>
      </c>
      <c r="H116" s="302">
        <v>250</v>
      </c>
      <c r="I116" s="401" t="s">
        <v>995</v>
      </c>
      <c r="J116" s="402" t="s">
        <v>636</v>
      </c>
      <c r="K116" s="403">
        <f t="shared" ref="K116:K117" si="120">H116-F116</f>
        <v>40</v>
      </c>
      <c r="L116" s="404">
        <v>100</v>
      </c>
      <c r="M116" s="405">
        <f t="shared" ref="M116:M117" si="121">(K116*N116)-100</f>
        <v>900</v>
      </c>
      <c r="N116" s="405">
        <v>25</v>
      </c>
      <c r="O116" s="406" t="s">
        <v>591</v>
      </c>
      <c r="P116" s="407">
        <v>44582</v>
      </c>
      <c r="Q116" s="260"/>
      <c r="R116" s="261" t="s">
        <v>592</v>
      </c>
      <c r="S116" s="257"/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7"/>
      <c r="AD116" s="257"/>
      <c r="AE116" s="257"/>
      <c r="AF116" s="257"/>
      <c r="AG116" s="257"/>
      <c r="AH116" s="257"/>
      <c r="AI116" s="257"/>
      <c r="AJ116" s="257"/>
      <c r="AK116" s="257"/>
      <c r="AL116" s="257"/>
    </row>
    <row r="117" spans="1:38" s="258" customFormat="1" ht="12.75" customHeight="1">
      <c r="A117" s="302">
        <v>29</v>
      </c>
      <c r="B117" s="256">
        <v>44582</v>
      </c>
      <c r="C117" s="303"/>
      <c r="D117" s="400" t="s">
        <v>1020</v>
      </c>
      <c r="E117" s="302" t="s">
        <v>593</v>
      </c>
      <c r="F117" s="302">
        <v>104.5</v>
      </c>
      <c r="G117" s="302">
        <v>50</v>
      </c>
      <c r="H117" s="302">
        <v>141</v>
      </c>
      <c r="I117" s="401" t="s">
        <v>1021</v>
      </c>
      <c r="J117" s="402" t="s">
        <v>1027</v>
      </c>
      <c r="K117" s="403">
        <f t="shared" si="120"/>
        <v>36.5</v>
      </c>
      <c r="L117" s="404">
        <v>100</v>
      </c>
      <c r="M117" s="405">
        <f t="shared" si="121"/>
        <v>1725</v>
      </c>
      <c r="N117" s="405">
        <v>50</v>
      </c>
      <c r="O117" s="406" t="s">
        <v>591</v>
      </c>
      <c r="P117" s="407">
        <v>44582</v>
      </c>
      <c r="Q117" s="260"/>
      <c r="R117" s="261" t="s">
        <v>595</v>
      </c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57"/>
      <c r="AE117" s="257"/>
      <c r="AF117" s="257"/>
      <c r="AG117" s="257"/>
      <c r="AH117" s="257"/>
      <c r="AI117" s="257"/>
      <c r="AJ117" s="257"/>
      <c r="AK117" s="257"/>
      <c r="AL117" s="257"/>
    </row>
    <row r="118" spans="1:38" s="258" customFormat="1" ht="12.75" customHeight="1">
      <c r="A118" s="357">
        <v>30</v>
      </c>
      <c r="B118" s="358">
        <v>44582</v>
      </c>
      <c r="C118" s="359"/>
      <c r="D118" s="360" t="s">
        <v>1022</v>
      </c>
      <c r="E118" s="357" t="s">
        <v>593</v>
      </c>
      <c r="F118" s="357">
        <v>20.5</v>
      </c>
      <c r="G118" s="357">
        <v>10</v>
      </c>
      <c r="H118" s="357">
        <v>10</v>
      </c>
      <c r="I118" s="361" t="s">
        <v>1023</v>
      </c>
      <c r="J118" s="362" t="s">
        <v>1026</v>
      </c>
      <c r="K118" s="363">
        <f t="shared" ref="K118:K120" si="122">H118-F118</f>
        <v>-10.5</v>
      </c>
      <c r="L118" s="375">
        <v>100</v>
      </c>
      <c r="M118" s="376">
        <f t="shared" ref="M118:M120" si="123">(K118*N118)-100</f>
        <v>-4825</v>
      </c>
      <c r="N118" s="376">
        <v>450</v>
      </c>
      <c r="O118" s="364" t="s">
        <v>604</v>
      </c>
      <c r="P118" s="441">
        <v>44582</v>
      </c>
      <c r="Q118" s="260"/>
      <c r="R118" s="261" t="s">
        <v>595</v>
      </c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57"/>
      <c r="AE118" s="257"/>
      <c r="AF118" s="257"/>
      <c r="AG118" s="257"/>
      <c r="AH118" s="257"/>
      <c r="AI118" s="257"/>
      <c r="AJ118" s="257"/>
      <c r="AK118" s="257"/>
      <c r="AL118" s="257"/>
    </row>
    <row r="119" spans="1:38" s="258" customFormat="1" ht="12.75" customHeight="1">
      <c r="A119" s="302">
        <v>31</v>
      </c>
      <c r="B119" s="256">
        <v>44582</v>
      </c>
      <c r="C119" s="303"/>
      <c r="D119" s="400" t="s">
        <v>1020</v>
      </c>
      <c r="E119" s="302" t="s">
        <v>593</v>
      </c>
      <c r="F119" s="302">
        <v>106.5</v>
      </c>
      <c r="G119" s="302">
        <v>50</v>
      </c>
      <c r="H119" s="302">
        <v>126.5</v>
      </c>
      <c r="I119" s="401" t="s">
        <v>1021</v>
      </c>
      <c r="J119" s="402" t="s">
        <v>861</v>
      </c>
      <c r="K119" s="403">
        <f t="shared" si="122"/>
        <v>20</v>
      </c>
      <c r="L119" s="404">
        <v>100</v>
      </c>
      <c r="M119" s="405">
        <f t="shared" si="123"/>
        <v>900</v>
      </c>
      <c r="N119" s="405">
        <v>50</v>
      </c>
      <c r="O119" s="406" t="s">
        <v>591</v>
      </c>
      <c r="P119" s="407">
        <v>44582</v>
      </c>
      <c r="Q119" s="260"/>
      <c r="R119" s="261" t="s">
        <v>592</v>
      </c>
      <c r="S119" s="257"/>
      <c r="T119" s="257"/>
      <c r="U119" s="257"/>
      <c r="V119" s="257"/>
      <c r="W119" s="257"/>
      <c r="X119" s="257"/>
      <c r="Y119" s="257"/>
      <c r="Z119" s="257"/>
      <c r="AA119" s="257"/>
      <c r="AB119" s="257"/>
      <c r="AC119" s="257"/>
      <c r="AD119" s="257"/>
      <c r="AE119" s="257"/>
      <c r="AF119" s="257"/>
      <c r="AG119" s="257"/>
      <c r="AH119" s="257"/>
      <c r="AI119" s="257"/>
      <c r="AJ119" s="257"/>
      <c r="AK119" s="257"/>
      <c r="AL119" s="257"/>
    </row>
    <row r="120" spans="1:38" s="258" customFormat="1" ht="12.75" customHeight="1">
      <c r="A120" s="302">
        <v>32</v>
      </c>
      <c r="B120" s="256">
        <v>44582</v>
      </c>
      <c r="C120" s="303"/>
      <c r="D120" s="400" t="s">
        <v>1024</v>
      </c>
      <c r="E120" s="302" t="s">
        <v>593</v>
      </c>
      <c r="F120" s="302">
        <v>280</v>
      </c>
      <c r="G120" s="302">
        <v>170</v>
      </c>
      <c r="H120" s="302">
        <v>300</v>
      </c>
      <c r="I120" s="401" t="s">
        <v>1025</v>
      </c>
      <c r="J120" s="402" t="s">
        <v>861</v>
      </c>
      <c r="K120" s="403">
        <f t="shared" si="122"/>
        <v>20</v>
      </c>
      <c r="L120" s="404">
        <v>100</v>
      </c>
      <c r="M120" s="405">
        <f t="shared" si="123"/>
        <v>400</v>
      </c>
      <c r="N120" s="405">
        <v>25</v>
      </c>
      <c r="O120" s="406" t="s">
        <v>591</v>
      </c>
      <c r="P120" s="407">
        <v>44582</v>
      </c>
      <c r="Q120" s="260"/>
      <c r="R120" s="261" t="s">
        <v>592</v>
      </c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7"/>
    </row>
    <row r="121" spans="1:38" s="258" customFormat="1" ht="12.75" customHeight="1">
      <c r="A121" s="302">
        <v>33</v>
      </c>
      <c r="B121" s="256">
        <v>44585</v>
      </c>
      <c r="C121" s="303"/>
      <c r="D121" s="400" t="s">
        <v>1045</v>
      </c>
      <c r="E121" s="302" t="s">
        <v>593</v>
      </c>
      <c r="F121" s="302">
        <v>255</v>
      </c>
      <c r="G121" s="302">
        <v>140</v>
      </c>
      <c r="H121" s="302">
        <v>315</v>
      </c>
      <c r="I121" s="401" t="s">
        <v>1025</v>
      </c>
      <c r="J121" s="402" t="s">
        <v>801</v>
      </c>
      <c r="K121" s="403">
        <f t="shared" ref="K121:K124" si="124">H121-F121</f>
        <v>60</v>
      </c>
      <c r="L121" s="404">
        <v>100</v>
      </c>
      <c r="M121" s="405">
        <f t="shared" ref="M121:M124" si="125">(K121*N121)-100</f>
        <v>1400</v>
      </c>
      <c r="N121" s="405">
        <v>25</v>
      </c>
      <c r="O121" s="406" t="s">
        <v>591</v>
      </c>
      <c r="P121" s="407">
        <v>44585</v>
      </c>
      <c r="Q121" s="260"/>
      <c r="R121" s="261" t="s">
        <v>595</v>
      </c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57"/>
      <c r="AE121" s="257"/>
      <c r="AF121" s="257"/>
      <c r="AG121" s="257"/>
      <c r="AH121" s="257"/>
      <c r="AI121" s="257"/>
      <c r="AJ121" s="257"/>
      <c r="AK121" s="257"/>
      <c r="AL121" s="257"/>
    </row>
    <row r="122" spans="1:38" s="258" customFormat="1" ht="12.75" customHeight="1">
      <c r="A122" s="473">
        <v>34</v>
      </c>
      <c r="B122" s="474">
        <v>44585</v>
      </c>
      <c r="C122" s="475"/>
      <c r="D122" s="476" t="s">
        <v>1047</v>
      </c>
      <c r="E122" s="473" t="s">
        <v>593</v>
      </c>
      <c r="F122" s="473">
        <v>124</v>
      </c>
      <c r="G122" s="473">
        <v>80</v>
      </c>
      <c r="H122" s="473">
        <v>80</v>
      </c>
      <c r="I122" s="473" t="s">
        <v>1048</v>
      </c>
      <c r="J122" s="362" t="s">
        <v>1051</v>
      </c>
      <c r="K122" s="363">
        <f t="shared" si="124"/>
        <v>-44</v>
      </c>
      <c r="L122" s="375">
        <v>100</v>
      </c>
      <c r="M122" s="376">
        <f t="shared" si="125"/>
        <v>-2300</v>
      </c>
      <c r="N122" s="376">
        <v>50</v>
      </c>
      <c r="O122" s="364" t="s">
        <v>604</v>
      </c>
      <c r="P122" s="441">
        <v>44585</v>
      </c>
      <c r="Q122" s="260"/>
      <c r="R122" s="261" t="s">
        <v>592</v>
      </c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7"/>
    </row>
    <row r="123" spans="1:38" s="258" customFormat="1" ht="12.75" customHeight="1">
      <c r="A123" s="473">
        <v>35</v>
      </c>
      <c r="B123" s="474">
        <v>44585</v>
      </c>
      <c r="C123" s="475"/>
      <c r="D123" s="476" t="s">
        <v>1045</v>
      </c>
      <c r="E123" s="473" t="s">
        <v>593</v>
      </c>
      <c r="F123" s="473">
        <v>250</v>
      </c>
      <c r="G123" s="473">
        <v>140</v>
      </c>
      <c r="H123" s="473">
        <v>140</v>
      </c>
      <c r="I123" s="473" t="s">
        <v>1046</v>
      </c>
      <c r="J123" s="362" t="s">
        <v>1053</v>
      </c>
      <c r="K123" s="363">
        <f t="shared" si="124"/>
        <v>-110</v>
      </c>
      <c r="L123" s="375">
        <v>100</v>
      </c>
      <c r="M123" s="376">
        <f t="shared" si="125"/>
        <v>-2850</v>
      </c>
      <c r="N123" s="376">
        <v>25</v>
      </c>
      <c r="O123" s="364" t="s">
        <v>604</v>
      </c>
      <c r="P123" s="441">
        <v>44585</v>
      </c>
      <c r="Q123" s="260"/>
      <c r="R123" s="261" t="s">
        <v>595</v>
      </c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57"/>
      <c r="AE123" s="257"/>
      <c r="AF123" s="257"/>
      <c r="AG123" s="257"/>
      <c r="AH123" s="257"/>
      <c r="AI123" s="257"/>
      <c r="AJ123" s="257"/>
      <c r="AK123" s="257"/>
      <c r="AL123" s="257"/>
    </row>
    <row r="124" spans="1:38" s="258" customFormat="1" ht="12.75" customHeight="1">
      <c r="A124" s="473">
        <v>36</v>
      </c>
      <c r="B124" s="474">
        <v>44585</v>
      </c>
      <c r="C124" s="475"/>
      <c r="D124" s="476" t="s">
        <v>1049</v>
      </c>
      <c r="E124" s="473" t="s">
        <v>593</v>
      </c>
      <c r="F124" s="473">
        <v>86</v>
      </c>
      <c r="G124" s="473">
        <v>48</v>
      </c>
      <c r="H124" s="473">
        <v>48</v>
      </c>
      <c r="I124" s="473" t="s">
        <v>1050</v>
      </c>
      <c r="J124" s="362" t="s">
        <v>1052</v>
      </c>
      <c r="K124" s="363">
        <f t="shared" si="124"/>
        <v>-38</v>
      </c>
      <c r="L124" s="375">
        <v>100</v>
      </c>
      <c r="M124" s="376">
        <f t="shared" si="125"/>
        <v>-2000</v>
      </c>
      <c r="N124" s="376">
        <v>50</v>
      </c>
      <c r="O124" s="364" t="s">
        <v>604</v>
      </c>
      <c r="P124" s="441">
        <v>44585</v>
      </c>
      <c r="Q124" s="260"/>
      <c r="R124" s="261" t="s">
        <v>592</v>
      </c>
      <c r="S124" s="257"/>
      <c r="T124" s="257"/>
      <c r="U124" s="257"/>
      <c r="V124" s="257"/>
      <c r="W124" s="257"/>
      <c r="X124" s="257"/>
      <c r="Y124" s="257"/>
      <c r="Z124" s="257"/>
      <c r="AA124" s="257"/>
      <c r="AB124" s="257"/>
      <c r="AC124" s="257"/>
      <c r="AD124" s="257"/>
      <c r="AE124" s="257"/>
      <c r="AF124" s="257"/>
      <c r="AG124" s="257"/>
      <c r="AH124" s="257"/>
      <c r="AI124" s="257"/>
      <c r="AJ124" s="257"/>
      <c r="AK124" s="257"/>
      <c r="AL124" s="257"/>
    </row>
    <row r="125" spans="1:38" s="258" customFormat="1" ht="12.75" customHeight="1">
      <c r="A125" s="490">
        <v>37</v>
      </c>
      <c r="B125" s="492">
        <v>44586</v>
      </c>
      <c r="C125" s="345"/>
      <c r="D125" s="462" t="s">
        <v>1087</v>
      </c>
      <c r="E125" s="262" t="s">
        <v>593</v>
      </c>
      <c r="F125" s="262" t="s">
        <v>1089</v>
      </c>
      <c r="G125" s="262"/>
      <c r="H125" s="262"/>
      <c r="I125" s="263"/>
      <c r="J125" s="494" t="s">
        <v>594</v>
      </c>
      <c r="K125" s="464"/>
      <c r="L125" s="348"/>
      <c r="M125" s="347"/>
      <c r="N125" s="347"/>
      <c r="O125" s="465"/>
      <c r="P125" s="466"/>
      <c r="Q125" s="260"/>
      <c r="R125" s="261"/>
      <c r="S125" s="257"/>
      <c r="T125" s="257"/>
      <c r="U125" s="257"/>
      <c r="V125" s="257"/>
      <c r="W125" s="257"/>
      <c r="X125" s="257"/>
      <c r="Y125" s="257"/>
      <c r="Z125" s="257"/>
      <c r="AA125" s="257"/>
      <c r="AB125" s="257"/>
      <c r="AC125" s="257"/>
      <c r="AD125" s="257"/>
      <c r="AE125" s="257"/>
      <c r="AF125" s="257"/>
      <c r="AG125" s="257"/>
      <c r="AH125" s="257"/>
      <c r="AI125" s="257"/>
      <c r="AJ125" s="257"/>
      <c r="AK125" s="257"/>
      <c r="AL125" s="257"/>
    </row>
    <row r="126" spans="1:38" s="258" customFormat="1" ht="12.75" customHeight="1">
      <c r="A126" s="491"/>
      <c r="B126" s="493"/>
      <c r="C126" s="345"/>
      <c r="D126" s="462" t="s">
        <v>1088</v>
      </c>
      <c r="E126" s="262" t="s">
        <v>888</v>
      </c>
      <c r="F126" s="262" t="s">
        <v>1090</v>
      </c>
      <c r="G126" s="262"/>
      <c r="H126" s="262"/>
      <c r="I126" s="263"/>
      <c r="J126" s="495"/>
      <c r="K126" s="464"/>
      <c r="L126" s="348"/>
      <c r="M126" s="347"/>
      <c r="N126" s="347"/>
      <c r="O126" s="465"/>
      <c r="P126" s="466"/>
      <c r="Q126" s="260"/>
      <c r="R126" s="261"/>
      <c r="S126" s="257"/>
      <c r="T126" s="257"/>
      <c r="U126" s="257"/>
      <c r="V126" s="257"/>
      <c r="W126" s="257"/>
      <c r="X126" s="257"/>
      <c r="Y126" s="257"/>
      <c r="Z126" s="257"/>
      <c r="AA126" s="257"/>
      <c r="AB126" s="257"/>
      <c r="AC126" s="257"/>
      <c r="AD126" s="257"/>
      <c r="AE126" s="257"/>
      <c r="AF126" s="257"/>
      <c r="AG126" s="257"/>
      <c r="AH126" s="257"/>
      <c r="AI126" s="257"/>
      <c r="AJ126" s="257"/>
      <c r="AK126" s="257"/>
      <c r="AL126" s="257"/>
    </row>
    <row r="127" spans="1:38" s="258" customFormat="1" ht="12.75" customHeight="1">
      <c r="A127" s="302">
        <v>38</v>
      </c>
      <c r="B127" s="256">
        <v>44586</v>
      </c>
      <c r="C127" s="303"/>
      <c r="D127" s="400" t="s">
        <v>1095</v>
      </c>
      <c r="E127" s="302" t="s">
        <v>593</v>
      </c>
      <c r="F127" s="302">
        <v>240</v>
      </c>
      <c r="G127" s="302">
        <v>140</v>
      </c>
      <c r="H127" s="302">
        <v>290</v>
      </c>
      <c r="I127" s="401" t="s">
        <v>1046</v>
      </c>
      <c r="J127" s="402" t="s">
        <v>988</v>
      </c>
      <c r="K127" s="403">
        <f t="shared" ref="K127" si="126">H127-F127</f>
        <v>50</v>
      </c>
      <c r="L127" s="404">
        <v>100</v>
      </c>
      <c r="M127" s="405">
        <f t="shared" ref="M127" si="127">(K127*N127)-100</f>
        <v>1150</v>
      </c>
      <c r="N127" s="405">
        <v>25</v>
      </c>
      <c r="O127" s="406" t="s">
        <v>591</v>
      </c>
      <c r="P127" s="407">
        <v>44586</v>
      </c>
      <c r="Q127" s="260"/>
      <c r="R127" s="261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57"/>
      <c r="AE127" s="257"/>
      <c r="AF127" s="257"/>
      <c r="AG127" s="257"/>
      <c r="AH127" s="257"/>
      <c r="AI127" s="257"/>
      <c r="AJ127" s="257"/>
      <c r="AK127" s="257"/>
      <c r="AL127" s="257"/>
    </row>
    <row r="128" spans="1:38" s="258" customFormat="1" ht="12.75" customHeight="1">
      <c r="A128" s="262">
        <v>39</v>
      </c>
      <c r="B128" s="259">
        <v>44586</v>
      </c>
      <c r="C128" s="345"/>
      <c r="D128" s="462" t="s">
        <v>1094</v>
      </c>
      <c r="E128" s="262" t="s">
        <v>593</v>
      </c>
      <c r="F128" s="262" t="s">
        <v>1096</v>
      </c>
      <c r="G128" s="262">
        <v>5</v>
      </c>
      <c r="H128" s="262"/>
      <c r="I128" s="263" t="s">
        <v>954</v>
      </c>
      <c r="J128" s="463" t="s">
        <v>594</v>
      </c>
      <c r="K128" s="464"/>
      <c r="L128" s="348"/>
      <c r="M128" s="347"/>
      <c r="N128" s="347"/>
      <c r="O128" s="465"/>
      <c r="P128" s="466"/>
      <c r="Q128" s="260"/>
      <c r="R128" s="261"/>
      <c r="S128" s="257"/>
      <c r="T128" s="257"/>
      <c r="U128" s="257"/>
      <c r="V128" s="257"/>
      <c r="W128" s="257"/>
      <c r="X128" s="257"/>
      <c r="Y128" s="257"/>
      <c r="Z128" s="257"/>
      <c r="AA128" s="257"/>
      <c r="AB128" s="257"/>
      <c r="AC128" s="257"/>
      <c r="AD128" s="257"/>
      <c r="AE128" s="257"/>
      <c r="AF128" s="257"/>
      <c r="AG128" s="257"/>
      <c r="AH128" s="257"/>
      <c r="AI128" s="257"/>
      <c r="AJ128" s="257"/>
      <c r="AK128" s="257"/>
      <c r="AL128" s="257"/>
    </row>
    <row r="129" spans="1:38" s="258" customFormat="1" ht="12.75" customHeight="1">
      <c r="A129" s="262"/>
      <c r="B129" s="259"/>
      <c r="C129" s="345"/>
      <c r="D129" s="462"/>
      <c r="E129" s="262"/>
      <c r="F129" s="262"/>
      <c r="G129" s="262"/>
      <c r="H129" s="262"/>
      <c r="I129" s="263"/>
      <c r="J129" s="463"/>
      <c r="K129" s="464"/>
      <c r="L129" s="348"/>
      <c r="M129" s="347"/>
      <c r="N129" s="347"/>
      <c r="O129" s="465"/>
      <c r="P129" s="466"/>
      <c r="Q129" s="260"/>
      <c r="R129" s="261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7"/>
      <c r="AE129" s="257"/>
      <c r="AF129" s="257"/>
      <c r="AG129" s="257"/>
      <c r="AH129" s="257"/>
      <c r="AI129" s="257"/>
      <c r="AJ129" s="257"/>
      <c r="AK129" s="257"/>
      <c r="AL129" s="257"/>
    </row>
    <row r="130" spans="1:38" s="336" customFormat="1" ht="12.75" customHeight="1">
      <c r="A130" s="324"/>
      <c r="B130" s="325"/>
      <c r="C130" s="326"/>
      <c r="D130" s="327"/>
      <c r="E130" s="324"/>
      <c r="F130" s="324"/>
      <c r="G130" s="324"/>
      <c r="H130" s="324"/>
      <c r="I130" s="328"/>
      <c r="J130" s="329"/>
      <c r="K130" s="330"/>
      <c r="L130" s="330"/>
      <c r="M130" s="329"/>
      <c r="N130" s="329"/>
      <c r="O130" s="331"/>
      <c r="P130" s="332"/>
      <c r="Q130" s="333"/>
      <c r="R130" s="334"/>
      <c r="S130" s="333"/>
      <c r="T130" s="333"/>
      <c r="U130" s="333"/>
      <c r="V130" s="333"/>
      <c r="W130" s="333"/>
      <c r="X130" s="333"/>
      <c r="Y130" s="333"/>
      <c r="Z130" s="333"/>
      <c r="AA130" s="333"/>
      <c r="AB130" s="333"/>
      <c r="AC130" s="333"/>
      <c r="AD130" s="333"/>
      <c r="AE130" s="333"/>
      <c r="AF130" s="335"/>
      <c r="AG130" s="335"/>
      <c r="AH130" s="335"/>
      <c r="AI130" s="335"/>
      <c r="AJ130" s="335"/>
      <c r="AK130" s="335"/>
      <c r="AL130" s="335"/>
    </row>
    <row r="131" spans="1:38" ht="14.25" customHeight="1">
      <c r="A131" s="160"/>
      <c r="B131" s="165"/>
      <c r="C131" s="165"/>
      <c r="D131" s="166"/>
      <c r="E131" s="160"/>
      <c r="F131" s="167"/>
      <c r="G131" s="160"/>
      <c r="H131" s="160"/>
      <c r="I131" s="160"/>
      <c r="J131" s="165"/>
      <c r="K131" s="168"/>
      <c r="L131" s="160"/>
      <c r="M131" s="160"/>
      <c r="N131" s="160"/>
      <c r="O131" s="169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>
      <c r="A132" s="94" t="s">
        <v>616</v>
      </c>
      <c r="B132" s="170"/>
      <c r="C132" s="170"/>
      <c r="D132" s="171"/>
      <c r="E132" s="144"/>
      <c r="F132" s="6"/>
      <c r="G132" s="6"/>
      <c r="H132" s="145"/>
      <c r="I132" s="172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38.25" customHeight="1">
      <c r="A133" s="95" t="s">
        <v>16</v>
      </c>
      <c r="B133" s="96" t="s">
        <v>568</v>
      </c>
      <c r="C133" s="96"/>
      <c r="D133" s="97" t="s">
        <v>579</v>
      </c>
      <c r="E133" s="96" t="s">
        <v>580</v>
      </c>
      <c r="F133" s="96" t="s">
        <v>581</v>
      </c>
      <c r="G133" s="96" t="s">
        <v>582</v>
      </c>
      <c r="H133" s="96" t="s">
        <v>583</v>
      </c>
      <c r="I133" s="96" t="s">
        <v>584</v>
      </c>
      <c r="J133" s="95" t="s">
        <v>585</v>
      </c>
      <c r="K133" s="148" t="s">
        <v>603</v>
      </c>
      <c r="L133" s="149" t="s">
        <v>587</v>
      </c>
      <c r="M133" s="98" t="s">
        <v>588</v>
      </c>
      <c r="N133" s="96" t="s">
        <v>589</v>
      </c>
      <c r="O133" s="97" t="s">
        <v>590</v>
      </c>
      <c r="P133" s="96" t="s">
        <v>826</v>
      </c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s="258" customFormat="1" ht="14.25" customHeight="1">
      <c r="A134" s="288">
        <v>1</v>
      </c>
      <c r="B134" s="289">
        <v>44488</v>
      </c>
      <c r="C134" s="290"/>
      <c r="D134" s="291" t="s">
        <v>138</v>
      </c>
      <c r="E134" s="292" t="s">
        <v>593</v>
      </c>
      <c r="F134" s="293" t="s">
        <v>835</v>
      </c>
      <c r="G134" s="293">
        <v>198</v>
      </c>
      <c r="H134" s="292"/>
      <c r="I134" s="294" t="s">
        <v>831</v>
      </c>
      <c r="J134" s="295" t="s">
        <v>594</v>
      </c>
      <c r="K134" s="295"/>
      <c r="L134" s="296"/>
      <c r="M134" s="297"/>
      <c r="N134" s="295"/>
      <c r="O134" s="298"/>
      <c r="P134" s="295"/>
      <c r="Q134" s="257"/>
      <c r="R134" s="1" t="s">
        <v>592</v>
      </c>
      <c r="S134" s="257"/>
      <c r="T134" s="257"/>
      <c r="U134" s="257"/>
      <c r="V134" s="257"/>
      <c r="W134" s="257"/>
      <c r="X134" s="257"/>
      <c r="Y134" s="257"/>
      <c r="Z134" s="257"/>
      <c r="AA134" s="257"/>
      <c r="AB134" s="257"/>
      <c r="AC134" s="257"/>
      <c r="AD134" s="257"/>
      <c r="AE134" s="257"/>
      <c r="AF134" s="257"/>
      <c r="AG134" s="257"/>
      <c r="AH134" s="257"/>
      <c r="AI134" s="257"/>
      <c r="AJ134" s="257"/>
      <c r="AK134" s="257"/>
      <c r="AL134" s="257"/>
    </row>
    <row r="135" spans="1:38" s="258" customFormat="1" ht="14.25" customHeight="1">
      <c r="A135" s="467">
        <v>2</v>
      </c>
      <c r="B135" s="468">
        <v>44490</v>
      </c>
      <c r="C135" s="469"/>
      <c r="D135" s="470" t="s">
        <v>468</v>
      </c>
      <c r="E135" s="471" t="s">
        <v>593</v>
      </c>
      <c r="F135" s="461">
        <v>4350</v>
      </c>
      <c r="G135" s="461">
        <v>3700</v>
      </c>
      <c r="H135" s="471">
        <v>3700</v>
      </c>
      <c r="I135" s="472" t="s">
        <v>833</v>
      </c>
      <c r="J135" s="444" t="s">
        <v>1042</v>
      </c>
      <c r="K135" s="444">
        <f t="shared" ref="K135" si="128">H135-F135</f>
        <v>-650</v>
      </c>
      <c r="L135" s="445">
        <f t="shared" ref="L135" si="129">(F135*-0.7)/100</f>
        <v>-30.45</v>
      </c>
      <c r="M135" s="446">
        <f t="shared" ref="M135" si="130">(K135+L135)/F135</f>
        <v>-0.15642528735632186</v>
      </c>
      <c r="N135" s="444" t="s">
        <v>604</v>
      </c>
      <c r="O135" s="447">
        <v>44220</v>
      </c>
      <c r="P135" s="444"/>
      <c r="Q135" s="257"/>
      <c r="R135" s="1" t="s">
        <v>592</v>
      </c>
      <c r="S135" s="257"/>
      <c r="T135" s="257"/>
      <c r="U135" s="257"/>
      <c r="V135" s="257"/>
      <c r="W135" s="257"/>
      <c r="X135" s="257"/>
      <c r="Y135" s="257"/>
      <c r="Z135" s="257"/>
      <c r="AA135" s="257"/>
      <c r="AB135" s="257"/>
      <c r="AC135" s="257"/>
      <c r="AD135" s="257"/>
      <c r="AE135" s="257"/>
      <c r="AF135" s="257"/>
      <c r="AG135" s="257"/>
      <c r="AH135" s="257"/>
      <c r="AI135" s="257"/>
      <c r="AJ135" s="257"/>
      <c r="AK135" s="257"/>
      <c r="AL135" s="257"/>
    </row>
    <row r="136" spans="1:38" s="258" customFormat="1" ht="14.25" customHeight="1">
      <c r="A136" s="419">
        <v>3</v>
      </c>
      <c r="B136" s="420">
        <v>44551</v>
      </c>
      <c r="C136" s="421"/>
      <c r="D136" s="422" t="s">
        <v>389</v>
      </c>
      <c r="E136" s="423" t="s">
        <v>593</v>
      </c>
      <c r="F136" s="394">
        <v>215</v>
      </c>
      <c r="G136" s="394">
        <v>198</v>
      </c>
      <c r="H136" s="423">
        <v>240</v>
      </c>
      <c r="I136" s="424" t="s">
        <v>867</v>
      </c>
      <c r="J136" s="99" t="s">
        <v>613</v>
      </c>
      <c r="K136" s="99">
        <f t="shared" ref="K136" si="131">H136-F136</f>
        <v>25</v>
      </c>
      <c r="L136" s="100">
        <f t="shared" ref="L136" si="132">(F136*-0.7)/100</f>
        <v>-1.5049999999999999</v>
      </c>
      <c r="M136" s="101">
        <f t="shared" ref="M136" si="133">(K136+L136)/F136</f>
        <v>0.10927906976744187</v>
      </c>
      <c r="N136" s="99" t="s">
        <v>591</v>
      </c>
      <c r="O136" s="102">
        <v>44206</v>
      </c>
      <c r="P136" s="99"/>
      <c r="Q136" s="257"/>
      <c r="R136" s="1" t="s">
        <v>592</v>
      </c>
      <c r="S136" s="257"/>
      <c r="T136" s="257"/>
      <c r="U136" s="257"/>
      <c r="V136" s="257"/>
      <c r="W136" s="257"/>
      <c r="X136" s="257"/>
      <c r="Y136" s="257"/>
      <c r="Z136" s="257"/>
      <c r="AA136" s="257"/>
      <c r="AB136" s="257"/>
      <c r="AC136" s="257"/>
      <c r="AD136" s="257"/>
      <c r="AE136" s="257"/>
      <c r="AF136" s="257"/>
      <c r="AG136" s="257"/>
      <c r="AH136" s="257"/>
      <c r="AI136" s="257"/>
      <c r="AJ136" s="257"/>
      <c r="AK136" s="257"/>
      <c r="AL136" s="257"/>
    </row>
    <row r="137" spans="1:38" s="258" customFormat="1" ht="14.25" customHeight="1">
      <c r="A137" s="288"/>
      <c r="B137" s="289"/>
      <c r="C137" s="290"/>
      <c r="D137" s="291"/>
      <c r="E137" s="292"/>
      <c r="F137" s="293"/>
      <c r="G137" s="293"/>
      <c r="H137" s="292"/>
      <c r="I137" s="294"/>
      <c r="J137" s="295"/>
      <c r="K137" s="295"/>
      <c r="L137" s="296"/>
      <c r="M137" s="297"/>
      <c r="N137" s="295"/>
      <c r="O137" s="298"/>
      <c r="P137" s="295"/>
      <c r="Q137" s="257"/>
      <c r="R137" s="1"/>
      <c r="S137" s="257"/>
      <c r="T137" s="257"/>
      <c r="U137" s="257"/>
      <c r="V137" s="257"/>
      <c r="W137" s="257"/>
      <c r="X137" s="257"/>
      <c r="Y137" s="257"/>
      <c r="Z137" s="257"/>
      <c r="AA137" s="257"/>
      <c r="AB137" s="257"/>
      <c r="AC137" s="257"/>
      <c r="AD137" s="257"/>
      <c r="AE137" s="257"/>
      <c r="AF137" s="257"/>
      <c r="AG137" s="257"/>
      <c r="AH137" s="257"/>
      <c r="AI137" s="257"/>
      <c r="AJ137" s="257"/>
      <c r="AK137" s="257"/>
      <c r="AL137" s="257"/>
    </row>
    <row r="138" spans="1:38" ht="14.25" customHeight="1">
      <c r="A138" s="173"/>
      <c r="B138" s="150"/>
      <c r="C138" s="174"/>
      <c r="D138" s="105"/>
      <c r="E138" s="175"/>
      <c r="F138" s="175"/>
      <c r="G138" s="175"/>
      <c r="H138" s="175"/>
      <c r="I138" s="175"/>
      <c r="J138" s="175"/>
      <c r="K138" s="176"/>
      <c r="L138" s="177"/>
      <c r="M138" s="175"/>
      <c r="N138" s="178"/>
      <c r="O138" s="179"/>
      <c r="P138" s="179"/>
      <c r="R138" s="6"/>
      <c r="S138" s="41"/>
      <c r="T138" s="1"/>
      <c r="U138" s="1"/>
      <c r="V138" s="1"/>
      <c r="W138" s="1"/>
      <c r="X138" s="1"/>
      <c r="Y138" s="1"/>
      <c r="Z138" s="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</row>
    <row r="139" spans="1:38" ht="12.75" customHeight="1">
      <c r="A139" s="128" t="s">
        <v>596</v>
      </c>
      <c r="B139" s="128"/>
      <c r="C139" s="128"/>
      <c r="D139" s="128"/>
      <c r="E139" s="41"/>
      <c r="F139" s="136" t="s">
        <v>598</v>
      </c>
      <c r="G139" s="56"/>
      <c r="H139" s="56"/>
      <c r="I139" s="56"/>
      <c r="J139" s="6"/>
      <c r="K139" s="154"/>
      <c r="L139" s="155"/>
      <c r="M139" s="6"/>
      <c r="N139" s="118"/>
      <c r="O139" s="180"/>
      <c r="P139" s="1"/>
      <c r="Q139" s="1"/>
      <c r="R139" s="6"/>
      <c r="S139" s="1"/>
      <c r="T139" s="1"/>
      <c r="U139" s="1"/>
      <c r="V139" s="1"/>
      <c r="W139" s="1"/>
      <c r="X139" s="1"/>
      <c r="Y139" s="1"/>
    </row>
    <row r="140" spans="1:38" ht="12.75" customHeight="1">
      <c r="A140" s="135" t="s">
        <v>597</v>
      </c>
      <c r="B140" s="128"/>
      <c r="C140" s="128"/>
      <c r="D140" s="128"/>
      <c r="E140" s="6"/>
      <c r="F140" s="136" t="s">
        <v>600</v>
      </c>
      <c r="G140" s="6"/>
      <c r="H140" s="6" t="s">
        <v>821</v>
      </c>
      <c r="I140" s="6"/>
      <c r="J140" s="1"/>
      <c r="K140" s="6"/>
      <c r="L140" s="6"/>
      <c r="M140" s="6"/>
      <c r="N140" s="1"/>
      <c r="O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35"/>
      <c r="B141" s="128"/>
      <c r="C141" s="128"/>
      <c r="D141" s="128"/>
      <c r="E141" s="6"/>
      <c r="F141" s="136"/>
      <c r="G141" s="6"/>
      <c r="H141" s="6"/>
      <c r="I141" s="6"/>
      <c r="J141" s="1"/>
      <c r="K141" s="6"/>
      <c r="L141" s="6"/>
      <c r="M141" s="6"/>
      <c r="N141" s="1"/>
      <c r="O141" s="1"/>
      <c r="Q141" s="1"/>
      <c r="R141" s="5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"/>
      <c r="B142" s="143" t="s">
        <v>617</v>
      </c>
      <c r="C142" s="143"/>
      <c r="D142" s="143"/>
      <c r="E142" s="143"/>
      <c r="F142" s="144"/>
      <c r="G142" s="6"/>
      <c r="H142" s="6"/>
      <c r="I142" s="145"/>
      <c r="J142" s="146"/>
      <c r="K142" s="147"/>
      <c r="L142" s="146"/>
      <c r="M142" s="6"/>
      <c r="N142" s="1"/>
      <c r="O142" s="1"/>
      <c r="Q142" s="1"/>
      <c r="R142" s="56"/>
      <c r="S142" s="1"/>
      <c r="T142" s="1"/>
      <c r="U142" s="1"/>
      <c r="V142" s="1"/>
      <c r="W142" s="1"/>
      <c r="X142" s="1"/>
      <c r="Y142" s="1"/>
      <c r="Z142" s="1"/>
    </row>
    <row r="143" spans="1:38" ht="38.25" customHeight="1">
      <c r="A143" s="95" t="s">
        <v>16</v>
      </c>
      <c r="B143" s="96" t="s">
        <v>568</v>
      </c>
      <c r="C143" s="96"/>
      <c r="D143" s="97" t="s">
        <v>579</v>
      </c>
      <c r="E143" s="96" t="s">
        <v>580</v>
      </c>
      <c r="F143" s="96" t="s">
        <v>581</v>
      </c>
      <c r="G143" s="96" t="s">
        <v>602</v>
      </c>
      <c r="H143" s="96" t="s">
        <v>583</v>
      </c>
      <c r="I143" s="96" t="s">
        <v>584</v>
      </c>
      <c r="J143" s="181" t="s">
        <v>585</v>
      </c>
      <c r="K143" s="148" t="s">
        <v>603</v>
      </c>
      <c r="L143" s="158" t="s">
        <v>611</v>
      </c>
      <c r="M143" s="96" t="s">
        <v>612</v>
      </c>
      <c r="N143" s="149" t="s">
        <v>587</v>
      </c>
      <c r="O143" s="98" t="s">
        <v>588</v>
      </c>
      <c r="P143" s="96" t="s">
        <v>589</v>
      </c>
      <c r="Q143" s="97" t="s">
        <v>590</v>
      </c>
      <c r="R143" s="56"/>
      <c r="S143" s="1"/>
      <c r="T143" s="1"/>
      <c r="U143" s="1"/>
      <c r="V143" s="1"/>
      <c r="W143" s="1"/>
      <c r="X143" s="1"/>
      <c r="Y143" s="1"/>
      <c r="Z143" s="1"/>
    </row>
    <row r="144" spans="1:38" ht="14.25" customHeight="1">
      <c r="A144" s="109"/>
      <c r="B144" s="111"/>
      <c r="C144" s="182"/>
      <c r="D144" s="112"/>
      <c r="E144" s="113"/>
      <c r="F144" s="183"/>
      <c r="G144" s="109"/>
      <c r="H144" s="113"/>
      <c r="I144" s="114"/>
      <c r="J144" s="184"/>
      <c r="K144" s="184"/>
      <c r="L144" s="185"/>
      <c r="M144" s="103"/>
      <c r="N144" s="185"/>
      <c r="O144" s="186"/>
      <c r="P144" s="187"/>
      <c r="Q144" s="188"/>
      <c r="R144" s="153"/>
      <c r="S144" s="122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38" ht="14.25" customHeight="1">
      <c r="A145" s="109"/>
      <c r="B145" s="111"/>
      <c r="C145" s="182"/>
      <c r="D145" s="112"/>
      <c r="E145" s="113"/>
      <c r="F145" s="183"/>
      <c r="G145" s="109"/>
      <c r="H145" s="113"/>
      <c r="I145" s="114"/>
      <c r="J145" s="184"/>
      <c r="K145" s="184"/>
      <c r="L145" s="185"/>
      <c r="M145" s="103"/>
      <c r="N145" s="185"/>
      <c r="O145" s="186"/>
      <c r="P145" s="187"/>
      <c r="Q145" s="188"/>
      <c r="R145" s="153"/>
      <c r="S145" s="122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38" ht="14.25" customHeight="1">
      <c r="A146" s="109"/>
      <c r="B146" s="111"/>
      <c r="C146" s="182"/>
      <c r="D146" s="112"/>
      <c r="E146" s="113"/>
      <c r="F146" s="183"/>
      <c r="G146" s="109"/>
      <c r="H146" s="113"/>
      <c r="I146" s="114"/>
      <c r="J146" s="184"/>
      <c r="K146" s="184"/>
      <c r="L146" s="185"/>
      <c r="M146" s="103"/>
      <c r="N146" s="185"/>
      <c r="O146" s="186"/>
      <c r="P146" s="187"/>
      <c r="Q146" s="188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09"/>
      <c r="B147" s="111"/>
      <c r="C147" s="182"/>
      <c r="D147" s="112"/>
      <c r="E147" s="113"/>
      <c r="F147" s="184"/>
      <c r="G147" s="109"/>
      <c r="H147" s="113"/>
      <c r="I147" s="114"/>
      <c r="J147" s="184"/>
      <c r="K147" s="184"/>
      <c r="L147" s="185"/>
      <c r="M147" s="103"/>
      <c r="N147" s="185"/>
      <c r="O147" s="186"/>
      <c r="P147" s="187"/>
      <c r="Q147" s="188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09"/>
      <c r="B148" s="111"/>
      <c r="C148" s="182"/>
      <c r="D148" s="112"/>
      <c r="E148" s="113"/>
      <c r="F148" s="184"/>
      <c r="G148" s="109"/>
      <c r="H148" s="113"/>
      <c r="I148" s="114"/>
      <c r="J148" s="184"/>
      <c r="K148" s="184"/>
      <c r="L148" s="185"/>
      <c r="M148" s="103"/>
      <c r="N148" s="185"/>
      <c r="O148" s="186"/>
      <c r="P148" s="187"/>
      <c r="Q148" s="188"/>
      <c r="R148" s="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09"/>
      <c r="B149" s="111"/>
      <c r="C149" s="182"/>
      <c r="D149" s="112"/>
      <c r="E149" s="113"/>
      <c r="F149" s="183"/>
      <c r="G149" s="109"/>
      <c r="H149" s="113"/>
      <c r="I149" s="114"/>
      <c r="J149" s="184"/>
      <c r="K149" s="184"/>
      <c r="L149" s="185"/>
      <c r="M149" s="103"/>
      <c r="N149" s="185"/>
      <c r="O149" s="186"/>
      <c r="P149" s="187"/>
      <c r="Q149" s="188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09"/>
      <c r="B150" s="111"/>
      <c r="C150" s="182"/>
      <c r="D150" s="112"/>
      <c r="E150" s="113"/>
      <c r="F150" s="183"/>
      <c r="G150" s="109"/>
      <c r="H150" s="113"/>
      <c r="I150" s="114"/>
      <c r="J150" s="184"/>
      <c r="K150" s="184"/>
      <c r="L150" s="184"/>
      <c r="M150" s="184"/>
      <c r="N150" s="185"/>
      <c r="O150" s="189"/>
      <c r="P150" s="187"/>
      <c r="Q150" s="188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09"/>
      <c r="B151" s="111"/>
      <c r="C151" s="182"/>
      <c r="D151" s="112"/>
      <c r="E151" s="113"/>
      <c r="F151" s="184"/>
      <c r="G151" s="109"/>
      <c r="H151" s="113"/>
      <c r="I151" s="114"/>
      <c r="J151" s="184"/>
      <c r="K151" s="184"/>
      <c r="L151" s="185"/>
      <c r="M151" s="103"/>
      <c r="N151" s="185"/>
      <c r="O151" s="186"/>
      <c r="P151" s="187"/>
      <c r="Q151" s="188"/>
      <c r="R151" s="153"/>
      <c r="S151" s="12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09"/>
      <c r="B152" s="111"/>
      <c r="C152" s="182"/>
      <c r="D152" s="112"/>
      <c r="E152" s="113"/>
      <c r="F152" s="183"/>
      <c r="G152" s="109"/>
      <c r="H152" s="113"/>
      <c r="I152" s="114"/>
      <c r="J152" s="190"/>
      <c r="K152" s="190"/>
      <c r="L152" s="190"/>
      <c r="M152" s="190"/>
      <c r="N152" s="191"/>
      <c r="O152" s="186"/>
      <c r="P152" s="115"/>
      <c r="Q152" s="188"/>
      <c r="R152" s="153"/>
      <c r="S152" s="12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135"/>
      <c r="B153" s="128"/>
      <c r="C153" s="128"/>
      <c r="D153" s="128"/>
      <c r="E153" s="6"/>
      <c r="F153" s="136"/>
      <c r="G153" s="6"/>
      <c r="H153" s="6"/>
      <c r="I153" s="6"/>
      <c r="J153" s="1"/>
      <c r="K153" s="6"/>
      <c r="L153" s="6"/>
      <c r="M153" s="6"/>
      <c r="N153" s="1"/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35"/>
      <c r="B154" s="128"/>
      <c r="C154" s="128"/>
      <c r="D154" s="128"/>
      <c r="E154" s="6"/>
      <c r="F154" s="136"/>
      <c r="G154" s="56"/>
      <c r="H154" s="41"/>
      <c r="I154" s="56"/>
      <c r="J154" s="6"/>
      <c r="K154" s="154"/>
      <c r="L154" s="155"/>
      <c r="M154" s="6"/>
      <c r="N154" s="118"/>
      <c r="O154" s="156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56"/>
      <c r="B155" s="117"/>
      <c r="C155" s="117"/>
      <c r="D155" s="41"/>
      <c r="E155" s="56"/>
      <c r="F155" s="56"/>
      <c r="G155" s="56"/>
      <c r="H155" s="41"/>
      <c r="I155" s="56"/>
      <c r="J155" s="6"/>
      <c r="K155" s="154"/>
      <c r="L155" s="155"/>
      <c r="M155" s="6"/>
      <c r="N155" s="118"/>
      <c r="O155" s="156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41"/>
      <c r="B156" s="192" t="s">
        <v>618</v>
      </c>
      <c r="C156" s="192"/>
      <c r="D156" s="192"/>
      <c r="E156" s="192"/>
      <c r="F156" s="6"/>
      <c r="G156" s="6"/>
      <c r="H156" s="146"/>
      <c r="I156" s="6"/>
      <c r="J156" s="146"/>
      <c r="K156" s="147"/>
      <c r="L156" s="6"/>
      <c r="M156" s="6"/>
      <c r="N156" s="1"/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38.25" customHeight="1">
      <c r="A157" s="95" t="s">
        <v>16</v>
      </c>
      <c r="B157" s="96" t="s">
        <v>568</v>
      </c>
      <c r="C157" s="96"/>
      <c r="D157" s="97" t="s">
        <v>579</v>
      </c>
      <c r="E157" s="96" t="s">
        <v>580</v>
      </c>
      <c r="F157" s="96" t="s">
        <v>581</v>
      </c>
      <c r="G157" s="96" t="s">
        <v>619</v>
      </c>
      <c r="H157" s="96" t="s">
        <v>620</v>
      </c>
      <c r="I157" s="96" t="s">
        <v>584</v>
      </c>
      <c r="J157" s="193" t="s">
        <v>585</v>
      </c>
      <c r="K157" s="96" t="s">
        <v>586</v>
      </c>
      <c r="L157" s="96" t="s">
        <v>621</v>
      </c>
      <c r="M157" s="96" t="s">
        <v>589</v>
      </c>
      <c r="N157" s="97" t="s">
        <v>590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94">
        <v>1</v>
      </c>
      <c r="B158" s="195">
        <v>41579</v>
      </c>
      <c r="C158" s="195"/>
      <c r="D158" s="196" t="s">
        <v>622</v>
      </c>
      <c r="E158" s="197" t="s">
        <v>623</v>
      </c>
      <c r="F158" s="198">
        <v>82</v>
      </c>
      <c r="G158" s="197" t="s">
        <v>624</v>
      </c>
      <c r="H158" s="197">
        <v>100</v>
      </c>
      <c r="I158" s="199">
        <v>100</v>
      </c>
      <c r="J158" s="200" t="s">
        <v>625</v>
      </c>
      <c r="K158" s="201">
        <f t="shared" ref="K158:K210" si="134">H158-F158</f>
        <v>18</v>
      </c>
      <c r="L158" s="202">
        <f t="shared" ref="L158:L210" si="135">K158/F158</f>
        <v>0.21951219512195122</v>
      </c>
      <c r="M158" s="197" t="s">
        <v>591</v>
      </c>
      <c r="N158" s="203">
        <v>42657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94">
        <v>2</v>
      </c>
      <c r="B159" s="195">
        <v>41794</v>
      </c>
      <c r="C159" s="195"/>
      <c r="D159" s="196" t="s">
        <v>626</v>
      </c>
      <c r="E159" s="197" t="s">
        <v>593</v>
      </c>
      <c r="F159" s="198">
        <v>257</v>
      </c>
      <c r="G159" s="197" t="s">
        <v>624</v>
      </c>
      <c r="H159" s="197">
        <v>300</v>
      </c>
      <c r="I159" s="199">
        <v>300</v>
      </c>
      <c r="J159" s="200" t="s">
        <v>625</v>
      </c>
      <c r="K159" s="201">
        <f t="shared" si="134"/>
        <v>43</v>
      </c>
      <c r="L159" s="202">
        <f t="shared" si="135"/>
        <v>0.16731517509727625</v>
      </c>
      <c r="M159" s="197" t="s">
        <v>591</v>
      </c>
      <c r="N159" s="203">
        <v>41822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94">
        <v>3</v>
      </c>
      <c r="B160" s="195">
        <v>41828</v>
      </c>
      <c r="C160" s="195"/>
      <c r="D160" s="196" t="s">
        <v>627</v>
      </c>
      <c r="E160" s="197" t="s">
        <v>593</v>
      </c>
      <c r="F160" s="198">
        <v>393</v>
      </c>
      <c r="G160" s="197" t="s">
        <v>624</v>
      </c>
      <c r="H160" s="197">
        <v>468</v>
      </c>
      <c r="I160" s="199">
        <v>468</v>
      </c>
      <c r="J160" s="200" t="s">
        <v>625</v>
      </c>
      <c r="K160" s="201">
        <f t="shared" si="134"/>
        <v>75</v>
      </c>
      <c r="L160" s="202">
        <f t="shared" si="135"/>
        <v>0.19083969465648856</v>
      </c>
      <c r="M160" s="197" t="s">
        <v>591</v>
      </c>
      <c r="N160" s="203">
        <v>41863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4">
        <v>4</v>
      </c>
      <c r="B161" s="195">
        <v>41857</v>
      </c>
      <c r="C161" s="195"/>
      <c r="D161" s="196" t="s">
        <v>628</v>
      </c>
      <c r="E161" s="197" t="s">
        <v>593</v>
      </c>
      <c r="F161" s="198">
        <v>205</v>
      </c>
      <c r="G161" s="197" t="s">
        <v>624</v>
      </c>
      <c r="H161" s="197">
        <v>275</v>
      </c>
      <c r="I161" s="199">
        <v>250</v>
      </c>
      <c r="J161" s="200" t="s">
        <v>625</v>
      </c>
      <c r="K161" s="201">
        <f t="shared" si="134"/>
        <v>70</v>
      </c>
      <c r="L161" s="202">
        <f t="shared" si="135"/>
        <v>0.34146341463414637</v>
      </c>
      <c r="M161" s="197" t="s">
        <v>591</v>
      </c>
      <c r="N161" s="203">
        <v>41962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4">
        <v>5</v>
      </c>
      <c r="B162" s="195">
        <v>41886</v>
      </c>
      <c r="C162" s="195"/>
      <c r="D162" s="196" t="s">
        <v>629</v>
      </c>
      <c r="E162" s="197" t="s">
        <v>593</v>
      </c>
      <c r="F162" s="198">
        <v>162</v>
      </c>
      <c r="G162" s="197" t="s">
        <v>624</v>
      </c>
      <c r="H162" s="197">
        <v>190</v>
      </c>
      <c r="I162" s="199">
        <v>190</v>
      </c>
      <c r="J162" s="200" t="s">
        <v>625</v>
      </c>
      <c r="K162" s="201">
        <f t="shared" si="134"/>
        <v>28</v>
      </c>
      <c r="L162" s="202">
        <f t="shared" si="135"/>
        <v>0.1728395061728395</v>
      </c>
      <c r="M162" s="197" t="s">
        <v>591</v>
      </c>
      <c r="N162" s="203">
        <v>42006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4">
        <v>6</v>
      </c>
      <c r="B163" s="195">
        <v>41886</v>
      </c>
      <c r="C163" s="195"/>
      <c r="D163" s="196" t="s">
        <v>630</v>
      </c>
      <c r="E163" s="197" t="s">
        <v>593</v>
      </c>
      <c r="F163" s="198">
        <v>75</v>
      </c>
      <c r="G163" s="197" t="s">
        <v>624</v>
      </c>
      <c r="H163" s="197">
        <v>91.5</v>
      </c>
      <c r="I163" s="199" t="s">
        <v>631</v>
      </c>
      <c r="J163" s="200" t="s">
        <v>632</v>
      </c>
      <c r="K163" s="201">
        <f t="shared" si="134"/>
        <v>16.5</v>
      </c>
      <c r="L163" s="202">
        <f t="shared" si="135"/>
        <v>0.22</v>
      </c>
      <c r="M163" s="197" t="s">
        <v>591</v>
      </c>
      <c r="N163" s="203">
        <v>41954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4">
        <v>7</v>
      </c>
      <c r="B164" s="195">
        <v>41913</v>
      </c>
      <c r="C164" s="195"/>
      <c r="D164" s="196" t="s">
        <v>633</v>
      </c>
      <c r="E164" s="197" t="s">
        <v>593</v>
      </c>
      <c r="F164" s="198">
        <v>850</v>
      </c>
      <c r="G164" s="197" t="s">
        <v>624</v>
      </c>
      <c r="H164" s="197">
        <v>982.5</v>
      </c>
      <c r="I164" s="199">
        <v>1050</v>
      </c>
      <c r="J164" s="200" t="s">
        <v>634</v>
      </c>
      <c r="K164" s="201">
        <f t="shared" si="134"/>
        <v>132.5</v>
      </c>
      <c r="L164" s="202">
        <f t="shared" si="135"/>
        <v>0.15588235294117647</v>
      </c>
      <c r="M164" s="197" t="s">
        <v>591</v>
      </c>
      <c r="N164" s="203">
        <v>42039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4">
        <v>8</v>
      </c>
      <c r="B165" s="195">
        <v>41913</v>
      </c>
      <c r="C165" s="195"/>
      <c r="D165" s="196" t="s">
        <v>635</v>
      </c>
      <c r="E165" s="197" t="s">
        <v>593</v>
      </c>
      <c r="F165" s="198">
        <v>475</v>
      </c>
      <c r="G165" s="197" t="s">
        <v>624</v>
      </c>
      <c r="H165" s="197">
        <v>515</v>
      </c>
      <c r="I165" s="199">
        <v>600</v>
      </c>
      <c r="J165" s="200" t="s">
        <v>636</v>
      </c>
      <c r="K165" s="201">
        <f t="shared" si="134"/>
        <v>40</v>
      </c>
      <c r="L165" s="202">
        <f t="shared" si="135"/>
        <v>8.4210526315789472E-2</v>
      </c>
      <c r="M165" s="197" t="s">
        <v>591</v>
      </c>
      <c r="N165" s="203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4">
        <v>9</v>
      </c>
      <c r="B166" s="195">
        <v>41913</v>
      </c>
      <c r="C166" s="195"/>
      <c r="D166" s="196" t="s">
        <v>637</v>
      </c>
      <c r="E166" s="197" t="s">
        <v>593</v>
      </c>
      <c r="F166" s="198">
        <v>86</v>
      </c>
      <c r="G166" s="197" t="s">
        <v>624</v>
      </c>
      <c r="H166" s="197">
        <v>99</v>
      </c>
      <c r="I166" s="199">
        <v>140</v>
      </c>
      <c r="J166" s="200" t="s">
        <v>638</v>
      </c>
      <c r="K166" s="201">
        <f t="shared" si="134"/>
        <v>13</v>
      </c>
      <c r="L166" s="202">
        <f t="shared" si="135"/>
        <v>0.15116279069767441</v>
      </c>
      <c r="M166" s="197" t="s">
        <v>591</v>
      </c>
      <c r="N166" s="203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4">
        <v>10</v>
      </c>
      <c r="B167" s="195">
        <v>41926</v>
      </c>
      <c r="C167" s="195"/>
      <c r="D167" s="196" t="s">
        <v>639</v>
      </c>
      <c r="E167" s="197" t="s">
        <v>593</v>
      </c>
      <c r="F167" s="198">
        <v>496.6</v>
      </c>
      <c r="G167" s="197" t="s">
        <v>624</v>
      </c>
      <c r="H167" s="197">
        <v>621</v>
      </c>
      <c r="I167" s="199">
        <v>580</v>
      </c>
      <c r="J167" s="200" t="s">
        <v>625</v>
      </c>
      <c r="K167" s="201">
        <f t="shared" si="134"/>
        <v>124.39999999999998</v>
      </c>
      <c r="L167" s="202">
        <f t="shared" si="135"/>
        <v>0.25050342327829234</v>
      </c>
      <c r="M167" s="197" t="s">
        <v>591</v>
      </c>
      <c r="N167" s="203">
        <v>42605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4">
        <v>11</v>
      </c>
      <c r="B168" s="195">
        <v>41926</v>
      </c>
      <c r="C168" s="195"/>
      <c r="D168" s="196" t="s">
        <v>640</v>
      </c>
      <c r="E168" s="197" t="s">
        <v>593</v>
      </c>
      <c r="F168" s="198">
        <v>2481.9</v>
      </c>
      <c r="G168" s="197" t="s">
        <v>624</v>
      </c>
      <c r="H168" s="197">
        <v>2840</v>
      </c>
      <c r="I168" s="199">
        <v>2870</v>
      </c>
      <c r="J168" s="200" t="s">
        <v>641</v>
      </c>
      <c r="K168" s="201">
        <f t="shared" si="134"/>
        <v>358.09999999999991</v>
      </c>
      <c r="L168" s="202">
        <f t="shared" si="135"/>
        <v>0.14428462065353154</v>
      </c>
      <c r="M168" s="197" t="s">
        <v>591</v>
      </c>
      <c r="N168" s="203">
        <v>42017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4">
        <v>12</v>
      </c>
      <c r="B169" s="195">
        <v>41928</v>
      </c>
      <c r="C169" s="195"/>
      <c r="D169" s="196" t="s">
        <v>642</v>
      </c>
      <c r="E169" s="197" t="s">
        <v>593</v>
      </c>
      <c r="F169" s="198">
        <v>84.5</v>
      </c>
      <c r="G169" s="197" t="s">
        <v>624</v>
      </c>
      <c r="H169" s="197">
        <v>93</v>
      </c>
      <c r="I169" s="199">
        <v>110</v>
      </c>
      <c r="J169" s="200" t="s">
        <v>643</v>
      </c>
      <c r="K169" s="201">
        <f t="shared" si="134"/>
        <v>8.5</v>
      </c>
      <c r="L169" s="202">
        <f t="shared" si="135"/>
        <v>0.10059171597633136</v>
      </c>
      <c r="M169" s="197" t="s">
        <v>591</v>
      </c>
      <c r="N169" s="203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4">
        <v>13</v>
      </c>
      <c r="B170" s="195">
        <v>41928</v>
      </c>
      <c r="C170" s="195"/>
      <c r="D170" s="196" t="s">
        <v>644</v>
      </c>
      <c r="E170" s="197" t="s">
        <v>593</v>
      </c>
      <c r="F170" s="198">
        <v>401</v>
      </c>
      <c r="G170" s="197" t="s">
        <v>624</v>
      </c>
      <c r="H170" s="197">
        <v>428</v>
      </c>
      <c r="I170" s="199">
        <v>450</v>
      </c>
      <c r="J170" s="200" t="s">
        <v>645</v>
      </c>
      <c r="K170" s="201">
        <f t="shared" si="134"/>
        <v>27</v>
      </c>
      <c r="L170" s="202">
        <f t="shared" si="135"/>
        <v>6.7331670822942641E-2</v>
      </c>
      <c r="M170" s="197" t="s">
        <v>591</v>
      </c>
      <c r="N170" s="203">
        <v>42020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4">
        <v>14</v>
      </c>
      <c r="B171" s="195">
        <v>41928</v>
      </c>
      <c r="C171" s="195"/>
      <c r="D171" s="196" t="s">
        <v>646</v>
      </c>
      <c r="E171" s="197" t="s">
        <v>593</v>
      </c>
      <c r="F171" s="198">
        <v>101</v>
      </c>
      <c r="G171" s="197" t="s">
        <v>624</v>
      </c>
      <c r="H171" s="197">
        <v>112</v>
      </c>
      <c r="I171" s="199">
        <v>120</v>
      </c>
      <c r="J171" s="200" t="s">
        <v>647</v>
      </c>
      <c r="K171" s="201">
        <f t="shared" si="134"/>
        <v>11</v>
      </c>
      <c r="L171" s="202">
        <f t="shared" si="135"/>
        <v>0.10891089108910891</v>
      </c>
      <c r="M171" s="197" t="s">
        <v>591</v>
      </c>
      <c r="N171" s="203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4">
        <v>15</v>
      </c>
      <c r="B172" s="195">
        <v>41954</v>
      </c>
      <c r="C172" s="195"/>
      <c r="D172" s="196" t="s">
        <v>648</v>
      </c>
      <c r="E172" s="197" t="s">
        <v>593</v>
      </c>
      <c r="F172" s="198">
        <v>59</v>
      </c>
      <c r="G172" s="197" t="s">
        <v>624</v>
      </c>
      <c r="H172" s="197">
        <v>76</v>
      </c>
      <c r="I172" s="199">
        <v>76</v>
      </c>
      <c r="J172" s="200" t="s">
        <v>625</v>
      </c>
      <c r="K172" s="201">
        <f t="shared" si="134"/>
        <v>17</v>
      </c>
      <c r="L172" s="202">
        <f t="shared" si="135"/>
        <v>0.28813559322033899</v>
      </c>
      <c r="M172" s="197" t="s">
        <v>591</v>
      </c>
      <c r="N172" s="203">
        <v>43032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4">
        <v>16</v>
      </c>
      <c r="B173" s="195">
        <v>41954</v>
      </c>
      <c r="C173" s="195"/>
      <c r="D173" s="196" t="s">
        <v>637</v>
      </c>
      <c r="E173" s="197" t="s">
        <v>593</v>
      </c>
      <c r="F173" s="198">
        <v>99</v>
      </c>
      <c r="G173" s="197" t="s">
        <v>624</v>
      </c>
      <c r="H173" s="197">
        <v>120</v>
      </c>
      <c r="I173" s="199">
        <v>120</v>
      </c>
      <c r="J173" s="200" t="s">
        <v>605</v>
      </c>
      <c r="K173" s="201">
        <f t="shared" si="134"/>
        <v>21</v>
      </c>
      <c r="L173" s="202">
        <f t="shared" si="135"/>
        <v>0.21212121212121213</v>
      </c>
      <c r="M173" s="197" t="s">
        <v>591</v>
      </c>
      <c r="N173" s="203">
        <v>41960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4">
        <v>17</v>
      </c>
      <c r="B174" s="195">
        <v>41956</v>
      </c>
      <c r="C174" s="195"/>
      <c r="D174" s="196" t="s">
        <v>649</v>
      </c>
      <c r="E174" s="197" t="s">
        <v>593</v>
      </c>
      <c r="F174" s="198">
        <v>22</v>
      </c>
      <c r="G174" s="197" t="s">
        <v>624</v>
      </c>
      <c r="H174" s="197">
        <v>33.549999999999997</v>
      </c>
      <c r="I174" s="199">
        <v>32</v>
      </c>
      <c r="J174" s="200" t="s">
        <v>650</v>
      </c>
      <c r="K174" s="201">
        <f t="shared" si="134"/>
        <v>11.549999999999997</v>
      </c>
      <c r="L174" s="202">
        <f t="shared" si="135"/>
        <v>0.52499999999999991</v>
      </c>
      <c r="M174" s="197" t="s">
        <v>591</v>
      </c>
      <c r="N174" s="203">
        <v>42188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4">
        <v>18</v>
      </c>
      <c r="B175" s="195">
        <v>41976</v>
      </c>
      <c r="C175" s="195"/>
      <c r="D175" s="196" t="s">
        <v>651</v>
      </c>
      <c r="E175" s="197" t="s">
        <v>593</v>
      </c>
      <c r="F175" s="198">
        <v>440</v>
      </c>
      <c r="G175" s="197" t="s">
        <v>624</v>
      </c>
      <c r="H175" s="197">
        <v>520</v>
      </c>
      <c r="I175" s="199">
        <v>520</v>
      </c>
      <c r="J175" s="200" t="s">
        <v>652</v>
      </c>
      <c r="K175" s="201">
        <f t="shared" si="134"/>
        <v>80</v>
      </c>
      <c r="L175" s="202">
        <f t="shared" si="135"/>
        <v>0.18181818181818182</v>
      </c>
      <c r="M175" s="197" t="s">
        <v>591</v>
      </c>
      <c r="N175" s="203">
        <v>42208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4">
        <v>19</v>
      </c>
      <c r="B176" s="195">
        <v>41976</v>
      </c>
      <c r="C176" s="195"/>
      <c r="D176" s="196" t="s">
        <v>653</v>
      </c>
      <c r="E176" s="197" t="s">
        <v>593</v>
      </c>
      <c r="F176" s="198">
        <v>360</v>
      </c>
      <c r="G176" s="197" t="s">
        <v>624</v>
      </c>
      <c r="H176" s="197">
        <v>427</v>
      </c>
      <c r="I176" s="199">
        <v>425</v>
      </c>
      <c r="J176" s="200" t="s">
        <v>654</v>
      </c>
      <c r="K176" s="201">
        <f t="shared" si="134"/>
        <v>67</v>
      </c>
      <c r="L176" s="202">
        <f t="shared" si="135"/>
        <v>0.18611111111111112</v>
      </c>
      <c r="M176" s="197" t="s">
        <v>591</v>
      </c>
      <c r="N176" s="203">
        <v>42058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4">
        <v>20</v>
      </c>
      <c r="B177" s="195">
        <v>42012</v>
      </c>
      <c r="C177" s="195"/>
      <c r="D177" s="196" t="s">
        <v>655</v>
      </c>
      <c r="E177" s="197" t="s">
        <v>593</v>
      </c>
      <c r="F177" s="198">
        <v>360</v>
      </c>
      <c r="G177" s="197" t="s">
        <v>624</v>
      </c>
      <c r="H177" s="197">
        <v>455</v>
      </c>
      <c r="I177" s="199">
        <v>420</v>
      </c>
      <c r="J177" s="200" t="s">
        <v>656</v>
      </c>
      <c r="K177" s="201">
        <f t="shared" si="134"/>
        <v>95</v>
      </c>
      <c r="L177" s="202">
        <f t="shared" si="135"/>
        <v>0.2638888888888889</v>
      </c>
      <c r="M177" s="197" t="s">
        <v>591</v>
      </c>
      <c r="N177" s="203">
        <v>42024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4">
        <v>21</v>
      </c>
      <c r="B178" s="195">
        <v>42012</v>
      </c>
      <c r="C178" s="195"/>
      <c r="D178" s="196" t="s">
        <v>657</v>
      </c>
      <c r="E178" s="197" t="s">
        <v>593</v>
      </c>
      <c r="F178" s="198">
        <v>130</v>
      </c>
      <c r="G178" s="197"/>
      <c r="H178" s="197">
        <v>175.5</v>
      </c>
      <c r="I178" s="199">
        <v>165</v>
      </c>
      <c r="J178" s="200" t="s">
        <v>658</v>
      </c>
      <c r="K178" s="201">
        <f t="shared" si="134"/>
        <v>45.5</v>
      </c>
      <c r="L178" s="202">
        <f t="shared" si="135"/>
        <v>0.35</v>
      </c>
      <c r="M178" s="197" t="s">
        <v>591</v>
      </c>
      <c r="N178" s="203">
        <v>43088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4">
        <v>22</v>
      </c>
      <c r="B179" s="195">
        <v>42040</v>
      </c>
      <c r="C179" s="195"/>
      <c r="D179" s="196" t="s">
        <v>383</v>
      </c>
      <c r="E179" s="197" t="s">
        <v>623</v>
      </c>
      <c r="F179" s="198">
        <v>98</v>
      </c>
      <c r="G179" s="197"/>
      <c r="H179" s="197">
        <v>120</v>
      </c>
      <c r="I179" s="199">
        <v>120</v>
      </c>
      <c r="J179" s="200" t="s">
        <v>625</v>
      </c>
      <c r="K179" s="201">
        <f t="shared" si="134"/>
        <v>22</v>
      </c>
      <c r="L179" s="202">
        <f t="shared" si="135"/>
        <v>0.22448979591836735</v>
      </c>
      <c r="M179" s="197" t="s">
        <v>591</v>
      </c>
      <c r="N179" s="203">
        <v>42753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4">
        <v>23</v>
      </c>
      <c r="B180" s="195">
        <v>42040</v>
      </c>
      <c r="C180" s="195"/>
      <c r="D180" s="196" t="s">
        <v>659</v>
      </c>
      <c r="E180" s="197" t="s">
        <v>623</v>
      </c>
      <c r="F180" s="198">
        <v>196</v>
      </c>
      <c r="G180" s="197"/>
      <c r="H180" s="197">
        <v>262</v>
      </c>
      <c r="I180" s="199">
        <v>255</v>
      </c>
      <c r="J180" s="200" t="s">
        <v>625</v>
      </c>
      <c r="K180" s="201">
        <f t="shared" si="134"/>
        <v>66</v>
      </c>
      <c r="L180" s="202">
        <f t="shared" si="135"/>
        <v>0.33673469387755101</v>
      </c>
      <c r="M180" s="197" t="s">
        <v>591</v>
      </c>
      <c r="N180" s="203">
        <v>42599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24</v>
      </c>
      <c r="B181" s="205">
        <v>42067</v>
      </c>
      <c r="C181" s="205"/>
      <c r="D181" s="206" t="s">
        <v>382</v>
      </c>
      <c r="E181" s="207" t="s">
        <v>623</v>
      </c>
      <c r="F181" s="208">
        <v>235</v>
      </c>
      <c r="G181" s="208"/>
      <c r="H181" s="209">
        <v>77</v>
      </c>
      <c r="I181" s="209" t="s">
        <v>660</v>
      </c>
      <c r="J181" s="210" t="s">
        <v>661</v>
      </c>
      <c r="K181" s="211">
        <f t="shared" si="134"/>
        <v>-158</v>
      </c>
      <c r="L181" s="212">
        <f t="shared" si="135"/>
        <v>-0.67234042553191486</v>
      </c>
      <c r="M181" s="208" t="s">
        <v>604</v>
      </c>
      <c r="N181" s="205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4">
        <v>25</v>
      </c>
      <c r="B182" s="195">
        <v>42067</v>
      </c>
      <c r="C182" s="195"/>
      <c r="D182" s="196" t="s">
        <v>662</v>
      </c>
      <c r="E182" s="197" t="s">
        <v>623</v>
      </c>
      <c r="F182" s="198">
        <v>185</v>
      </c>
      <c r="G182" s="197"/>
      <c r="H182" s="197">
        <v>224</v>
      </c>
      <c r="I182" s="199" t="s">
        <v>663</v>
      </c>
      <c r="J182" s="200" t="s">
        <v>625</v>
      </c>
      <c r="K182" s="201">
        <f t="shared" si="134"/>
        <v>39</v>
      </c>
      <c r="L182" s="202">
        <f t="shared" si="135"/>
        <v>0.21081081081081082</v>
      </c>
      <c r="M182" s="197" t="s">
        <v>591</v>
      </c>
      <c r="N182" s="203">
        <v>42647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26</v>
      </c>
      <c r="B183" s="205">
        <v>42090</v>
      </c>
      <c r="C183" s="205"/>
      <c r="D183" s="213" t="s">
        <v>664</v>
      </c>
      <c r="E183" s="208" t="s">
        <v>623</v>
      </c>
      <c r="F183" s="208">
        <v>49.5</v>
      </c>
      <c r="G183" s="209"/>
      <c r="H183" s="209">
        <v>15.85</v>
      </c>
      <c r="I183" s="209">
        <v>67</v>
      </c>
      <c r="J183" s="210" t="s">
        <v>665</v>
      </c>
      <c r="K183" s="209">
        <f t="shared" si="134"/>
        <v>-33.65</v>
      </c>
      <c r="L183" s="214">
        <f t="shared" si="135"/>
        <v>-0.67979797979797973</v>
      </c>
      <c r="M183" s="208" t="s">
        <v>604</v>
      </c>
      <c r="N183" s="215">
        <v>43627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4">
        <v>27</v>
      </c>
      <c r="B184" s="195">
        <v>42093</v>
      </c>
      <c r="C184" s="195"/>
      <c r="D184" s="196" t="s">
        <v>666</v>
      </c>
      <c r="E184" s="197" t="s">
        <v>623</v>
      </c>
      <c r="F184" s="198">
        <v>183.5</v>
      </c>
      <c r="G184" s="197"/>
      <c r="H184" s="197">
        <v>219</v>
      </c>
      <c r="I184" s="199">
        <v>218</v>
      </c>
      <c r="J184" s="200" t="s">
        <v>667</v>
      </c>
      <c r="K184" s="201">
        <f t="shared" si="134"/>
        <v>35.5</v>
      </c>
      <c r="L184" s="202">
        <f t="shared" si="135"/>
        <v>0.19346049046321526</v>
      </c>
      <c r="M184" s="197" t="s">
        <v>591</v>
      </c>
      <c r="N184" s="203">
        <v>42103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4">
        <v>28</v>
      </c>
      <c r="B185" s="195">
        <v>42114</v>
      </c>
      <c r="C185" s="195"/>
      <c r="D185" s="196" t="s">
        <v>668</v>
      </c>
      <c r="E185" s="197" t="s">
        <v>623</v>
      </c>
      <c r="F185" s="198">
        <f>(227+237)/2</f>
        <v>232</v>
      </c>
      <c r="G185" s="197"/>
      <c r="H185" s="197">
        <v>298</v>
      </c>
      <c r="I185" s="199">
        <v>298</v>
      </c>
      <c r="J185" s="200" t="s">
        <v>625</v>
      </c>
      <c r="K185" s="201">
        <f t="shared" si="134"/>
        <v>66</v>
      </c>
      <c r="L185" s="202">
        <f t="shared" si="135"/>
        <v>0.28448275862068967</v>
      </c>
      <c r="M185" s="197" t="s">
        <v>591</v>
      </c>
      <c r="N185" s="203">
        <v>42823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4">
        <v>29</v>
      </c>
      <c r="B186" s="195">
        <v>42128</v>
      </c>
      <c r="C186" s="195"/>
      <c r="D186" s="196" t="s">
        <v>669</v>
      </c>
      <c r="E186" s="197" t="s">
        <v>593</v>
      </c>
      <c r="F186" s="198">
        <v>385</v>
      </c>
      <c r="G186" s="197"/>
      <c r="H186" s="197">
        <f>212.5+331</f>
        <v>543.5</v>
      </c>
      <c r="I186" s="199">
        <v>510</v>
      </c>
      <c r="J186" s="200" t="s">
        <v>670</v>
      </c>
      <c r="K186" s="201">
        <f t="shared" si="134"/>
        <v>158.5</v>
      </c>
      <c r="L186" s="202">
        <f t="shared" si="135"/>
        <v>0.41168831168831171</v>
      </c>
      <c r="M186" s="197" t="s">
        <v>591</v>
      </c>
      <c r="N186" s="203">
        <v>42235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4">
        <v>30</v>
      </c>
      <c r="B187" s="195">
        <v>42128</v>
      </c>
      <c r="C187" s="195"/>
      <c r="D187" s="196" t="s">
        <v>671</v>
      </c>
      <c r="E187" s="197" t="s">
        <v>593</v>
      </c>
      <c r="F187" s="198">
        <v>115.5</v>
      </c>
      <c r="G187" s="197"/>
      <c r="H187" s="197">
        <v>146</v>
      </c>
      <c r="I187" s="199">
        <v>142</v>
      </c>
      <c r="J187" s="200" t="s">
        <v>672</v>
      </c>
      <c r="K187" s="201">
        <f t="shared" si="134"/>
        <v>30.5</v>
      </c>
      <c r="L187" s="202">
        <f t="shared" si="135"/>
        <v>0.26406926406926406</v>
      </c>
      <c r="M187" s="197" t="s">
        <v>591</v>
      </c>
      <c r="N187" s="203">
        <v>42202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4">
        <v>31</v>
      </c>
      <c r="B188" s="195">
        <v>42151</v>
      </c>
      <c r="C188" s="195"/>
      <c r="D188" s="196" t="s">
        <v>673</v>
      </c>
      <c r="E188" s="197" t="s">
        <v>593</v>
      </c>
      <c r="F188" s="198">
        <v>237.5</v>
      </c>
      <c r="G188" s="197"/>
      <c r="H188" s="197">
        <v>279.5</v>
      </c>
      <c r="I188" s="199">
        <v>278</v>
      </c>
      <c r="J188" s="200" t="s">
        <v>625</v>
      </c>
      <c r="K188" s="201">
        <f t="shared" si="134"/>
        <v>42</v>
      </c>
      <c r="L188" s="202">
        <f t="shared" si="135"/>
        <v>0.17684210526315788</v>
      </c>
      <c r="M188" s="197" t="s">
        <v>591</v>
      </c>
      <c r="N188" s="203">
        <v>42222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4">
        <v>32</v>
      </c>
      <c r="B189" s="195">
        <v>42174</v>
      </c>
      <c r="C189" s="195"/>
      <c r="D189" s="196" t="s">
        <v>644</v>
      </c>
      <c r="E189" s="197" t="s">
        <v>623</v>
      </c>
      <c r="F189" s="198">
        <v>340</v>
      </c>
      <c r="G189" s="197"/>
      <c r="H189" s="197">
        <v>448</v>
      </c>
      <c r="I189" s="199">
        <v>448</v>
      </c>
      <c r="J189" s="200" t="s">
        <v>625</v>
      </c>
      <c r="K189" s="201">
        <f t="shared" si="134"/>
        <v>108</v>
      </c>
      <c r="L189" s="202">
        <f t="shared" si="135"/>
        <v>0.31764705882352939</v>
      </c>
      <c r="M189" s="197" t="s">
        <v>591</v>
      </c>
      <c r="N189" s="203">
        <v>43018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4">
        <v>33</v>
      </c>
      <c r="B190" s="195">
        <v>42191</v>
      </c>
      <c r="C190" s="195"/>
      <c r="D190" s="196" t="s">
        <v>674</v>
      </c>
      <c r="E190" s="197" t="s">
        <v>623</v>
      </c>
      <c r="F190" s="198">
        <v>390</v>
      </c>
      <c r="G190" s="197"/>
      <c r="H190" s="197">
        <v>460</v>
      </c>
      <c r="I190" s="199">
        <v>460</v>
      </c>
      <c r="J190" s="200" t="s">
        <v>625</v>
      </c>
      <c r="K190" s="201">
        <f t="shared" si="134"/>
        <v>70</v>
      </c>
      <c r="L190" s="202">
        <f t="shared" si="135"/>
        <v>0.17948717948717949</v>
      </c>
      <c r="M190" s="197" t="s">
        <v>591</v>
      </c>
      <c r="N190" s="203">
        <v>42478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34</v>
      </c>
      <c r="B191" s="205">
        <v>42195</v>
      </c>
      <c r="C191" s="205"/>
      <c r="D191" s="206" t="s">
        <v>675</v>
      </c>
      <c r="E191" s="207" t="s">
        <v>623</v>
      </c>
      <c r="F191" s="208">
        <v>122.5</v>
      </c>
      <c r="G191" s="208"/>
      <c r="H191" s="209">
        <v>61</v>
      </c>
      <c r="I191" s="209">
        <v>172</v>
      </c>
      <c r="J191" s="210" t="s">
        <v>676</v>
      </c>
      <c r="K191" s="211">
        <f t="shared" si="134"/>
        <v>-61.5</v>
      </c>
      <c r="L191" s="212">
        <f t="shared" si="135"/>
        <v>-0.50204081632653064</v>
      </c>
      <c r="M191" s="208" t="s">
        <v>604</v>
      </c>
      <c r="N191" s="205">
        <v>43333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4">
        <v>35</v>
      </c>
      <c r="B192" s="195">
        <v>42219</v>
      </c>
      <c r="C192" s="195"/>
      <c r="D192" s="196" t="s">
        <v>677</v>
      </c>
      <c r="E192" s="197" t="s">
        <v>623</v>
      </c>
      <c r="F192" s="198">
        <v>297.5</v>
      </c>
      <c r="G192" s="197"/>
      <c r="H192" s="197">
        <v>350</v>
      </c>
      <c r="I192" s="199">
        <v>360</v>
      </c>
      <c r="J192" s="200" t="s">
        <v>678</v>
      </c>
      <c r="K192" s="201">
        <f t="shared" si="134"/>
        <v>52.5</v>
      </c>
      <c r="L192" s="202">
        <f t="shared" si="135"/>
        <v>0.17647058823529413</v>
      </c>
      <c r="M192" s="197" t="s">
        <v>591</v>
      </c>
      <c r="N192" s="203">
        <v>42232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4">
        <v>36</v>
      </c>
      <c r="B193" s="195">
        <v>42219</v>
      </c>
      <c r="C193" s="195"/>
      <c r="D193" s="196" t="s">
        <v>679</v>
      </c>
      <c r="E193" s="197" t="s">
        <v>623</v>
      </c>
      <c r="F193" s="198">
        <v>115.5</v>
      </c>
      <c r="G193" s="197"/>
      <c r="H193" s="197">
        <v>149</v>
      </c>
      <c r="I193" s="199">
        <v>140</v>
      </c>
      <c r="J193" s="200" t="s">
        <v>680</v>
      </c>
      <c r="K193" s="201">
        <f t="shared" si="134"/>
        <v>33.5</v>
      </c>
      <c r="L193" s="202">
        <f t="shared" si="135"/>
        <v>0.29004329004329005</v>
      </c>
      <c r="M193" s="197" t="s">
        <v>591</v>
      </c>
      <c r="N193" s="203">
        <v>42740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4">
        <v>37</v>
      </c>
      <c r="B194" s="195">
        <v>42251</v>
      </c>
      <c r="C194" s="195"/>
      <c r="D194" s="196" t="s">
        <v>673</v>
      </c>
      <c r="E194" s="197" t="s">
        <v>623</v>
      </c>
      <c r="F194" s="198">
        <v>226</v>
      </c>
      <c r="G194" s="197"/>
      <c r="H194" s="197">
        <v>292</v>
      </c>
      <c r="I194" s="199">
        <v>292</v>
      </c>
      <c r="J194" s="200" t="s">
        <v>681</v>
      </c>
      <c r="K194" s="201">
        <f t="shared" si="134"/>
        <v>66</v>
      </c>
      <c r="L194" s="202">
        <f t="shared" si="135"/>
        <v>0.29203539823008851</v>
      </c>
      <c r="M194" s="197" t="s">
        <v>591</v>
      </c>
      <c r="N194" s="203">
        <v>42286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4">
        <v>38</v>
      </c>
      <c r="B195" s="195">
        <v>42254</v>
      </c>
      <c r="C195" s="195"/>
      <c r="D195" s="196" t="s">
        <v>668</v>
      </c>
      <c r="E195" s="197" t="s">
        <v>623</v>
      </c>
      <c r="F195" s="198">
        <v>232.5</v>
      </c>
      <c r="G195" s="197"/>
      <c r="H195" s="197">
        <v>312.5</v>
      </c>
      <c r="I195" s="199">
        <v>310</v>
      </c>
      <c r="J195" s="200" t="s">
        <v>625</v>
      </c>
      <c r="K195" s="201">
        <f t="shared" si="134"/>
        <v>80</v>
      </c>
      <c r="L195" s="202">
        <f t="shared" si="135"/>
        <v>0.34408602150537637</v>
      </c>
      <c r="M195" s="197" t="s">
        <v>591</v>
      </c>
      <c r="N195" s="203">
        <v>42823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4">
        <v>39</v>
      </c>
      <c r="B196" s="195">
        <v>42268</v>
      </c>
      <c r="C196" s="195"/>
      <c r="D196" s="196" t="s">
        <v>682</v>
      </c>
      <c r="E196" s="197" t="s">
        <v>623</v>
      </c>
      <c r="F196" s="198">
        <v>196.5</v>
      </c>
      <c r="G196" s="197"/>
      <c r="H196" s="197">
        <v>238</v>
      </c>
      <c r="I196" s="199">
        <v>238</v>
      </c>
      <c r="J196" s="200" t="s">
        <v>681</v>
      </c>
      <c r="K196" s="201">
        <f t="shared" si="134"/>
        <v>41.5</v>
      </c>
      <c r="L196" s="202">
        <f t="shared" si="135"/>
        <v>0.21119592875318066</v>
      </c>
      <c r="M196" s="197" t="s">
        <v>591</v>
      </c>
      <c r="N196" s="203">
        <v>42291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4">
        <v>40</v>
      </c>
      <c r="B197" s="195">
        <v>42271</v>
      </c>
      <c r="C197" s="195"/>
      <c r="D197" s="196" t="s">
        <v>622</v>
      </c>
      <c r="E197" s="197" t="s">
        <v>623</v>
      </c>
      <c r="F197" s="198">
        <v>65</v>
      </c>
      <c r="G197" s="197"/>
      <c r="H197" s="197">
        <v>82</v>
      </c>
      <c r="I197" s="199">
        <v>82</v>
      </c>
      <c r="J197" s="200" t="s">
        <v>681</v>
      </c>
      <c r="K197" s="201">
        <f t="shared" si="134"/>
        <v>17</v>
      </c>
      <c r="L197" s="202">
        <f t="shared" si="135"/>
        <v>0.26153846153846155</v>
      </c>
      <c r="M197" s="197" t="s">
        <v>591</v>
      </c>
      <c r="N197" s="203">
        <v>42578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4">
        <v>41</v>
      </c>
      <c r="B198" s="195">
        <v>42291</v>
      </c>
      <c r="C198" s="195"/>
      <c r="D198" s="196" t="s">
        <v>683</v>
      </c>
      <c r="E198" s="197" t="s">
        <v>623</v>
      </c>
      <c r="F198" s="198">
        <v>144</v>
      </c>
      <c r="G198" s="197"/>
      <c r="H198" s="197">
        <v>182.5</v>
      </c>
      <c r="I198" s="199">
        <v>181</v>
      </c>
      <c r="J198" s="200" t="s">
        <v>681</v>
      </c>
      <c r="K198" s="201">
        <f t="shared" si="134"/>
        <v>38.5</v>
      </c>
      <c r="L198" s="202">
        <f t="shared" si="135"/>
        <v>0.2673611111111111</v>
      </c>
      <c r="M198" s="197" t="s">
        <v>591</v>
      </c>
      <c r="N198" s="203">
        <v>42817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4">
        <v>42</v>
      </c>
      <c r="B199" s="195">
        <v>42291</v>
      </c>
      <c r="C199" s="195"/>
      <c r="D199" s="196" t="s">
        <v>684</v>
      </c>
      <c r="E199" s="197" t="s">
        <v>623</v>
      </c>
      <c r="F199" s="198">
        <v>264</v>
      </c>
      <c r="G199" s="197"/>
      <c r="H199" s="197">
        <v>311</v>
      </c>
      <c r="I199" s="199">
        <v>311</v>
      </c>
      <c r="J199" s="200" t="s">
        <v>681</v>
      </c>
      <c r="K199" s="201">
        <f t="shared" si="134"/>
        <v>47</v>
      </c>
      <c r="L199" s="202">
        <f t="shared" si="135"/>
        <v>0.17803030303030304</v>
      </c>
      <c r="M199" s="197" t="s">
        <v>591</v>
      </c>
      <c r="N199" s="203">
        <v>42604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4">
        <v>43</v>
      </c>
      <c r="B200" s="195">
        <v>42318</v>
      </c>
      <c r="C200" s="195"/>
      <c r="D200" s="196" t="s">
        <v>685</v>
      </c>
      <c r="E200" s="197" t="s">
        <v>593</v>
      </c>
      <c r="F200" s="198">
        <v>549.5</v>
      </c>
      <c r="G200" s="197"/>
      <c r="H200" s="197">
        <v>630</v>
      </c>
      <c r="I200" s="199">
        <v>630</v>
      </c>
      <c r="J200" s="200" t="s">
        <v>681</v>
      </c>
      <c r="K200" s="201">
        <f t="shared" si="134"/>
        <v>80.5</v>
      </c>
      <c r="L200" s="202">
        <f t="shared" si="135"/>
        <v>0.1464968152866242</v>
      </c>
      <c r="M200" s="197" t="s">
        <v>591</v>
      </c>
      <c r="N200" s="203">
        <v>42419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4">
        <v>44</v>
      </c>
      <c r="B201" s="195">
        <v>42342</v>
      </c>
      <c r="C201" s="195"/>
      <c r="D201" s="196" t="s">
        <v>686</v>
      </c>
      <c r="E201" s="197" t="s">
        <v>623</v>
      </c>
      <c r="F201" s="198">
        <v>1027.5</v>
      </c>
      <c r="G201" s="197"/>
      <c r="H201" s="197">
        <v>1315</v>
      </c>
      <c r="I201" s="199">
        <v>1250</v>
      </c>
      <c r="J201" s="200" t="s">
        <v>681</v>
      </c>
      <c r="K201" s="201">
        <f t="shared" si="134"/>
        <v>287.5</v>
      </c>
      <c r="L201" s="202">
        <f t="shared" si="135"/>
        <v>0.27980535279805352</v>
      </c>
      <c r="M201" s="197" t="s">
        <v>591</v>
      </c>
      <c r="N201" s="203">
        <v>43244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4">
        <v>45</v>
      </c>
      <c r="B202" s="195">
        <v>42367</v>
      </c>
      <c r="C202" s="195"/>
      <c r="D202" s="196" t="s">
        <v>687</v>
      </c>
      <c r="E202" s="197" t="s">
        <v>623</v>
      </c>
      <c r="F202" s="198">
        <v>465</v>
      </c>
      <c r="G202" s="197"/>
      <c r="H202" s="197">
        <v>540</v>
      </c>
      <c r="I202" s="199">
        <v>540</v>
      </c>
      <c r="J202" s="200" t="s">
        <v>681</v>
      </c>
      <c r="K202" s="201">
        <f t="shared" si="134"/>
        <v>75</v>
      </c>
      <c r="L202" s="202">
        <f t="shared" si="135"/>
        <v>0.16129032258064516</v>
      </c>
      <c r="M202" s="197" t="s">
        <v>591</v>
      </c>
      <c r="N202" s="203">
        <v>42530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4">
        <v>46</v>
      </c>
      <c r="B203" s="195">
        <v>42380</v>
      </c>
      <c r="C203" s="195"/>
      <c r="D203" s="196" t="s">
        <v>383</v>
      </c>
      <c r="E203" s="197" t="s">
        <v>593</v>
      </c>
      <c r="F203" s="198">
        <v>81</v>
      </c>
      <c r="G203" s="197"/>
      <c r="H203" s="197">
        <v>110</v>
      </c>
      <c r="I203" s="199">
        <v>110</v>
      </c>
      <c r="J203" s="200" t="s">
        <v>681</v>
      </c>
      <c r="K203" s="201">
        <f t="shared" si="134"/>
        <v>29</v>
      </c>
      <c r="L203" s="202">
        <f t="shared" si="135"/>
        <v>0.35802469135802467</v>
      </c>
      <c r="M203" s="197" t="s">
        <v>591</v>
      </c>
      <c r="N203" s="203">
        <v>42745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4">
        <v>47</v>
      </c>
      <c r="B204" s="195">
        <v>42382</v>
      </c>
      <c r="C204" s="195"/>
      <c r="D204" s="196" t="s">
        <v>688</v>
      </c>
      <c r="E204" s="197" t="s">
        <v>593</v>
      </c>
      <c r="F204" s="198">
        <v>417.5</v>
      </c>
      <c r="G204" s="197"/>
      <c r="H204" s="197">
        <v>547</v>
      </c>
      <c r="I204" s="199">
        <v>535</v>
      </c>
      <c r="J204" s="200" t="s">
        <v>681</v>
      </c>
      <c r="K204" s="201">
        <f t="shared" si="134"/>
        <v>129.5</v>
      </c>
      <c r="L204" s="202">
        <f t="shared" si="135"/>
        <v>0.31017964071856285</v>
      </c>
      <c r="M204" s="197" t="s">
        <v>591</v>
      </c>
      <c r="N204" s="203">
        <v>42578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4">
        <v>48</v>
      </c>
      <c r="B205" s="195">
        <v>42408</v>
      </c>
      <c r="C205" s="195"/>
      <c r="D205" s="196" t="s">
        <v>689</v>
      </c>
      <c r="E205" s="197" t="s">
        <v>623</v>
      </c>
      <c r="F205" s="198">
        <v>650</v>
      </c>
      <c r="G205" s="197"/>
      <c r="H205" s="197">
        <v>800</v>
      </c>
      <c r="I205" s="199">
        <v>800</v>
      </c>
      <c r="J205" s="200" t="s">
        <v>681</v>
      </c>
      <c r="K205" s="201">
        <f t="shared" si="134"/>
        <v>150</v>
      </c>
      <c r="L205" s="202">
        <f t="shared" si="135"/>
        <v>0.23076923076923078</v>
      </c>
      <c r="M205" s="197" t="s">
        <v>591</v>
      </c>
      <c r="N205" s="203">
        <v>43154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4">
        <v>49</v>
      </c>
      <c r="B206" s="195">
        <v>42433</v>
      </c>
      <c r="C206" s="195"/>
      <c r="D206" s="196" t="s">
        <v>211</v>
      </c>
      <c r="E206" s="197" t="s">
        <v>623</v>
      </c>
      <c r="F206" s="198">
        <v>437.5</v>
      </c>
      <c r="G206" s="197"/>
      <c r="H206" s="197">
        <v>504.5</v>
      </c>
      <c r="I206" s="199">
        <v>522</v>
      </c>
      <c r="J206" s="200" t="s">
        <v>690</v>
      </c>
      <c r="K206" s="201">
        <f t="shared" si="134"/>
        <v>67</v>
      </c>
      <c r="L206" s="202">
        <f t="shared" si="135"/>
        <v>0.15314285714285714</v>
      </c>
      <c r="M206" s="197" t="s">
        <v>591</v>
      </c>
      <c r="N206" s="203">
        <v>42480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4">
        <v>50</v>
      </c>
      <c r="B207" s="195">
        <v>42438</v>
      </c>
      <c r="C207" s="195"/>
      <c r="D207" s="196" t="s">
        <v>691</v>
      </c>
      <c r="E207" s="197" t="s">
        <v>623</v>
      </c>
      <c r="F207" s="198">
        <v>189.5</v>
      </c>
      <c r="G207" s="197"/>
      <c r="H207" s="197">
        <v>218</v>
      </c>
      <c r="I207" s="199">
        <v>218</v>
      </c>
      <c r="J207" s="200" t="s">
        <v>681</v>
      </c>
      <c r="K207" s="201">
        <f t="shared" si="134"/>
        <v>28.5</v>
      </c>
      <c r="L207" s="202">
        <f t="shared" si="135"/>
        <v>0.15039577836411611</v>
      </c>
      <c r="M207" s="197" t="s">
        <v>591</v>
      </c>
      <c r="N207" s="203">
        <v>43034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51</v>
      </c>
      <c r="B208" s="205">
        <v>42471</v>
      </c>
      <c r="C208" s="205"/>
      <c r="D208" s="213" t="s">
        <v>692</v>
      </c>
      <c r="E208" s="208" t="s">
        <v>623</v>
      </c>
      <c r="F208" s="208">
        <v>36.5</v>
      </c>
      <c r="G208" s="209"/>
      <c r="H208" s="209">
        <v>15.85</v>
      </c>
      <c r="I208" s="209">
        <v>60</v>
      </c>
      <c r="J208" s="210" t="s">
        <v>693</v>
      </c>
      <c r="K208" s="211">
        <f t="shared" si="134"/>
        <v>-20.65</v>
      </c>
      <c r="L208" s="212">
        <f t="shared" si="135"/>
        <v>-0.5657534246575342</v>
      </c>
      <c r="M208" s="208" t="s">
        <v>604</v>
      </c>
      <c r="N208" s="216">
        <v>43627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4">
        <v>52</v>
      </c>
      <c r="B209" s="195">
        <v>42472</v>
      </c>
      <c r="C209" s="195"/>
      <c r="D209" s="196" t="s">
        <v>694</v>
      </c>
      <c r="E209" s="197" t="s">
        <v>623</v>
      </c>
      <c r="F209" s="198">
        <v>93</v>
      </c>
      <c r="G209" s="197"/>
      <c r="H209" s="197">
        <v>149</v>
      </c>
      <c r="I209" s="199">
        <v>140</v>
      </c>
      <c r="J209" s="200" t="s">
        <v>695</v>
      </c>
      <c r="K209" s="201">
        <f t="shared" si="134"/>
        <v>56</v>
      </c>
      <c r="L209" s="202">
        <f t="shared" si="135"/>
        <v>0.60215053763440862</v>
      </c>
      <c r="M209" s="197" t="s">
        <v>591</v>
      </c>
      <c r="N209" s="203">
        <v>42740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4">
        <v>53</v>
      </c>
      <c r="B210" s="195">
        <v>42472</v>
      </c>
      <c r="C210" s="195"/>
      <c r="D210" s="196" t="s">
        <v>696</v>
      </c>
      <c r="E210" s="197" t="s">
        <v>623</v>
      </c>
      <c r="F210" s="198">
        <v>130</v>
      </c>
      <c r="G210" s="197"/>
      <c r="H210" s="197">
        <v>150</v>
      </c>
      <c r="I210" s="199" t="s">
        <v>697</v>
      </c>
      <c r="J210" s="200" t="s">
        <v>681</v>
      </c>
      <c r="K210" s="201">
        <f t="shared" si="134"/>
        <v>20</v>
      </c>
      <c r="L210" s="202">
        <f t="shared" si="135"/>
        <v>0.15384615384615385</v>
      </c>
      <c r="M210" s="197" t="s">
        <v>591</v>
      </c>
      <c r="N210" s="203">
        <v>42564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4">
        <v>54</v>
      </c>
      <c r="B211" s="195">
        <v>42473</v>
      </c>
      <c r="C211" s="195"/>
      <c r="D211" s="196" t="s">
        <v>698</v>
      </c>
      <c r="E211" s="197" t="s">
        <v>623</v>
      </c>
      <c r="F211" s="198">
        <v>196</v>
      </c>
      <c r="G211" s="197"/>
      <c r="H211" s="197">
        <v>299</v>
      </c>
      <c r="I211" s="199">
        <v>299</v>
      </c>
      <c r="J211" s="200" t="s">
        <v>681</v>
      </c>
      <c r="K211" s="201">
        <v>103</v>
      </c>
      <c r="L211" s="202">
        <v>0.52551020408163296</v>
      </c>
      <c r="M211" s="197" t="s">
        <v>591</v>
      </c>
      <c r="N211" s="203">
        <v>42620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4">
        <v>55</v>
      </c>
      <c r="B212" s="195">
        <v>42473</v>
      </c>
      <c r="C212" s="195"/>
      <c r="D212" s="196" t="s">
        <v>699</v>
      </c>
      <c r="E212" s="197" t="s">
        <v>623</v>
      </c>
      <c r="F212" s="198">
        <v>88</v>
      </c>
      <c r="G212" s="197"/>
      <c r="H212" s="197">
        <v>103</v>
      </c>
      <c r="I212" s="199">
        <v>103</v>
      </c>
      <c r="J212" s="200" t="s">
        <v>681</v>
      </c>
      <c r="K212" s="201">
        <v>15</v>
      </c>
      <c r="L212" s="202">
        <v>0.170454545454545</v>
      </c>
      <c r="M212" s="197" t="s">
        <v>591</v>
      </c>
      <c r="N212" s="203">
        <v>42530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4">
        <v>56</v>
      </c>
      <c r="B213" s="195">
        <v>42492</v>
      </c>
      <c r="C213" s="195"/>
      <c r="D213" s="196" t="s">
        <v>700</v>
      </c>
      <c r="E213" s="197" t="s">
        <v>623</v>
      </c>
      <c r="F213" s="198">
        <v>127.5</v>
      </c>
      <c r="G213" s="197"/>
      <c r="H213" s="197">
        <v>148</v>
      </c>
      <c r="I213" s="199" t="s">
        <v>701</v>
      </c>
      <c r="J213" s="200" t="s">
        <v>681</v>
      </c>
      <c r="K213" s="201">
        <f t="shared" ref="K213:K217" si="136">H213-F213</f>
        <v>20.5</v>
      </c>
      <c r="L213" s="202">
        <f t="shared" ref="L213:L217" si="137">K213/F213</f>
        <v>0.16078431372549021</v>
      </c>
      <c r="M213" s="197" t="s">
        <v>591</v>
      </c>
      <c r="N213" s="203">
        <v>42564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4">
        <v>57</v>
      </c>
      <c r="B214" s="195">
        <v>42493</v>
      </c>
      <c r="C214" s="195"/>
      <c r="D214" s="196" t="s">
        <v>702</v>
      </c>
      <c r="E214" s="197" t="s">
        <v>623</v>
      </c>
      <c r="F214" s="198">
        <v>675</v>
      </c>
      <c r="G214" s="197"/>
      <c r="H214" s="197">
        <v>815</v>
      </c>
      <c r="I214" s="199" t="s">
        <v>703</v>
      </c>
      <c r="J214" s="200" t="s">
        <v>681</v>
      </c>
      <c r="K214" s="201">
        <f t="shared" si="136"/>
        <v>140</v>
      </c>
      <c r="L214" s="202">
        <f t="shared" si="137"/>
        <v>0.2074074074074074</v>
      </c>
      <c r="M214" s="197" t="s">
        <v>591</v>
      </c>
      <c r="N214" s="203">
        <v>43154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58</v>
      </c>
      <c r="B215" s="205">
        <v>42522</v>
      </c>
      <c r="C215" s="205"/>
      <c r="D215" s="206" t="s">
        <v>704</v>
      </c>
      <c r="E215" s="207" t="s">
        <v>623</v>
      </c>
      <c r="F215" s="208">
        <v>500</v>
      </c>
      <c r="G215" s="208"/>
      <c r="H215" s="209">
        <v>232.5</v>
      </c>
      <c r="I215" s="209" t="s">
        <v>705</v>
      </c>
      <c r="J215" s="210" t="s">
        <v>706</v>
      </c>
      <c r="K215" s="211">
        <f t="shared" si="136"/>
        <v>-267.5</v>
      </c>
      <c r="L215" s="212">
        <f t="shared" si="137"/>
        <v>-0.53500000000000003</v>
      </c>
      <c r="M215" s="208" t="s">
        <v>604</v>
      </c>
      <c r="N215" s="205">
        <v>43735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4">
        <v>59</v>
      </c>
      <c r="B216" s="195">
        <v>42527</v>
      </c>
      <c r="C216" s="195"/>
      <c r="D216" s="196" t="s">
        <v>542</v>
      </c>
      <c r="E216" s="197" t="s">
        <v>623</v>
      </c>
      <c r="F216" s="198">
        <v>110</v>
      </c>
      <c r="G216" s="197"/>
      <c r="H216" s="197">
        <v>126.5</v>
      </c>
      <c r="I216" s="199">
        <v>125</v>
      </c>
      <c r="J216" s="200" t="s">
        <v>632</v>
      </c>
      <c r="K216" s="201">
        <f t="shared" si="136"/>
        <v>16.5</v>
      </c>
      <c r="L216" s="202">
        <f t="shared" si="137"/>
        <v>0.15</v>
      </c>
      <c r="M216" s="197" t="s">
        <v>591</v>
      </c>
      <c r="N216" s="203">
        <v>42552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4">
        <v>60</v>
      </c>
      <c r="B217" s="195">
        <v>42538</v>
      </c>
      <c r="C217" s="195"/>
      <c r="D217" s="196" t="s">
        <v>707</v>
      </c>
      <c r="E217" s="197" t="s">
        <v>623</v>
      </c>
      <c r="F217" s="198">
        <v>44</v>
      </c>
      <c r="G217" s="197"/>
      <c r="H217" s="197">
        <v>69.5</v>
      </c>
      <c r="I217" s="199">
        <v>69.5</v>
      </c>
      <c r="J217" s="200" t="s">
        <v>708</v>
      </c>
      <c r="K217" s="201">
        <f t="shared" si="136"/>
        <v>25.5</v>
      </c>
      <c r="L217" s="202">
        <f t="shared" si="137"/>
        <v>0.57954545454545459</v>
      </c>
      <c r="M217" s="197" t="s">
        <v>591</v>
      </c>
      <c r="N217" s="203">
        <v>42977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4">
        <v>61</v>
      </c>
      <c r="B218" s="195">
        <v>42549</v>
      </c>
      <c r="C218" s="195"/>
      <c r="D218" s="196" t="s">
        <v>709</v>
      </c>
      <c r="E218" s="197" t="s">
        <v>623</v>
      </c>
      <c r="F218" s="198">
        <v>262.5</v>
      </c>
      <c r="G218" s="197"/>
      <c r="H218" s="197">
        <v>340</v>
      </c>
      <c r="I218" s="199">
        <v>333</v>
      </c>
      <c r="J218" s="200" t="s">
        <v>710</v>
      </c>
      <c r="K218" s="201">
        <v>77.5</v>
      </c>
      <c r="L218" s="202">
        <v>0.29523809523809502</v>
      </c>
      <c r="M218" s="197" t="s">
        <v>591</v>
      </c>
      <c r="N218" s="203">
        <v>43017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4">
        <v>62</v>
      </c>
      <c r="B219" s="195">
        <v>42549</v>
      </c>
      <c r="C219" s="195"/>
      <c r="D219" s="196" t="s">
        <v>711</v>
      </c>
      <c r="E219" s="197" t="s">
        <v>623</v>
      </c>
      <c r="F219" s="198">
        <v>840</v>
      </c>
      <c r="G219" s="197"/>
      <c r="H219" s="197">
        <v>1230</v>
      </c>
      <c r="I219" s="199">
        <v>1230</v>
      </c>
      <c r="J219" s="200" t="s">
        <v>681</v>
      </c>
      <c r="K219" s="201">
        <v>390</v>
      </c>
      <c r="L219" s="202">
        <v>0.46428571428571402</v>
      </c>
      <c r="M219" s="197" t="s">
        <v>591</v>
      </c>
      <c r="N219" s="203">
        <v>42649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7">
        <v>63</v>
      </c>
      <c r="B220" s="218">
        <v>42556</v>
      </c>
      <c r="C220" s="218"/>
      <c r="D220" s="219" t="s">
        <v>712</v>
      </c>
      <c r="E220" s="220" t="s">
        <v>623</v>
      </c>
      <c r="F220" s="220">
        <v>395</v>
      </c>
      <c r="G220" s="221"/>
      <c r="H220" s="221">
        <f>(468.5+342.5)/2</f>
        <v>405.5</v>
      </c>
      <c r="I220" s="221">
        <v>510</v>
      </c>
      <c r="J220" s="222" t="s">
        <v>713</v>
      </c>
      <c r="K220" s="223">
        <f t="shared" ref="K220:K226" si="138">H220-F220</f>
        <v>10.5</v>
      </c>
      <c r="L220" s="224">
        <f t="shared" ref="L220:L226" si="139">K220/F220</f>
        <v>2.6582278481012658E-2</v>
      </c>
      <c r="M220" s="220" t="s">
        <v>714</v>
      </c>
      <c r="N220" s="218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64</v>
      </c>
      <c r="B221" s="205">
        <v>42584</v>
      </c>
      <c r="C221" s="205"/>
      <c r="D221" s="206" t="s">
        <v>715</v>
      </c>
      <c r="E221" s="207" t="s">
        <v>593</v>
      </c>
      <c r="F221" s="208">
        <f>169.5-12.8</f>
        <v>156.69999999999999</v>
      </c>
      <c r="G221" s="208"/>
      <c r="H221" s="209">
        <v>77</v>
      </c>
      <c r="I221" s="209" t="s">
        <v>716</v>
      </c>
      <c r="J221" s="210" t="s">
        <v>717</v>
      </c>
      <c r="K221" s="211">
        <f t="shared" si="138"/>
        <v>-79.699999999999989</v>
      </c>
      <c r="L221" s="212">
        <f t="shared" si="139"/>
        <v>-0.50861518825781749</v>
      </c>
      <c r="M221" s="208" t="s">
        <v>604</v>
      </c>
      <c r="N221" s="205">
        <v>43522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65</v>
      </c>
      <c r="B222" s="205">
        <v>42586</v>
      </c>
      <c r="C222" s="205"/>
      <c r="D222" s="206" t="s">
        <v>718</v>
      </c>
      <c r="E222" s="207" t="s">
        <v>623</v>
      </c>
      <c r="F222" s="208">
        <v>400</v>
      </c>
      <c r="G222" s="208"/>
      <c r="H222" s="209">
        <v>305</v>
      </c>
      <c r="I222" s="209">
        <v>475</v>
      </c>
      <c r="J222" s="210" t="s">
        <v>719</v>
      </c>
      <c r="K222" s="211">
        <f t="shared" si="138"/>
        <v>-95</v>
      </c>
      <c r="L222" s="212">
        <f t="shared" si="139"/>
        <v>-0.23749999999999999</v>
      </c>
      <c r="M222" s="208" t="s">
        <v>604</v>
      </c>
      <c r="N222" s="205">
        <v>43606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4">
        <v>66</v>
      </c>
      <c r="B223" s="195">
        <v>42593</v>
      </c>
      <c r="C223" s="195"/>
      <c r="D223" s="196" t="s">
        <v>720</v>
      </c>
      <c r="E223" s="197" t="s">
        <v>623</v>
      </c>
      <c r="F223" s="198">
        <v>86.5</v>
      </c>
      <c r="G223" s="197"/>
      <c r="H223" s="197">
        <v>130</v>
      </c>
      <c r="I223" s="199">
        <v>130</v>
      </c>
      <c r="J223" s="200" t="s">
        <v>721</v>
      </c>
      <c r="K223" s="201">
        <f t="shared" si="138"/>
        <v>43.5</v>
      </c>
      <c r="L223" s="202">
        <f t="shared" si="139"/>
        <v>0.50289017341040465</v>
      </c>
      <c r="M223" s="197" t="s">
        <v>591</v>
      </c>
      <c r="N223" s="203">
        <v>43091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4">
        <v>67</v>
      </c>
      <c r="B224" s="205">
        <v>42600</v>
      </c>
      <c r="C224" s="205"/>
      <c r="D224" s="206" t="s">
        <v>110</v>
      </c>
      <c r="E224" s="207" t="s">
        <v>623</v>
      </c>
      <c r="F224" s="208">
        <v>133.5</v>
      </c>
      <c r="G224" s="208"/>
      <c r="H224" s="209">
        <v>126.5</v>
      </c>
      <c r="I224" s="209">
        <v>178</v>
      </c>
      <c r="J224" s="210" t="s">
        <v>722</v>
      </c>
      <c r="K224" s="211">
        <f t="shared" si="138"/>
        <v>-7</v>
      </c>
      <c r="L224" s="212">
        <f t="shared" si="139"/>
        <v>-5.2434456928838954E-2</v>
      </c>
      <c r="M224" s="208" t="s">
        <v>604</v>
      </c>
      <c r="N224" s="205">
        <v>42615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4">
        <v>68</v>
      </c>
      <c r="B225" s="195">
        <v>42613</v>
      </c>
      <c r="C225" s="195"/>
      <c r="D225" s="196" t="s">
        <v>723</v>
      </c>
      <c r="E225" s="197" t="s">
        <v>623</v>
      </c>
      <c r="F225" s="198">
        <v>560</v>
      </c>
      <c r="G225" s="197"/>
      <c r="H225" s="197">
        <v>725</v>
      </c>
      <c r="I225" s="199">
        <v>725</v>
      </c>
      <c r="J225" s="200" t="s">
        <v>625</v>
      </c>
      <c r="K225" s="201">
        <f t="shared" si="138"/>
        <v>165</v>
      </c>
      <c r="L225" s="202">
        <f t="shared" si="139"/>
        <v>0.29464285714285715</v>
      </c>
      <c r="M225" s="197" t="s">
        <v>591</v>
      </c>
      <c r="N225" s="203">
        <v>42456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4">
        <v>69</v>
      </c>
      <c r="B226" s="195">
        <v>42614</v>
      </c>
      <c r="C226" s="195"/>
      <c r="D226" s="196" t="s">
        <v>724</v>
      </c>
      <c r="E226" s="197" t="s">
        <v>623</v>
      </c>
      <c r="F226" s="198">
        <v>160.5</v>
      </c>
      <c r="G226" s="197"/>
      <c r="H226" s="197">
        <v>210</v>
      </c>
      <c r="I226" s="199">
        <v>210</v>
      </c>
      <c r="J226" s="200" t="s">
        <v>625</v>
      </c>
      <c r="K226" s="201">
        <f t="shared" si="138"/>
        <v>49.5</v>
      </c>
      <c r="L226" s="202">
        <f t="shared" si="139"/>
        <v>0.30841121495327101</v>
      </c>
      <c r="M226" s="197" t="s">
        <v>591</v>
      </c>
      <c r="N226" s="203">
        <v>42871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4">
        <v>70</v>
      </c>
      <c r="B227" s="195">
        <v>42646</v>
      </c>
      <c r="C227" s="195"/>
      <c r="D227" s="196" t="s">
        <v>397</v>
      </c>
      <c r="E227" s="197" t="s">
        <v>623</v>
      </c>
      <c r="F227" s="198">
        <v>430</v>
      </c>
      <c r="G227" s="197"/>
      <c r="H227" s="197">
        <v>596</v>
      </c>
      <c r="I227" s="199">
        <v>575</v>
      </c>
      <c r="J227" s="200" t="s">
        <v>725</v>
      </c>
      <c r="K227" s="201">
        <v>166</v>
      </c>
      <c r="L227" s="202">
        <v>0.38604651162790699</v>
      </c>
      <c r="M227" s="197" t="s">
        <v>591</v>
      </c>
      <c r="N227" s="203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4">
        <v>71</v>
      </c>
      <c r="B228" s="195">
        <v>42657</v>
      </c>
      <c r="C228" s="195"/>
      <c r="D228" s="196" t="s">
        <v>726</v>
      </c>
      <c r="E228" s="197" t="s">
        <v>623</v>
      </c>
      <c r="F228" s="198">
        <v>280</v>
      </c>
      <c r="G228" s="197"/>
      <c r="H228" s="197">
        <v>345</v>
      </c>
      <c r="I228" s="199">
        <v>345</v>
      </c>
      <c r="J228" s="200" t="s">
        <v>625</v>
      </c>
      <c r="K228" s="201">
        <f t="shared" ref="K228:K233" si="140">H228-F228</f>
        <v>65</v>
      </c>
      <c r="L228" s="202">
        <f t="shared" ref="L228:L229" si="141">K228/F228</f>
        <v>0.23214285714285715</v>
      </c>
      <c r="M228" s="197" t="s">
        <v>591</v>
      </c>
      <c r="N228" s="203">
        <v>42814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4">
        <v>72</v>
      </c>
      <c r="B229" s="195">
        <v>42657</v>
      </c>
      <c r="C229" s="195"/>
      <c r="D229" s="196" t="s">
        <v>727</v>
      </c>
      <c r="E229" s="197" t="s">
        <v>623</v>
      </c>
      <c r="F229" s="198">
        <v>245</v>
      </c>
      <c r="G229" s="197"/>
      <c r="H229" s="197">
        <v>325.5</v>
      </c>
      <c r="I229" s="199">
        <v>330</v>
      </c>
      <c r="J229" s="200" t="s">
        <v>728</v>
      </c>
      <c r="K229" s="201">
        <f t="shared" si="140"/>
        <v>80.5</v>
      </c>
      <c r="L229" s="202">
        <f t="shared" si="141"/>
        <v>0.32857142857142857</v>
      </c>
      <c r="M229" s="197" t="s">
        <v>591</v>
      </c>
      <c r="N229" s="203">
        <v>42769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4">
        <v>73</v>
      </c>
      <c r="B230" s="195">
        <v>42660</v>
      </c>
      <c r="C230" s="195"/>
      <c r="D230" s="196" t="s">
        <v>347</v>
      </c>
      <c r="E230" s="197" t="s">
        <v>623</v>
      </c>
      <c r="F230" s="198">
        <v>125</v>
      </c>
      <c r="G230" s="197"/>
      <c r="H230" s="197">
        <v>160</v>
      </c>
      <c r="I230" s="199">
        <v>160</v>
      </c>
      <c r="J230" s="200" t="s">
        <v>681</v>
      </c>
      <c r="K230" s="201">
        <f t="shared" si="140"/>
        <v>35</v>
      </c>
      <c r="L230" s="202">
        <v>0.28000000000000003</v>
      </c>
      <c r="M230" s="197" t="s">
        <v>591</v>
      </c>
      <c r="N230" s="203">
        <v>42803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4">
        <v>74</v>
      </c>
      <c r="B231" s="195">
        <v>42660</v>
      </c>
      <c r="C231" s="195"/>
      <c r="D231" s="196" t="s">
        <v>470</v>
      </c>
      <c r="E231" s="197" t="s">
        <v>623</v>
      </c>
      <c r="F231" s="198">
        <v>114</v>
      </c>
      <c r="G231" s="197"/>
      <c r="H231" s="197">
        <v>145</v>
      </c>
      <c r="I231" s="199">
        <v>145</v>
      </c>
      <c r="J231" s="200" t="s">
        <v>681</v>
      </c>
      <c r="K231" s="201">
        <f t="shared" si="140"/>
        <v>31</v>
      </c>
      <c r="L231" s="202">
        <f t="shared" ref="L231:L233" si="142">K231/F231</f>
        <v>0.27192982456140352</v>
      </c>
      <c r="M231" s="197" t="s">
        <v>591</v>
      </c>
      <c r="N231" s="203">
        <v>42859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4">
        <v>75</v>
      </c>
      <c r="B232" s="195">
        <v>42660</v>
      </c>
      <c r="C232" s="195"/>
      <c r="D232" s="196" t="s">
        <v>729</v>
      </c>
      <c r="E232" s="197" t="s">
        <v>623</v>
      </c>
      <c r="F232" s="198">
        <v>212</v>
      </c>
      <c r="G232" s="197"/>
      <c r="H232" s="197">
        <v>280</v>
      </c>
      <c r="I232" s="199">
        <v>276</v>
      </c>
      <c r="J232" s="200" t="s">
        <v>730</v>
      </c>
      <c r="K232" s="201">
        <f t="shared" si="140"/>
        <v>68</v>
      </c>
      <c r="L232" s="202">
        <f t="shared" si="142"/>
        <v>0.32075471698113206</v>
      </c>
      <c r="M232" s="197" t="s">
        <v>591</v>
      </c>
      <c r="N232" s="203">
        <v>42858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4">
        <v>76</v>
      </c>
      <c r="B233" s="195">
        <v>42678</v>
      </c>
      <c r="C233" s="195"/>
      <c r="D233" s="196" t="s">
        <v>458</v>
      </c>
      <c r="E233" s="197" t="s">
        <v>623</v>
      </c>
      <c r="F233" s="198">
        <v>155</v>
      </c>
      <c r="G233" s="197"/>
      <c r="H233" s="197">
        <v>210</v>
      </c>
      <c r="I233" s="199">
        <v>210</v>
      </c>
      <c r="J233" s="200" t="s">
        <v>731</v>
      </c>
      <c r="K233" s="201">
        <f t="shared" si="140"/>
        <v>55</v>
      </c>
      <c r="L233" s="202">
        <f t="shared" si="142"/>
        <v>0.35483870967741937</v>
      </c>
      <c r="M233" s="197" t="s">
        <v>591</v>
      </c>
      <c r="N233" s="203">
        <v>42944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4">
        <v>77</v>
      </c>
      <c r="B234" s="205">
        <v>42710</v>
      </c>
      <c r="C234" s="205"/>
      <c r="D234" s="206" t="s">
        <v>732</v>
      </c>
      <c r="E234" s="207" t="s">
        <v>623</v>
      </c>
      <c r="F234" s="208">
        <v>150.5</v>
      </c>
      <c r="G234" s="208"/>
      <c r="H234" s="209">
        <v>72.5</v>
      </c>
      <c r="I234" s="209">
        <v>174</v>
      </c>
      <c r="J234" s="210" t="s">
        <v>733</v>
      </c>
      <c r="K234" s="211">
        <v>-78</v>
      </c>
      <c r="L234" s="212">
        <v>-0.51827242524916906</v>
      </c>
      <c r="M234" s="208" t="s">
        <v>604</v>
      </c>
      <c r="N234" s="205">
        <v>43333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4">
        <v>78</v>
      </c>
      <c r="B235" s="195">
        <v>42712</v>
      </c>
      <c r="C235" s="195"/>
      <c r="D235" s="196" t="s">
        <v>734</v>
      </c>
      <c r="E235" s="197" t="s">
        <v>623</v>
      </c>
      <c r="F235" s="198">
        <v>380</v>
      </c>
      <c r="G235" s="197"/>
      <c r="H235" s="197">
        <v>478</v>
      </c>
      <c r="I235" s="199">
        <v>468</v>
      </c>
      <c r="J235" s="200" t="s">
        <v>681</v>
      </c>
      <c r="K235" s="201">
        <f t="shared" ref="K235:K237" si="143">H235-F235</f>
        <v>98</v>
      </c>
      <c r="L235" s="202">
        <f t="shared" ref="L235:L237" si="144">K235/F235</f>
        <v>0.25789473684210529</v>
      </c>
      <c r="M235" s="197" t="s">
        <v>591</v>
      </c>
      <c r="N235" s="203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4">
        <v>79</v>
      </c>
      <c r="B236" s="195">
        <v>42734</v>
      </c>
      <c r="C236" s="195"/>
      <c r="D236" s="196" t="s">
        <v>109</v>
      </c>
      <c r="E236" s="197" t="s">
        <v>623</v>
      </c>
      <c r="F236" s="198">
        <v>305</v>
      </c>
      <c r="G236" s="197"/>
      <c r="H236" s="197">
        <v>375</v>
      </c>
      <c r="I236" s="199">
        <v>375</v>
      </c>
      <c r="J236" s="200" t="s">
        <v>681</v>
      </c>
      <c r="K236" s="201">
        <f t="shared" si="143"/>
        <v>70</v>
      </c>
      <c r="L236" s="202">
        <f t="shared" si="144"/>
        <v>0.22950819672131148</v>
      </c>
      <c r="M236" s="197" t="s">
        <v>591</v>
      </c>
      <c r="N236" s="203">
        <v>42768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4">
        <v>80</v>
      </c>
      <c r="B237" s="195">
        <v>42739</v>
      </c>
      <c r="C237" s="195"/>
      <c r="D237" s="196" t="s">
        <v>95</v>
      </c>
      <c r="E237" s="197" t="s">
        <v>623</v>
      </c>
      <c r="F237" s="198">
        <v>99.5</v>
      </c>
      <c r="G237" s="197"/>
      <c r="H237" s="197">
        <v>158</v>
      </c>
      <c r="I237" s="199">
        <v>158</v>
      </c>
      <c r="J237" s="200" t="s">
        <v>681</v>
      </c>
      <c r="K237" s="201">
        <f t="shared" si="143"/>
        <v>58.5</v>
      </c>
      <c r="L237" s="202">
        <f t="shared" si="144"/>
        <v>0.5879396984924623</v>
      </c>
      <c r="M237" s="197" t="s">
        <v>591</v>
      </c>
      <c r="N237" s="203">
        <v>42898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4">
        <v>81</v>
      </c>
      <c r="B238" s="195">
        <v>42739</v>
      </c>
      <c r="C238" s="195"/>
      <c r="D238" s="196" t="s">
        <v>95</v>
      </c>
      <c r="E238" s="197" t="s">
        <v>623</v>
      </c>
      <c r="F238" s="198">
        <v>99.5</v>
      </c>
      <c r="G238" s="197"/>
      <c r="H238" s="197">
        <v>158</v>
      </c>
      <c r="I238" s="199">
        <v>158</v>
      </c>
      <c r="J238" s="200" t="s">
        <v>681</v>
      </c>
      <c r="K238" s="201">
        <v>58.5</v>
      </c>
      <c r="L238" s="202">
        <v>0.58793969849246197</v>
      </c>
      <c r="M238" s="197" t="s">
        <v>591</v>
      </c>
      <c r="N238" s="203">
        <v>42898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4">
        <v>82</v>
      </c>
      <c r="B239" s="195">
        <v>42786</v>
      </c>
      <c r="C239" s="195"/>
      <c r="D239" s="196" t="s">
        <v>186</v>
      </c>
      <c r="E239" s="197" t="s">
        <v>623</v>
      </c>
      <c r="F239" s="198">
        <v>140.5</v>
      </c>
      <c r="G239" s="197"/>
      <c r="H239" s="197">
        <v>220</v>
      </c>
      <c r="I239" s="199">
        <v>220</v>
      </c>
      <c r="J239" s="200" t="s">
        <v>681</v>
      </c>
      <c r="K239" s="201">
        <f>H239-F239</f>
        <v>79.5</v>
      </c>
      <c r="L239" s="202">
        <f>K239/F239</f>
        <v>0.5658362989323843</v>
      </c>
      <c r="M239" s="197" t="s">
        <v>591</v>
      </c>
      <c r="N239" s="203">
        <v>42864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4">
        <v>83</v>
      </c>
      <c r="B240" s="195">
        <v>42786</v>
      </c>
      <c r="C240" s="195"/>
      <c r="D240" s="196" t="s">
        <v>735</v>
      </c>
      <c r="E240" s="197" t="s">
        <v>623</v>
      </c>
      <c r="F240" s="198">
        <v>202.5</v>
      </c>
      <c r="G240" s="197"/>
      <c r="H240" s="197">
        <v>234</v>
      </c>
      <c r="I240" s="199">
        <v>234</v>
      </c>
      <c r="J240" s="200" t="s">
        <v>681</v>
      </c>
      <c r="K240" s="201">
        <v>31.5</v>
      </c>
      <c r="L240" s="202">
        <v>0.155555555555556</v>
      </c>
      <c r="M240" s="197" t="s">
        <v>591</v>
      </c>
      <c r="N240" s="203">
        <v>42836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4">
        <v>84</v>
      </c>
      <c r="B241" s="195">
        <v>42818</v>
      </c>
      <c r="C241" s="195"/>
      <c r="D241" s="196" t="s">
        <v>736</v>
      </c>
      <c r="E241" s="197" t="s">
        <v>623</v>
      </c>
      <c r="F241" s="198">
        <v>300.5</v>
      </c>
      <c r="G241" s="197"/>
      <c r="H241" s="197">
        <v>417.5</v>
      </c>
      <c r="I241" s="199">
        <v>420</v>
      </c>
      <c r="J241" s="200" t="s">
        <v>737</v>
      </c>
      <c r="K241" s="201">
        <f>H241-F241</f>
        <v>117</v>
      </c>
      <c r="L241" s="202">
        <f>K241/F241</f>
        <v>0.38935108153078202</v>
      </c>
      <c r="M241" s="197" t="s">
        <v>591</v>
      </c>
      <c r="N241" s="203">
        <v>43070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4">
        <v>85</v>
      </c>
      <c r="B242" s="195">
        <v>42818</v>
      </c>
      <c r="C242" s="195"/>
      <c r="D242" s="196" t="s">
        <v>711</v>
      </c>
      <c r="E242" s="197" t="s">
        <v>623</v>
      </c>
      <c r="F242" s="198">
        <v>850</v>
      </c>
      <c r="G242" s="197"/>
      <c r="H242" s="197">
        <v>1042.5</v>
      </c>
      <c r="I242" s="199">
        <v>1023</v>
      </c>
      <c r="J242" s="200" t="s">
        <v>738</v>
      </c>
      <c r="K242" s="201">
        <v>192.5</v>
      </c>
      <c r="L242" s="202">
        <v>0.22647058823529401</v>
      </c>
      <c r="M242" s="197" t="s">
        <v>591</v>
      </c>
      <c r="N242" s="203">
        <v>42830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4">
        <v>86</v>
      </c>
      <c r="B243" s="195">
        <v>42830</v>
      </c>
      <c r="C243" s="195"/>
      <c r="D243" s="196" t="s">
        <v>489</v>
      </c>
      <c r="E243" s="197" t="s">
        <v>623</v>
      </c>
      <c r="F243" s="198">
        <v>785</v>
      </c>
      <c r="G243" s="197"/>
      <c r="H243" s="197">
        <v>930</v>
      </c>
      <c r="I243" s="199">
        <v>920</v>
      </c>
      <c r="J243" s="200" t="s">
        <v>739</v>
      </c>
      <c r="K243" s="201">
        <f>H243-F243</f>
        <v>145</v>
      </c>
      <c r="L243" s="202">
        <f>K243/F243</f>
        <v>0.18471337579617833</v>
      </c>
      <c r="M243" s="197" t="s">
        <v>591</v>
      </c>
      <c r="N243" s="203">
        <v>42976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4">
        <v>87</v>
      </c>
      <c r="B244" s="205">
        <v>42831</v>
      </c>
      <c r="C244" s="205"/>
      <c r="D244" s="206" t="s">
        <v>740</v>
      </c>
      <c r="E244" s="207" t="s">
        <v>623</v>
      </c>
      <c r="F244" s="208">
        <v>40</v>
      </c>
      <c r="G244" s="208"/>
      <c r="H244" s="209">
        <v>13.1</v>
      </c>
      <c r="I244" s="209">
        <v>60</v>
      </c>
      <c r="J244" s="210" t="s">
        <v>741</v>
      </c>
      <c r="K244" s="211">
        <v>-26.9</v>
      </c>
      <c r="L244" s="212">
        <v>-0.67249999999999999</v>
      </c>
      <c r="M244" s="208" t="s">
        <v>604</v>
      </c>
      <c r="N244" s="205">
        <v>43138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4">
        <v>88</v>
      </c>
      <c r="B245" s="195">
        <v>42837</v>
      </c>
      <c r="C245" s="195"/>
      <c r="D245" s="196" t="s">
        <v>94</v>
      </c>
      <c r="E245" s="197" t="s">
        <v>623</v>
      </c>
      <c r="F245" s="198">
        <v>289.5</v>
      </c>
      <c r="G245" s="197"/>
      <c r="H245" s="197">
        <v>354</v>
      </c>
      <c r="I245" s="199">
        <v>360</v>
      </c>
      <c r="J245" s="200" t="s">
        <v>742</v>
      </c>
      <c r="K245" s="201">
        <f t="shared" ref="K245:K253" si="145">H245-F245</f>
        <v>64.5</v>
      </c>
      <c r="L245" s="202">
        <f t="shared" ref="L245:L253" si="146">K245/F245</f>
        <v>0.22279792746113988</v>
      </c>
      <c r="M245" s="197" t="s">
        <v>591</v>
      </c>
      <c r="N245" s="203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4">
        <v>89</v>
      </c>
      <c r="B246" s="195">
        <v>42845</v>
      </c>
      <c r="C246" s="195"/>
      <c r="D246" s="196" t="s">
        <v>428</v>
      </c>
      <c r="E246" s="197" t="s">
        <v>623</v>
      </c>
      <c r="F246" s="198">
        <v>700</v>
      </c>
      <c r="G246" s="197"/>
      <c r="H246" s="197">
        <v>840</v>
      </c>
      <c r="I246" s="199">
        <v>840</v>
      </c>
      <c r="J246" s="200" t="s">
        <v>743</v>
      </c>
      <c r="K246" s="201">
        <f t="shared" si="145"/>
        <v>140</v>
      </c>
      <c r="L246" s="202">
        <f t="shared" si="146"/>
        <v>0.2</v>
      </c>
      <c r="M246" s="197" t="s">
        <v>591</v>
      </c>
      <c r="N246" s="203">
        <v>42893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4">
        <v>90</v>
      </c>
      <c r="B247" s="195">
        <v>42887</v>
      </c>
      <c r="C247" s="195"/>
      <c r="D247" s="196" t="s">
        <v>744</v>
      </c>
      <c r="E247" s="197" t="s">
        <v>623</v>
      </c>
      <c r="F247" s="198">
        <v>130</v>
      </c>
      <c r="G247" s="197"/>
      <c r="H247" s="197">
        <v>144.25</v>
      </c>
      <c r="I247" s="199">
        <v>170</v>
      </c>
      <c r="J247" s="200" t="s">
        <v>745</v>
      </c>
      <c r="K247" s="201">
        <f t="shared" si="145"/>
        <v>14.25</v>
      </c>
      <c r="L247" s="202">
        <f t="shared" si="146"/>
        <v>0.10961538461538461</v>
      </c>
      <c r="M247" s="197" t="s">
        <v>591</v>
      </c>
      <c r="N247" s="203">
        <v>43675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4">
        <v>91</v>
      </c>
      <c r="B248" s="195">
        <v>42901</v>
      </c>
      <c r="C248" s="195"/>
      <c r="D248" s="196" t="s">
        <v>746</v>
      </c>
      <c r="E248" s="197" t="s">
        <v>623</v>
      </c>
      <c r="F248" s="198">
        <v>214.5</v>
      </c>
      <c r="G248" s="197"/>
      <c r="H248" s="197">
        <v>262</v>
      </c>
      <c r="I248" s="199">
        <v>262</v>
      </c>
      <c r="J248" s="200" t="s">
        <v>747</v>
      </c>
      <c r="K248" s="201">
        <f t="shared" si="145"/>
        <v>47.5</v>
      </c>
      <c r="L248" s="202">
        <f t="shared" si="146"/>
        <v>0.22144522144522144</v>
      </c>
      <c r="M248" s="197" t="s">
        <v>591</v>
      </c>
      <c r="N248" s="203">
        <v>42977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5">
        <v>92</v>
      </c>
      <c r="B249" s="226">
        <v>42933</v>
      </c>
      <c r="C249" s="226"/>
      <c r="D249" s="227" t="s">
        <v>748</v>
      </c>
      <c r="E249" s="228" t="s">
        <v>623</v>
      </c>
      <c r="F249" s="229">
        <v>370</v>
      </c>
      <c r="G249" s="228"/>
      <c r="H249" s="228">
        <v>447.5</v>
      </c>
      <c r="I249" s="230">
        <v>450</v>
      </c>
      <c r="J249" s="231" t="s">
        <v>681</v>
      </c>
      <c r="K249" s="201">
        <f t="shared" si="145"/>
        <v>77.5</v>
      </c>
      <c r="L249" s="232">
        <f t="shared" si="146"/>
        <v>0.20945945945945946</v>
      </c>
      <c r="M249" s="228" t="s">
        <v>591</v>
      </c>
      <c r="N249" s="233">
        <v>43035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5">
        <v>93</v>
      </c>
      <c r="B250" s="226">
        <v>42943</v>
      </c>
      <c r="C250" s="226"/>
      <c r="D250" s="227" t="s">
        <v>184</v>
      </c>
      <c r="E250" s="228" t="s">
        <v>623</v>
      </c>
      <c r="F250" s="229">
        <v>657.5</v>
      </c>
      <c r="G250" s="228"/>
      <c r="H250" s="228">
        <v>825</v>
      </c>
      <c r="I250" s="230">
        <v>820</v>
      </c>
      <c r="J250" s="231" t="s">
        <v>681</v>
      </c>
      <c r="K250" s="201">
        <f t="shared" si="145"/>
        <v>167.5</v>
      </c>
      <c r="L250" s="232">
        <f t="shared" si="146"/>
        <v>0.25475285171102663</v>
      </c>
      <c r="M250" s="228" t="s">
        <v>591</v>
      </c>
      <c r="N250" s="233">
        <v>43090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4">
        <v>94</v>
      </c>
      <c r="B251" s="195">
        <v>42964</v>
      </c>
      <c r="C251" s="195"/>
      <c r="D251" s="196" t="s">
        <v>363</v>
      </c>
      <c r="E251" s="197" t="s">
        <v>623</v>
      </c>
      <c r="F251" s="198">
        <v>605</v>
      </c>
      <c r="G251" s="197"/>
      <c r="H251" s="197">
        <v>750</v>
      </c>
      <c r="I251" s="199">
        <v>750</v>
      </c>
      <c r="J251" s="200" t="s">
        <v>739</v>
      </c>
      <c r="K251" s="201">
        <f t="shared" si="145"/>
        <v>145</v>
      </c>
      <c r="L251" s="202">
        <f t="shared" si="146"/>
        <v>0.23966942148760331</v>
      </c>
      <c r="M251" s="197" t="s">
        <v>591</v>
      </c>
      <c r="N251" s="203">
        <v>43027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4">
        <v>95</v>
      </c>
      <c r="B252" s="205">
        <v>42979</v>
      </c>
      <c r="C252" s="205"/>
      <c r="D252" s="213" t="s">
        <v>749</v>
      </c>
      <c r="E252" s="208" t="s">
        <v>623</v>
      </c>
      <c r="F252" s="208">
        <v>255</v>
      </c>
      <c r="G252" s="209"/>
      <c r="H252" s="209">
        <v>217.25</v>
      </c>
      <c r="I252" s="209">
        <v>320</v>
      </c>
      <c r="J252" s="210" t="s">
        <v>750</v>
      </c>
      <c r="K252" s="211">
        <f t="shared" si="145"/>
        <v>-37.75</v>
      </c>
      <c r="L252" s="214">
        <f t="shared" si="146"/>
        <v>-0.14803921568627451</v>
      </c>
      <c r="M252" s="208" t="s">
        <v>604</v>
      </c>
      <c r="N252" s="205">
        <v>43661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4">
        <v>96</v>
      </c>
      <c r="B253" s="195">
        <v>42997</v>
      </c>
      <c r="C253" s="195"/>
      <c r="D253" s="196" t="s">
        <v>751</v>
      </c>
      <c r="E253" s="197" t="s">
        <v>623</v>
      </c>
      <c r="F253" s="198">
        <v>215</v>
      </c>
      <c r="G253" s="197"/>
      <c r="H253" s="197">
        <v>258</v>
      </c>
      <c r="I253" s="199">
        <v>258</v>
      </c>
      <c r="J253" s="200" t="s">
        <v>681</v>
      </c>
      <c r="K253" s="201">
        <f t="shared" si="145"/>
        <v>43</v>
      </c>
      <c r="L253" s="202">
        <f t="shared" si="146"/>
        <v>0.2</v>
      </c>
      <c r="M253" s="197" t="s">
        <v>591</v>
      </c>
      <c r="N253" s="203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4">
        <v>97</v>
      </c>
      <c r="B254" s="195">
        <v>42997</v>
      </c>
      <c r="C254" s="195"/>
      <c r="D254" s="196" t="s">
        <v>751</v>
      </c>
      <c r="E254" s="197" t="s">
        <v>623</v>
      </c>
      <c r="F254" s="198">
        <v>215</v>
      </c>
      <c r="G254" s="197"/>
      <c r="H254" s="197">
        <v>258</v>
      </c>
      <c r="I254" s="199">
        <v>258</v>
      </c>
      <c r="J254" s="231" t="s">
        <v>681</v>
      </c>
      <c r="K254" s="201">
        <v>43</v>
      </c>
      <c r="L254" s="202">
        <v>0.2</v>
      </c>
      <c r="M254" s="197" t="s">
        <v>591</v>
      </c>
      <c r="N254" s="203">
        <v>43040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5">
        <v>98</v>
      </c>
      <c r="B255" s="226">
        <v>42998</v>
      </c>
      <c r="C255" s="226"/>
      <c r="D255" s="227" t="s">
        <v>752</v>
      </c>
      <c r="E255" s="228" t="s">
        <v>623</v>
      </c>
      <c r="F255" s="198">
        <v>75</v>
      </c>
      <c r="G255" s="228"/>
      <c r="H255" s="228">
        <v>90</v>
      </c>
      <c r="I255" s="230">
        <v>90</v>
      </c>
      <c r="J255" s="200" t="s">
        <v>753</v>
      </c>
      <c r="K255" s="201">
        <f t="shared" ref="K255:K260" si="147">H255-F255</f>
        <v>15</v>
      </c>
      <c r="L255" s="202">
        <f t="shared" ref="L255:L260" si="148">K255/F255</f>
        <v>0.2</v>
      </c>
      <c r="M255" s="197" t="s">
        <v>591</v>
      </c>
      <c r="N255" s="203">
        <v>43019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5">
        <v>99</v>
      </c>
      <c r="B256" s="226">
        <v>43011</v>
      </c>
      <c r="C256" s="226"/>
      <c r="D256" s="227" t="s">
        <v>606</v>
      </c>
      <c r="E256" s="228" t="s">
        <v>623</v>
      </c>
      <c r="F256" s="229">
        <v>315</v>
      </c>
      <c r="G256" s="228"/>
      <c r="H256" s="228">
        <v>392</v>
      </c>
      <c r="I256" s="230">
        <v>384</v>
      </c>
      <c r="J256" s="231" t="s">
        <v>754</v>
      </c>
      <c r="K256" s="201">
        <f t="shared" si="147"/>
        <v>77</v>
      </c>
      <c r="L256" s="232">
        <f t="shared" si="148"/>
        <v>0.24444444444444444</v>
      </c>
      <c r="M256" s="228" t="s">
        <v>591</v>
      </c>
      <c r="N256" s="233">
        <v>43017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5">
        <v>100</v>
      </c>
      <c r="B257" s="226">
        <v>43013</v>
      </c>
      <c r="C257" s="226"/>
      <c r="D257" s="227" t="s">
        <v>463</v>
      </c>
      <c r="E257" s="228" t="s">
        <v>623</v>
      </c>
      <c r="F257" s="229">
        <v>145</v>
      </c>
      <c r="G257" s="228"/>
      <c r="H257" s="228">
        <v>179</v>
      </c>
      <c r="I257" s="230">
        <v>180</v>
      </c>
      <c r="J257" s="231" t="s">
        <v>755</v>
      </c>
      <c r="K257" s="201">
        <f t="shared" si="147"/>
        <v>34</v>
      </c>
      <c r="L257" s="232">
        <f t="shared" si="148"/>
        <v>0.23448275862068965</v>
      </c>
      <c r="M257" s="228" t="s">
        <v>591</v>
      </c>
      <c r="N257" s="233">
        <v>43025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5">
        <v>101</v>
      </c>
      <c r="B258" s="226">
        <v>43014</v>
      </c>
      <c r="C258" s="226"/>
      <c r="D258" s="227" t="s">
        <v>337</v>
      </c>
      <c r="E258" s="228" t="s">
        <v>623</v>
      </c>
      <c r="F258" s="229">
        <v>256</v>
      </c>
      <c r="G258" s="228"/>
      <c r="H258" s="228">
        <v>323</v>
      </c>
      <c r="I258" s="230">
        <v>320</v>
      </c>
      <c r="J258" s="231" t="s">
        <v>681</v>
      </c>
      <c r="K258" s="201">
        <f t="shared" si="147"/>
        <v>67</v>
      </c>
      <c r="L258" s="232">
        <f t="shared" si="148"/>
        <v>0.26171875</v>
      </c>
      <c r="M258" s="228" t="s">
        <v>591</v>
      </c>
      <c r="N258" s="233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5">
        <v>102</v>
      </c>
      <c r="B259" s="226">
        <v>43017</v>
      </c>
      <c r="C259" s="226"/>
      <c r="D259" s="227" t="s">
        <v>353</v>
      </c>
      <c r="E259" s="228" t="s">
        <v>623</v>
      </c>
      <c r="F259" s="229">
        <v>137.5</v>
      </c>
      <c r="G259" s="228"/>
      <c r="H259" s="228">
        <v>184</v>
      </c>
      <c r="I259" s="230">
        <v>183</v>
      </c>
      <c r="J259" s="231" t="s">
        <v>756</v>
      </c>
      <c r="K259" s="201">
        <f t="shared" si="147"/>
        <v>46.5</v>
      </c>
      <c r="L259" s="232">
        <f t="shared" si="148"/>
        <v>0.33818181818181819</v>
      </c>
      <c r="M259" s="228" t="s">
        <v>591</v>
      </c>
      <c r="N259" s="233">
        <v>43108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5">
        <v>103</v>
      </c>
      <c r="B260" s="226">
        <v>43018</v>
      </c>
      <c r="C260" s="226"/>
      <c r="D260" s="227" t="s">
        <v>757</v>
      </c>
      <c r="E260" s="228" t="s">
        <v>623</v>
      </c>
      <c r="F260" s="229">
        <v>125.5</v>
      </c>
      <c r="G260" s="228"/>
      <c r="H260" s="228">
        <v>158</v>
      </c>
      <c r="I260" s="230">
        <v>155</v>
      </c>
      <c r="J260" s="231" t="s">
        <v>758</v>
      </c>
      <c r="K260" s="201">
        <f t="shared" si="147"/>
        <v>32.5</v>
      </c>
      <c r="L260" s="232">
        <f t="shared" si="148"/>
        <v>0.25896414342629481</v>
      </c>
      <c r="M260" s="228" t="s">
        <v>591</v>
      </c>
      <c r="N260" s="233">
        <v>43067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5">
        <v>104</v>
      </c>
      <c r="B261" s="226">
        <v>43018</v>
      </c>
      <c r="C261" s="226"/>
      <c r="D261" s="227" t="s">
        <v>759</v>
      </c>
      <c r="E261" s="228" t="s">
        <v>623</v>
      </c>
      <c r="F261" s="229">
        <v>895</v>
      </c>
      <c r="G261" s="228"/>
      <c r="H261" s="228">
        <v>1122.5</v>
      </c>
      <c r="I261" s="230">
        <v>1078</v>
      </c>
      <c r="J261" s="231" t="s">
        <v>760</v>
      </c>
      <c r="K261" s="201">
        <v>227.5</v>
      </c>
      <c r="L261" s="232">
        <v>0.25418994413407803</v>
      </c>
      <c r="M261" s="228" t="s">
        <v>591</v>
      </c>
      <c r="N261" s="233">
        <v>43117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5">
        <v>105</v>
      </c>
      <c r="B262" s="226">
        <v>43020</v>
      </c>
      <c r="C262" s="226"/>
      <c r="D262" s="227" t="s">
        <v>346</v>
      </c>
      <c r="E262" s="228" t="s">
        <v>623</v>
      </c>
      <c r="F262" s="229">
        <v>525</v>
      </c>
      <c r="G262" s="228"/>
      <c r="H262" s="228">
        <v>629</v>
      </c>
      <c r="I262" s="230">
        <v>629</v>
      </c>
      <c r="J262" s="231" t="s">
        <v>681</v>
      </c>
      <c r="K262" s="201">
        <v>104</v>
      </c>
      <c r="L262" s="232">
        <v>0.19809523809523799</v>
      </c>
      <c r="M262" s="228" t="s">
        <v>591</v>
      </c>
      <c r="N262" s="233">
        <v>43119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5">
        <v>106</v>
      </c>
      <c r="B263" s="226">
        <v>43046</v>
      </c>
      <c r="C263" s="226"/>
      <c r="D263" s="227" t="s">
        <v>388</v>
      </c>
      <c r="E263" s="228" t="s">
        <v>623</v>
      </c>
      <c r="F263" s="229">
        <v>740</v>
      </c>
      <c r="G263" s="228"/>
      <c r="H263" s="228">
        <v>892.5</v>
      </c>
      <c r="I263" s="230">
        <v>900</v>
      </c>
      <c r="J263" s="231" t="s">
        <v>761</v>
      </c>
      <c r="K263" s="201">
        <f t="shared" ref="K263:K265" si="149">H263-F263</f>
        <v>152.5</v>
      </c>
      <c r="L263" s="232">
        <f t="shared" ref="L263:L265" si="150">K263/F263</f>
        <v>0.20608108108108109</v>
      </c>
      <c r="M263" s="228" t="s">
        <v>591</v>
      </c>
      <c r="N263" s="233">
        <v>43052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4">
        <v>107</v>
      </c>
      <c r="B264" s="195">
        <v>43073</v>
      </c>
      <c r="C264" s="195"/>
      <c r="D264" s="196" t="s">
        <v>762</v>
      </c>
      <c r="E264" s="197" t="s">
        <v>623</v>
      </c>
      <c r="F264" s="198">
        <v>118.5</v>
      </c>
      <c r="G264" s="197"/>
      <c r="H264" s="197">
        <v>143.5</v>
      </c>
      <c r="I264" s="199">
        <v>145</v>
      </c>
      <c r="J264" s="200" t="s">
        <v>613</v>
      </c>
      <c r="K264" s="201">
        <f t="shared" si="149"/>
        <v>25</v>
      </c>
      <c r="L264" s="202">
        <f t="shared" si="150"/>
        <v>0.2109704641350211</v>
      </c>
      <c r="M264" s="197" t="s">
        <v>591</v>
      </c>
      <c r="N264" s="203">
        <v>43097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4">
        <v>108</v>
      </c>
      <c r="B265" s="205">
        <v>43090</v>
      </c>
      <c r="C265" s="205"/>
      <c r="D265" s="206" t="s">
        <v>434</v>
      </c>
      <c r="E265" s="207" t="s">
        <v>623</v>
      </c>
      <c r="F265" s="208">
        <v>715</v>
      </c>
      <c r="G265" s="208"/>
      <c r="H265" s="209">
        <v>500</v>
      </c>
      <c r="I265" s="209">
        <v>872</v>
      </c>
      <c r="J265" s="210" t="s">
        <v>763</v>
      </c>
      <c r="K265" s="211">
        <f t="shared" si="149"/>
        <v>-215</v>
      </c>
      <c r="L265" s="212">
        <f t="shared" si="150"/>
        <v>-0.30069930069930068</v>
      </c>
      <c r="M265" s="208" t="s">
        <v>604</v>
      </c>
      <c r="N265" s="205">
        <v>43670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4">
        <v>109</v>
      </c>
      <c r="B266" s="195">
        <v>43098</v>
      </c>
      <c r="C266" s="195"/>
      <c r="D266" s="196" t="s">
        <v>606</v>
      </c>
      <c r="E266" s="197" t="s">
        <v>623</v>
      </c>
      <c r="F266" s="198">
        <v>435</v>
      </c>
      <c r="G266" s="197"/>
      <c r="H266" s="197">
        <v>542.5</v>
      </c>
      <c r="I266" s="199">
        <v>539</v>
      </c>
      <c r="J266" s="200" t="s">
        <v>681</v>
      </c>
      <c r="K266" s="201">
        <v>107.5</v>
      </c>
      <c r="L266" s="202">
        <v>0.247126436781609</v>
      </c>
      <c r="M266" s="197" t="s">
        <v>591</v>
      </c>
      <c r="N266" s="203">
        <v>43206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4">
        <v>110</v>
      </c>
      <c r="B267" s="195">
        <v>43098</v>
      </c>
      <c r="C267" s="195"/>
      <c r="D267" s="196" t="s">
        <v>563</v>
      </c>
      <c r="E267" s="197" t="s">
        <v>623</v>
      </c>
      <c r="F267" s="198">
        <v>885</v>
      </c>
      <c r="G267" s="197"/>
      <c r="H267" s="197">
        <v>1090</v>
      </c>
      <c r="I267" s="199">
        <v>1084</v>
      </c>
      <c r="J267" s="200" t="s">
        <v>681</v>
      </c>
      <c r="K267" s="201">
        <v>205</v>
      </c>
      <c r="L267" s="202">
        <v>0.23163841807909599</v>
      </c>
      <c r="M267" s="197" t="s">
        <v>591</v>
      </c>
      <c r="N267" s="203">
        <v>43213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4">
        <v>111</v>
      </c>
      <c r="B268" s="235">
        <v>43192</v>
      </c>
      <c r="C268" s="235"/>
      <c r="D268" s="213" t="s">
        <v>764</v>
      </c>
      <c r="E268" s="208" t="s">
        <v>623</v>
      </c>
      <c r="F268" s="236">
        <v>478.5</v>
      </c>
      <c r="G268" s="208"/>
      <c r="H268" s="208">
        <v>442</v>
      </c>
      <c r="I268" s="209">
        <v>613</v>
      </c>
      <c r="J268" s="210" t="s">
        <v>765</v>
      </c>
      <c r="K268" s="211">
        <f t="shared" ref="K268:K271" si="151">H268-F268</f>
        <v>-36.5</v>
      </c>
      <c r="L268" s="212">
        <f t="shared" ref="L268:L271" si="152">K268/F268</f>
        <v>-7.6280041797283177E-2</v>
      </c>
      <c r="M268" s="208" t="s">
        <v>604</v>
      </c>
      <c r="N268" s="205">
        <v>43762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4">
        <v>112</v>
      </c>
      <c r="B269" s="205">
        <v>43194</v>
      </c>
      <c r="C269" s="205"/>
      <c r="D269" s="206" t="s">
        <v>766</v>
      </c>
      <c r="E269" s="207" t="s">
        <v>623</v>
      </c>
      <c r="F269" s="208">
        <f>141.5-7.3</f>
        <v>134.19999999999999</v>
      </c>
      <c r="G269" s="208"/>
      <c r="H269" s="209">
        <v>77</v>
      </c>
      <c r="I269" s="209">
        <v>180</v>
      </c>
      <c r="J269" s="210" t="s">
        <v>767</v>
      </c>
      <c r="K269" s="211">
        <f t="shared" si="151"/>
        <v>-57.199999999999989</v>
      </c>
      <c r="L269" s="212">
        <f t="shared" si="152"/>
        <v>-0.42622950819672129</v>
      </c>
      <c r="M269" s="208" t="s">
        <v>604</v>
      </c>
      <c r="N269" s="205">
        <v>43522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4">
        <v>113</v>
      </c>
      <c r="B270" s="205">
        <v>43209</v>
      </c>
      <c r="C270" s="205"/>
      <c r="D270" s="206" t="s">
        <v>768</v>
      </c>
      <c r="E270" s="207" t="s">
        <v>623</v>
      </c>
      <c r="F270" s="208">
        <v>430</v>
      </c>
      <c r="G270" s="208"/>
      <c r="H270" s="209">
        <v>220</v>
      </c>
      <c r="I270" s="209">
        <v>537</v>
      </c>
      <c r="J270" s="210" t="s">
        <v>769</v>
      </c>
      <c r="K270" s="211">
        <f t="shared" si="151"/>
        <v>-210</v>
      </c>
      <c r="L270" s="212">
        <f t="shared" si="152"/>
        <v>-0.48837209302325579</v>
      </c>
      <c r="M270" s="208" t="s">
        <v>604</v>
      </c>
      <c r="N270" s="205">
        <v>43252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5">
        <v>114</v>
      </c>
      <c r="B271" s="226">
        <v>43220</v>
      </c>
      <c r="C271" s="226"/>
      <c r="D271" s="227" t="s">
        <v>389</v>
      </c>
      <c r="E271" s="228" t="s">
        <v>623</v>
      </c>
      <c r="F271" s="228">
        <v>153.5</v>
      </c>
      <c r="G271" s="228"/>
      <c r="H271" s="228">
        <v>196</v>
      </c>
      <c r="I271" s="230">
        <v>196</v>
      </c>
      <c r="J271" s="200" t="s">
        <v>770</v>
      </c>
      <c r="K271" s="201">
        <f t="shared" si="151"/>
        <v>42.5</v>
      </c>
      <c r="L271" s="202">
        <f t="shared" si="152"/>
        <v>0.27687296416938112</v>
      </c>
      <c r="M271" s="197" t="s">
        <v>591</v>
      </c>
      <c r="N271" s="203">
        <v>43605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4">
        <v>115</v>
      </c>
      <c r="B272" s="205">
        <v>43306</v>
      </c>
      <c r="C272" s="205"/>
      <c r="D272" s="206" t="s">
        <v>740</v>
      </c>
      <c r="E272" s="207" t="s">
        <v>623</v>
      </c>
      <c r="F272" s="208">
        <v>27.5</v>
      </c>
      <c r="G272" s="208"/>
      <c r="H272" s="209">
        <v>13.1</v>
      </c>
      <c r="I272" s="209">
        <v>60</v>
      </c>
      <c r="J272" s="210" t="s">
        <v>771</v>
      </c>
      <c r="K272" s="211">
        <v>-14.4</v>
      </c>
      <c r="L272" s="212">
        <v>-0.52363636363636401</v>
      </c>
      <c r="M272" s="208" t="s">
        <v>604</v>
      </c>
      <c r="N272" s="205">
        <v>43138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4">
        <v>116</v>
      </c>
      <c r="B273" s="235">
        <v>43318</v>
      </c>
      <c r="C273" s="235"/>
      <c r="D273" s="213" t="s">
        <v>772</v>
      </c>
      <c r="E273" s="208" t="s">
        <v>623</v>
      </c>
      <c r="F273" s="208">
        <v>148.5</v>
      </c>
      <c r="G273" s="208"/>
      <c r="H273" s="208">
        <v>102</v>
      </c>
      <c r="I273" s="209">
        <v>182</v>
      </c>
      <c r="J273" s="210" t="s">
        <v>773</v>
      </c>
      <c r="K273" s="211">
        <f>H273-F273</f>
        <v>-46.5</v>
      </c>
      <c r="L273" s="212">
        <f>K273/F273</f>
        <v>-0.31313131313131315</v>
      </c>
      <c r="M273" s="208" t="s">
        <v>604</v>
      </c>
      <c r="N273" s="205">
        <v>43661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4">
        <v>117</v>
      </c>
      <c r="B274" s="195">
        <v>43335</v>
      </c>
      <c r="C274" s="195"/>
      <c r="D274" s="196" t="s">
        <v>774</v>
      </c>
      <c r="E274" s="197" t="s">
        <v>623</v>
      </c>
      <c r="F274" s="228">
        <v>285</v>
      </c>
      <c r="G274" s="197"/>
      <c r="H274" s="197">
        <v>355</v>
      </c>
      <c r="I274" s="199">
        <v>364</v>
      </c>
      <c r="J274" s="200" t="s">
        <v>775</v>
      </c>
      <c r="K274" s="201">
        <v>70</v>
      </c>
      <c r="L274" s="202">
        <v>0.24561403508771901</v>
      </c>
      <c r="M274" s="197" t="s">
        <v>591</v>
      </c>
      <c r="N274" s="203">
        <v>43455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4">
        <v>118</v>
      </c>
      <c r="B275" s="195">
        <v>43341</v>
      </c>
      <c r="C275" s="195"/>
      <c r="D275" s="196" t="s">
        <v>377</v>
      </c>
      <c r="E275" s="197" t="s">
        <v>623</v>
      </c>
      <c r="F275" s="228">
        <v>525</v>
      </c>
      <c r="G275" s="197"/>
      <c r="H275" s="197">
        <v>585</v>
      </c>
      <c r="I275" s="199">
        <v>635</v>
      </c>
      <c r="J275" s="200" t="s">
        <v>776</v>
      </c>
      <c r="K275" s="201">
        <f t="shared" ref="K275:K292" si="153">H275-F275</f>
        <v>60</v>
      </c>
      <c r="L275" s="202">
        <f t="shared" ref="L275:L292" si="154">K275/F275</f>
        <v>0.11428571428571428</v>
      </c>
      <c r="M275" s="197" t="s">
        <v>591</v>
      </c>
      <c r="N275" s="203">
        <v>43662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4">
        <v>119</v>
      </c>
      <c r="B276" s="195">
        <v>43395</v>
      </c>
      <c r="C276" s="195"/>
      <c r="D276" s="196" t="s">
        <v>363</v>
      </c>
      <c r="E276" s="197" t="s">
        <v>623</v>
      </c>
      <c r="F276" s="228">
        <v>475</v>
      </c>
      <c r="G276" s="197"/>
      <c r="H276" s="197">
        <v>574</v>
      </c>
      <c r="I276" s="199">
        <v>570</v>
      </c>
      <c r="J276" s="200" t="s">
        <v>681</v>
      </c>
      <c r="K276" s="201">
        <f t="shared" si="153"/>
        <v>99</v>
      </c>
      <c r="L276" s="202">
        <f t="shared" si="154"/>
        <v>0.20842105263157895</v>
      </c>
      <c r="M276" s="197" t="s">
        <v>591</v>
      </c>
      <c r="N276" s="203">
        <v>43403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5">
        <v>120</v>
      </c>
      <c r="B277" s="226">
        <v>43397</v>
      </c>
      <c r="C277" s="226"/>
      <c r="D277" s="227" t="s">
        <v>384</v>
      </c>
      <c r="E277" s="228" t="s">
        <v>623</v>
      </c>
      <c r="F277" s="228">
        <v>707.5</v>
      </c>
      <c r="G277" s="228"/>
      <c r="H277" s="228">
        <v>872</v>
      </c>
      <c r="I277" s="230">
        <v>872</v>
      </c>
      <c r="J277" s="231" t="s">
        <v>681</v>
      </c>
      <c r="K277" s="201">
        <f t="shared" si="153"/>
        <v>164.5</v>
      </c>
      <c r="L277" s="232">
        <f t="shared" si="154"/>
        <v>0.23250883392226149</v>
      </c>
      <c r="M277" s="228" t="s">
        <v>591</v>
      </c>
      <c r="N277" s="233">
        <v>43482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5">
        <v>121</v>
      </c>
      <c r="B278" s="226">
        <v>43398</v>
      </c>
      <c r="C278" s="226"/>
      <c r="D278" s="227" t="s">
        <v>777</v>
      </c>
      <c r="E278" s="228" t="s">
        <v>623</v>
      </c>
      <c r="F278" s="228">
        <v>162</v>
      </c>
      <c r="G278" s="228"/>
      <c r="H278" s="228">
        <v>204</v>
      </c>
      <c r="I278" s="230">
        <v>209</v>
      </c>
      <c r="J278" s="231" t="s">
        <v>778</v>
      </c>
      <c r="K278" s="201">
        <f t="shared" si="153"/>
        <v>42</v>
      </c>
      <c r="L278" s="232">
        <f t="shared" si="154"/>
        <v>0.25925925925925924</v>
      </c>
      <c r="M278" s="228" t="s">
        <v>591</v>
      </c>
      <c r="N278" s="233">
        <v>43539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5">
        <v>122</v>
      </c>
      <c r="B279" s="226">
        <v>43399</v>
      </c>
      <c r="C279" s="226"/>
      <c r="D279" s="227" t="s">
        <v>482</v>
      </c>
      <c r="E279" s="228" t="s">
        <v>623</v>
      </c>
      <c r="F279" s="228">
        <v>240</v>
      </c>
      <c r="G279" s="228"/>
      <c r="H279" s="228">
        <v>297</v>
      </c>
      <c r="I279" s="230">
        <v>297</v>
      </c>
      <c r="J279" s="231" t="s">
        <v>681</v>
      </c>
      <c r="K279" s="237">
        <f t="shared" si="153"/>
        <v>57</v>
      </c>
      <c r="L279" s="232">
        <f t="shared" si="154"/>
        <v>0.23749999999999999</v>
      </c>
      <c r="M279" s="228" t="s">
        <v>591</v>
      </c>
      <c r="N279" s="233">
        <v>43417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4">
        <v>123</v>
      </c>
      <c r="B280" s="195">
        <v>43439</v>
      </c>
      <c r="C280" s="195"/>
      <c r="D280" s="196" t="s">
        <v>779</v>
      </c>
      <c r="E280" s="197" t="s">
        <v>623</v>
      </c>
      <c r="F280" s="197">
        <v>202.5</v>
      </c>
      <c r="G280" s="197"/>
      <c r="H280" s="197">
        <v>255</v>
      </c>
      <c r="I280" s="199">
        <v>252</v>
      </c>
      <c r="J280" s="200" t="s">
        <v>681</v>
      </c>
      <c r="K280" s="201">
        <f t="shared" si="153"/>
        <v>52.5</v>
      </c>
      <c r="L280" s="202">
        <f t="shared" si="154"/>
        <v>0.25925925925925924</v>
      </c>
      <c r="M280" s="197" t="s">
        <v>591</v>
      </c>
      <c r="N280" s="203">
        <v>43542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5">
        <v>124</v>
      </c>
      <c r="B281" s="226">
        <v>43465</v>
      </c>
      <c r="C281" s="195"/>
      <c r="D281" s="227" t="s">
        <v>416</v>
      </c>
      <c r="E281" s="228" t="s">
        <v>623</v>
      </c>
      <c r="F281" s="228">
        <v>710</v>
      </c>
      <c r="G281" s="228"/>
      <c r="H281" s="228">
        <v>866</v>
      </c>
      <c r="I281" s="230">
        <v>866</v>
      </c>
      <c r="J281" s="231" t="s">
        <v>681</v>
      </c>
      <c r="K281" s="201">
        <f t="shared" si="153"/>
        <v>156</v>
      </c>
      <c r="L281" s="202">
        <f t="shared" si="154"/>
        <v>0.21971830985915494</v>
      </c>
      <c r="M281" s="197" t="s">
        <v>591</v>
      </c>
      <c r="N281" s="203">
        <v>43553</v>
      </c>
      <c r="O281" s="1"/>
      <c r="P281" s="1"/>
      <c r="Q281" s="1"/>
      <c r="R281" s="6" t="s">
        <v>780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5">
        <v>125</v>
      </c>
      <c r="B282" s="226">
        <v>43522</v>
      </c>
      <c r="C282" s="226"/>
      <c r="D282" s="227" t="s">
        <v>153</v>
      </c>
      <c r="E282" s="228" t="s">
        <v>623</v>
      </c>
      <c r="F282" s="228">
        <v>337.25</v>
      </c>
      <c r="G282" s="228"/>
      <c r="H282" s="228">
        <v>398.5</v>
      </c>
      <c r="I282" s="230">
        <v>411</v>
      </c>
      <c r="J282" s="200" t="s">
        <v>781</v>
      </c>
      <c r="K282" s="201">
        <f t="shared" si="153"/>
        <v>61.25</v>
      </c>
      <c r="L282" s="202">
        <f t="shared" si="154"/>
        <v>0.1816160118606375</v>
      </c>
      <c r="M282" s="197" t="s">
        <v>591</v>
      </c>
      <c r="N282" s="203">
        <v>43760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8">
        <v>126</v>
      </c>
      <c r="B283" s="239">
        <v>43559</v>
      </c>
      <c r="C283" s="239"/>
      <c r="D283" s="240" t="s">
        <v>782</v>
      </c>
      <c r="E283" s="241" t="s">
        <v>623</v>
      </c>
      <c r="F283" s="241">
        <v>130</v>
      </c>
      <c r="G283" s="241"/>
      <c r="H283" s="241">
        <v>65</v>
      </c>
      <c r="I283" s="242">
        <v>158</v>
      </c>
      <c r="J283" s="210" t="s">
        <v>783</v>
      </c>
      <c r="K283" s="211">
        <f t="shared" si="153"/>
        <v>-65</v>
      </c>
      <c r="L283" s="212">
        <f t="shared" si="154"/>
        <v>-0.5</v>
      </c>
      <c r="M283" s="208" t="s">
        <v>604</v>
      </c>
      <c r="N283" s="205">
        <v>43726</v>
      </c>
      <c r="O283" s="1"/>
      <c r="P283" s="1"/>
      <c r="Q283" s="1"/>
      <c r="R283" s="6" t="s">
        <v>784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5">
        <v>127</v>
      </c>
      <c r="B284" s="226">
        <v>43017</v>
      </c>
      <c r="C284" s="226"/>
      <c r="D284" s="227" t="s">
        <v>186</v>
      </c>
      <c r="E284" s="228" t="s">
        <v>623</v>
      </c>
      <c r="F284" s="228">
        <v>141.5</v>
      </c>
      <c r="G284" s="228"/>
      <c r="H284" s="228">
        <v>183.5</v>
      </c>
      <c r="I284" s="230">
        <v>210</v>
      </c>
      <c r="J284" s="200" t="s">
        <v>778</v>
      </c>
      <c r="K284" s="201">
        <f t="shared" si="153"/>
        <v>42</v>
      </c>
      <c r="L284" s="202">
        <f t="shared" si="154"/>
        <v>0.29681978798586572</v>
      </c>
      <c r="M284" s="197" t="s">
        <v>591</v>
      </c>
      <c r="N284" s="203">
        <v>43042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8">
        <v>128</v>
      </c>
      <c r="B285" s="239">
        <v>43074</v>
      </c>
      <c r="C285" s="239"/>
      <c r="D285" s="240" t="s">
        <v>785</v>
      </c>
      <c r="E285" s="241" t="s">
        <v>623</v>
      </c>
      <c r="F285" s="236">
        <v>172</v>
      </c>
      <c r="G285" s="241"/>
      <c r="H285" s="241">
        <v>155.25</v>
      </c>
      <c r="I285" s="242">
        <v>230</v>
      </c>
      <c r="J285" s="210" t="s">
        <v>786</v>
      </c>
      <c r="K285" s="211">
        <f t="shared" si="153"/>
        <v>-16.75</v>
      </c>
      <c r="L285" s="212">
        <f t="shared" si="154"/>
        <v>-9.7383720930232565E-2</v>
      </c>
      <c r="M285" s="208" t="s">
        <v>604</v>
      </c>
      <c r="N285" s="205">
        <v>43787</v>
      </c>
      <c r="O285" s="1"/>
      <c r="P285" s="1"/>
      <c r="Q285" s="1"/>
      <c r="R285" s="6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5">
        <v>129</v>
      </c>
      <c r="B286" s="226">
        <v>43398</v>
      </c>
      <c r="C286" s="226"/>
      <c r="D286" s="227" t="s">
        <v>108</v>
      </c>
      <c r="E286" s="228" t="s">
        <v>623</v>
      </c>
      <c r="F286" s="228">
        <v>698.5</v>
      </c>
      <c r="G286" s="228"/>
      <c r="H286" s="228">
        <v>890</v>
      </c>
      <c r="I286" s="230">
        <v>890</v>
      </c>
      <c r="J286" s="200" t="s">
        <v>860</v>
      </c>
      <c r="K286" s="201">
        <f t="shared" si="153"/>
        <v>191.5</v>
      </c>
      <c r="L286" s="202">
        <f t="shared" si="154"/>
        <v>0.27415891195418757</v>
      </c>
      <c r="M286" s="197" t="s">
        <v>591</v>
      </c>
      <c r="N286" s="203">
        <v>44328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5">
        <v>130</v>
      </c>
      <c r="B287" s="226">
        <v>42877</v>
      </c>
      <c r="C287" s="226"/>
      <c r="D287" s="227" t="s">
        <v>376</v>
      </c>
      <c r="E287" s="228" t="s">
        <v>623</v>
      </c>
      <c r="F287" s="228">
        <v>127.6</v>
      </c>
      <c r="G287" s="228"/>
      <c r="H287" s="228">
        <v>138</v>
      </c>
      <c r="I287" s="230">
        <v>190</v>
      </c>
      <c r="J287" s="200" t="s">
        <v>787</v>
      </c>
      <c r="K287" s="201">
        <f t="shared" si="153"/>
        <v>10.400000000000006</v>
      </c>
      <c r="L287" s="202">
        <f t="shared" si="154"/>
        <v>8.1504702194357417E-2</v>
      </c>
      <c r="M287" s="197" t="s">
        <v>591</v>
      </c>
      <c r="N287" s="203">
        <v>43774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5">
        <v>131</v>
      </c>
      <c r="B288" s="226">
        <v>43158</v>
      </c>
      <c r="C288" s="226"/>
      <c r="D288" s="227" t="s">
        <v>788</v>
      </c>
      <c r="E288" s="228" t="s">
        <v>623</v>
      </c>
      <c r="F288" s="228">
        <v>317</v>
      </c>
      <c r="G288" s="228"/>
      <c r="H288" s="228">
        <v>382.5</v>
      </c>
      <c r="I288" s="230">
        <v>398</v>
      </c>
      <c r="J288" s="200" t="s">
        <v>789</v>
      </c>
      <c r="K288" s="201">
        <f t="shared" si="153"/>
        <v>65.5</v>
      </c>
      <c r="L288" s="202">
        <f t="shared" si="154"/>
        <v>0.20662460567823343</v>
      </c>
      <c r="M288" s="197" t="s">
        <v>591</v>
      </c>
      <c r="N288" s="203">
        <v>44238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8">
        <v>132</v>
      </c>
      <c r="B289" s="239">
        <v>43164</v>
      </c>
      <c r="C289" s="239"/>
      <c r="D289" s="240" t="s">
        <v>145</v>
      </c>
      <c r="E289" s="241" t="s">
        <v>623</v>
      </c>
      <c r="F289" s="236">
        <f>510-14.4</f>
        <v>495.6</v>
      </c>
      <c r="G289" s="241"/>
      <c r="H289" s="241">
        <v>350</v>
      </c>
      <c r="I289" s="242">
        <v>672</v>
      </c>
      <c r="J289" s="210" t="s">
        <v>790</v>
      </c>
      <c r="K289" s="211">
        <f t="shared" si="153"/>
        <v>-145.60000000000002</v>
      </c>
      <c r="L289" s="212">
        <f t="shared" si="154"/>
        <v>-0.29378531073446329</v>
      </c>
      <c r="M289" s="208" t="s">
        <v>604</v>
      </c>
      <c r="N289" s="205">
        <v>43887</v>
      </c>
      <c r="O289" s="1"/>
      <c r="P289" s="1"/>
      <c r="Q289" s="1"/>
      <c r="R289" s="6" t="s">
        <v>780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8">
        <v>133</v>
      </c>
      <c r="B290" s="239">
        <v>43237</v>
      </c>
      <c r="C290" s="239"/>
      <c r="D290" s="240" t="s">
        <v>474</v>
      </c>
      <c r="E290" s="241" t="s">
        <v>623</v>
      </c>
      <c r="F290" s="236">
        <v>230.3</v>
      </c>
      <c r="G290" s="241"/>
      <c r="H290" s="241">
        <v>102.5</v>
      </c>
      <c r="I290" s="242">
        <v>348</v>
      </c>
      <c r="J290" s="210" t="s">
        <v>791</v>
      </c>
      <c r="K290" s="211">
        <f t="shared" si="153"/>
        <v>-127.80000000000001</v>
      </c>
      <c r="L290" s="212">
        <f t="shared" si="154"/>
        <v>-0.55492835432045162</v>
      </c>
      <c r="M290" s="208" t="s">
        <v>604</v>
      </c>
      <c r="N290" s="205">
        <v>43896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5">
        <v>134</v>
      </c>
      <c r="B291" s="226">
        <v>43258</v>
      </c>
      <c r="C291" s="226"/>
      <c r="D291" s="227" t="s">
        <v>439</v>
      </c>
      <c r="E291" s="228" t="s">
        <v>623</v>
      </c>
      <c r="F291" s="228">
        <f>342.5-5.1</f>
        <v>337.4</v>
      </c>
      <c r="G291" s="228"/>
      <c r="H291" s="228">
        <v>412.5</v>
      </c>
      <c r="I291" s="230">
        <v>439</v>
      </c>
      <c r="J291" s="200" t="s">
        <v>792</v>
      </c>
      <c r="K291" s="201">
        <f t="shared" si="153"/>
        <v>75.100000000000023</v>
      </c>
      <c r="L291" s="202">
        <f t="shared" si="154"/>
        <v>0.22258446947243635</v>
      </c>
      <c r="M291" s="197" t="s">
        <v>591</v>
      </c>
      <c r="N291" s="203">
        <v>44230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9">
        <v>135</v>
      </c>
      <c r="B292" s="218">
        <v>43285</v>
      </c>
      <c r="C292" s="218"/>
      <c r="D292" s="219" t="s">
        <v>55</v>
      </c>
      <c r="E292" s="220" t="s">
        <v>623</v>
      </c>
      <c r="F292" s="220">
        <f>127.5-5.53</f>
        <v>121.97</v>
      </c>
      <c r="G292" s="221"/>
      <c r="H292" s="221">
        <v>122.5</v>
      </c>
      <c r="I292" s="221">
        <v>170</v>
      </c>
      <c r="J292" s="222" t="s">
        <v>823</v>
      </c>
      <c r="K292" s="223">
        <f t="shared" si="153"/>
        <v>0.53000000000000114</v>
      </c>
      <c r="L292" s="224">
        <f t="shared" si="154"/>
        <v>4.3453308190538747E-3</v>
      </c>
      <c r="M292" s="220" t="s">
        <v>714</v>
      </c>
      <c r="N292" s="218">
        <v>44431</v>
      </c>
      <c r="O292" s="1"/>
      <c r="P292" s="1"/>
      <c r="Q292" s="1"/>
      <c r="R292" s="6" t="s">
        <v>780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8">
        <v>136</v>
      </c>
      <c r="B293" s="239">
        <v>43294</v>
      </c>
      <c r="C293" s="239"/>
      <c r="D293" s="240" t="s">
        <v>365</v>
      </c>
      <c r="E293" s="241" t="s">
        <v>623</v>
      </c>
      <c r="F293" s="236">
        <v>46.5</v>
      </c>
      <c r="G293" s="241"/>
      <c r="H293" s="241">
        <v>17</v>
      </c>
      <c r="I293" s="242">
        <v>59</v>
      </c>
      <c r="J293" s="210" t="s">
        <v>793</v>
      </c>
      <c r="K293" s="211">
        <f t="shared" ref="K293:K301" si="155">H293-F293</f>
        <v>-29.5</v>
      </c>
      <c r="L293" s="212">
        <f t="shared" ref="L293:L301" si="156">K293/F293</f>
        <v>-0.63440860215053763</v>
      </c>
      <c r="M293" s="208" t="s">
        <v>604</v>
      </c>
      <c r="N293" s="205">
        <v>43887</v>
      </c>
      <c r="O293" s="1"/>
      <c r="P293" s="1"/>
      <c r="Q293" s="1"/>
      <c r="R293" s="6" t="s">
        <v>780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5">
        <v>137</v>
      </c>
      <c r="B294" s="226">
        <v>43396</v>
      </c>
      <c r="C294" s="226"/>
      <c r="D294" s="227" t="s">
        <v>418</v>
      </c>
      <c r="E294" s="228" t="s">
        <v>623</v>
      </c>
      <c r="F294" s="228">
        <v>156.5</v>
      </c>
      <c r="G294" s="228"/>
      <c r="H294" s="228">
        <v>207.5</v>
      </c>
      <c r="I294" s="230">
        <v>191</v>
      </c>
      <c r="J294" s="200" t="s">
        <v>681</v>
      </c>
      <c r="K294" s="201">
        <f t="shared" si="155"/>
        <v>51</v>
      </c>
      <c r="L294" s="202">
        <f t="shared" si="156"/>
        <v>0.32587859424920129</v>
      </c>
      <c r="M294" s="197" t="s">
        <v>591</v>
      </c>
      <c r="N294" s="203">
        <v>44369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5">
        <v>138</v>
      </c>
      <c r="B295" s="226">
        <v>43439</v>
      </c>
      <c r="C295" s="226"/>
      <c r="D295" s="227" t="s">
        <v>327</v>
      </c>
      <c r="E295" s="228" t="s">
        <v>623</v>
      </c>
      <c r="F295" s="228">
        <v>259.5</v>
      </c>
      <c r="G295" s="228"/>
      <c r="H295" s="228">
        <v>320</v>
      </c>
      <c r="I295" s="230">
        <v>320</v>
      </c>
      <c r="J295" s="200" t="s">
        <v>681</v>
      </c>
      <c r="K295" s="201">
        <f t="shared" si="155"/>
        <v>60.5</v>
      </c>
      <c r="L295" s="202">
        <f t="shared" si="156"/>
        <v>0.23314065510597304</v>
      </c>
      <c r="M295" s="197" t="s">
        <v>591</v>
      </c>
      <c r="N295" s="203">
        <v>44323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8">
        <v>139</v>
      </c>
      <c r="B296" s="239">
        <v>43439</v>
      </c>
      <c r="C296" s="239"/>
      <c r="D296" s="240" t="s">
        <v>794</v>
      </c>
      <c r="E296" s="241" t="s">
        <v>623</v>
      </c>
      <c r="F296" s="241">
        <v>715</v>
      </c>
      <c r="G296" s="241"/>
      <c r="H296" s="241">
        <v>445</v>
      </c>
      <c r="I296" s="242">
        <v>840</v>
      </c>
      <c r="J296" s="210" t="s">
        <v>795</v>
      </c>
      <c r="K296" s="211">
        <f t="shared" si="155"/>
        <v>-270</v>
      </c>
      <c r="L296" s="212">
        <f t="shared" si="156"/>
        <v>-0.3776223776223776</v>
      </c>
      <c r="M296" s="208" t="s">
        <v>604</v>
      </c>
      <c r="N296" s="205">
        <v>43800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5">
        <v>140</v>
      </c>
      <c r="B297" s="226">
        <v>43469</v>
      </c>
      <c r="C297" s="226"/>
      <c r="D297" s="227" t="s">
        <v>158</v>
      </c>
      <c r="E297" s="228" t="s">
        <v>623</v>
      </c>
      <c r="F297" s="228">
        <v>875</v>
      </c>
      <c r="G297" s="228"/>
      <c r="H297" s="228">
        <v>1165</v>
      </c>
      <c r="I297" s="230">
        <v>1185</v>
      </c>
      <c r="J297" s="200" t="s">
        <v>796</v>
      </c>
      <c r="K297" s="201">
        <f t="shared" si="155"/>
        <v>290</v>
      </c>
      <c r="L297" s="202">
        <f t="shared" si="156"/>
        <v>0.33142857142857141</v>
      </c>
      <c r="M297" s="197" t="s">
        <v>591</v>
      </c>
      <c r="N297" s="203">
        <v>43847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5">
        <v>141</v>
      </c>
      <c r="B298" s="226">
        <v>43559</v>
      </c>
      <c r="C298" s="226"/>
      <c r="D298" s="227" t="s">
        <v>343</v>
      </c>
      <c r="E298" s="228" t="s">
        <v>623</v>
      </c>
      <c r="F298" s="228">
        <f>387-14.63</f>
        <v>372.37</v>
      </c>
      <c r="G298" s="228"/>
      <c r="H298" s="228">
        <v>490</v>
      </c>
      <c r="I298" s="230">
        <v>490</v>
      </c>
      <c r="J298" s="200" t="s">
        <v>681</v>
      </c>
      <c r="K298" s="201">
        <f t="shared" si="155"/>
        <v>117.63</v>
      </c>
      <c r="L298" s="202">
        <f t="shared" si="156"/>
        <v>0.31589548030185027</v>
      </c>
      <c r="M298" s="197" t="s">
        <v>591</v>
      </c>
      <c r="N298" s="203">
        <v>43850</v>
      </c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8">
        <v>142</v>
      </c>
      <c r="B299" s="239">
        <v>43578</v>
      </c>
      <c r="C299" s="239"/>
      <c r="D299" s="240" t="s">
        <v>797</v>
      </c>
      <c r="E299" s="241" t="s">
        <v>593</v>
      </c>
      <c r="F299" s="241">
        <v>220</v>
      </c>
      <c r="G299" s="241"/>
      <c r="H299" s="241">
        <v>127.5</v>
      </c>
      <c r="I299" s="242">
        <v>284</v>
      </c>
      <c r="J299" s="210" t="s">
        <v>798</v>
      </c>
      <c r="K299" s="211">
        <f t="shared" si="155"/>
        <v>-92.5</v>
      </c>
      <c r="L299" s="212">
        <f t="shared" si="156"/>
        <v>-0.42045454545454547</v>
      </c>
      <c r="M299" s="208" t="s">
        <v>604</v>
      </c>
      <c r="N299" s="205">
        <v>43896</v>
      </c>
      <c r="O299" s="1"/>
      <c r="P299" s="1"/>
      <c r="Q299" s="1"/>
      <c r="R299" s="6" t="s">
        <v>780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5">
        <v>143</v>
      </c>
      <c r="B300" s="226">
        <v>43622</v>
      </c>
      <c r="C300" s="226"/>
      <c r="D300" s="227" t="s">
        <v>483</v>
      </c>
      <c r="E300" s="228" t="s">
        <v>593</v>
      </c>
      <c r="F300" s="228">
        <v>332.8</v>
      </c>
      <c r="G300" s="228"/>
      <c r="H300" s="228">
        <v>405</v>
      </c>
      <c r="I300" s="230">
        <v>419</v>
      </c>
      <c r="J300" s="200" t="s">
        <v>799</v>
      </c>
      <c r="K300" s="201">
        <f t="shared" si="155"/>
        <v>72.199999999999989</v>
      </c>
      <c r="L300" s="202">
        <f t="shared" si="156"/>
        <v>0.21694711538461534</v>
      </c>
      <c r="M300" s="197" t="s">
        <v>591</v>
      </c>
      <c r="N300" s="203">
        <v>43860</v>
      </c>
      <c r="O300" s="1"/>
      <c r="P300" s="1"/>
      <c r="Q300" s="1"/>
      <c r="R300" s="6" t="s">
        <v>784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9">
        <v>144</v>
      </c>
      <c r="B301" s="218">
        <v>43641</v>
      </c>
      <c r="C301" s="218"/>
      <c r="D301" s="219" t="s">
        <v>151</v>
      </c>
      <c r="E301" s="220" t="s">
        <v>623</v>
      </c>
      <c r="F301" s="220">
        <v>386</v>
      </c>
      <c r="G301" s="221"/>
      <c r="H301" s="221">
        <v>395</v>
      </c>
      <c r="I301" s="221">
        <v>452</v>
      </c>
      <c r="J301" s="222" t="s">
        <v>800</v>
      </c>
      <c r="K301" s="223">
        <f t="shared" si="155"/>
        <v>9</v>
      </c>
      <c r="L301" s="224">
        <f t="shared" si="156"/>
        <v>2.3316062176165803E-2</v>
      </c>
      <c r="M301" s="220" t="s">
        <v>714</v>
      </c>
      <c r="N301" s="218">
        <v>43868</v>
      </c>
      <c r="O301" s="1"/>
      <c r="P301" s="1"/>
      <c r="Q301" s="1"/>
      <c r="R301" s="6" t="s">
        <v>784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9">
        <v>145</v>
      </c>
      <c r="B302" s="218">
        <v>43707</v>
      </c>
      <c r="C302" s="218"/>
      <c r="D302" s="219" t="s">
        <v>131</v>
      </c>
      <c r="E302" s="220" t="s">
        <v>623</v>
      </c>
      <c r="F302" s="220">
        <v>137.5</v>
      </c>
      <c r="G302" s="221"/>
      <c r="H302" s="221">
        <v>138.5</v>
      </c>
      <c r="I302" s="221">
        <v>190</v>
      </c>
      <c r="J302" s="222" t="s">
        <v>822</v>
      </c>
      <c r="K302" s="223">
        <f t="shared" ref="K302" si="157">H302-F302</f>
        <v>1</v>
      </c>
      <c r="L302" s="224">
        <f t="shared" ref="L302" si="158">K302/F302</f>
        <v>7.2727272727272727E-3</v>
      </c>
      <c r="M302" s="220" t="s">
        <v>714</v>
      </c>
      <c r="N302" s="218">
        <v>44432</v>
      </c>
      <c r="O302" s="1"/>
      <c r="P302" s="1"/>
      <c r="Q302" s="1"/>
      <c r="R302" s="6" t="s">
        <v>780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5">
        <v>146</v>
      </c>
      <c r="B303" s="226">
        <v>43731</v>
      </c>
      <c r="C303" s="226"/>
      <c r="D303" s="227" t="s">
        <v>430</v>
      </c>
      <c r="E303" s="228" t="s">
        <v>623</v>
      </c>
      <c r="F303" s="228">
        <v>235</v>
      </c>
      <c r="G303" s="228"/>
      <c r="H303" s="228">
        <v>295</v>
      </c>
      <c r="I303" s="230">
        <v>296</v>
      </c>
      <c r="J303" s="200" t="s">
        <v>801</v>
      </c>
      <c r="K303" s="201">
        <f t="shared" ref="K303:K308" si="159">H303-F303</f>
        <v>60</v>
      </c>
      <c r="L303" s="202">
        <f t="shared" ref="L303:L308" si="160">K303/F303</f>
        <v>0.25531914893617019</v>
      </c>
      <c r="M303" s="197" t="s">
        <v>591</v>
      </c>
      <c r="N303" s="203">
        <v>43844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5">
        <v>147</v>
      </c>
      <c r="B304" s="226">
        <v>43752</v>
      </c>
      <c r="C304" s="226"/>
      <c r="D304" s="227" t="s">
        <v>802</v>
      </c>
      <c r="E304" s="228" t="s">
        <v>623</v>
      </c>
      <c r="F304" s="228">
        <v>277.5</v>
      </c>
      <c r="G304" s="228"/>
      <c r="H304" s="228">
        <v>333</v>
      </c>
      <c r="I304" s="230">
        <v>333</v>
      </c>
      <c r="J304" s="200" t="s">
        <v>803</v>
      </c>
      <c r="K304" s="201">
        <f t="shared" si="159"/>
        <v>55.5</v>
      </c>
      <c r="L304" s="202">
        <f t="shared" si="160"/>
        <v>0.2</v>
      </c>
      <c r="M304" s="197" t="s">
        <v>591</v>
      </c>
      <c r="N304" s="203">
        <v>43846</v>
      </c>
      <c r="O304" s="1"/>
      <c r="P304" s="1"/>
      <c r="Q304" s="1"/>
      <c r="R304" s="6" t="s">
        <v>780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5">
        <v>148</v>
      </c>
      <c r="B305" s="226">
        <v>43752</v>
      </c>
      <c r="C305" s="226"/>
      <c r="D305" s="227" t="s">
        <v>804</v>
      </c>
      <c r="E305" s="228" t="s">
        <v>623</v>
      </c>
      <c r="F305" s="228">
        <v>930</v>
      </c>
      <c r="G305" s="228"/>
      <c r="H305" s="228">
        <v>1165</v>
      </c>
      <c r="I305" s="230">
        <v>1200</v>
      </c>
      <c r="J305" s="200" t="s">
        <v>805</v>
      </c>
      <c r="K305" s="201">
        <f t="shared" si="159"/>
        <v>235</v>
      </c>
      <c r="L305" s="202">
        <f t="shared" si="160"/>
        <v>0.25268817204301075</v>
      </c>
      <c r="M305" s="197" t="s">
        <v>591</v>
      </c>
      <c r="N305" s="203">
        <v>43847</v>
      </c>
      <c r="O305" s="1"/>
      <c r="P305" s="1"/>
      <c r="Q305" s="1"/>
      <c r="R305" s="6" t="s">
        <v>784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5">
        <v>149</v>
      </c>
      <c r="B306" s="226">
        <v>43753</v>
      </c>
      <c r="C306" s="226"/>
      <c r="D306" s="227" t="s">
        <v>806</v>
      </c>
      <c r="E306" s="228" t="s">
        <v>623</v>
      </c>
      <c r="F306" s="198">
        <v>111</v>
      </c>
      <c r="G306" s="228"/>
      <c r="H306" s="228">
        <v>141</v>
      </c>
      <c r="I306" s="230">
        <v>141</v>
      </c>
      <c r="J306" s="200" t="s">
        <v>607</v>
      </c>
      <c r="K306" s="201">
        <f t="shared" si="159"/>
        <v>30</v>
      </c>
      <c r="L306" s="202">
        <f t="shared" si="160"/>
        <v>0.27027027027027029</v>
      </c>
      <c r="M306" s="197" t="s">
        <v>591</v>
      </c>
      <c r="N306" s="203">
        <v>44328</v>
      </c>
      <c r="O306" s="1"/>
      <c r="P306" s="1"/>
      <c r="Q306" s="1"/>
      <c r="R306" s="6" t="s">
        <v>784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5">
        <v>150</v>
      </c>
      <c r="B307" s="226">
        <v>43753</v>
      </c>
      <c r="C307" s="226"/>
      <c r="D307" s="227" t="s">
        <v>807</v>
      </c>
      <c r="E307" s="228" t="s">
        <v>623</v>
      </c>
      <c r="F307" s="198">
        <v>296</v>
      </c>
      <c r="G307" s="228"/>
      <c r="H307" s="228">
        <v>370</v>
      </c>
      <c r="I307" s="230">
        <v>370</v>
      </c>
      <c r="J307" s="200" t="s">
        <v>681</v>
      </c>
      <c r="K307" s="201">
        <f t="shared" si="159"/>
        <v>74</v>
      </c>
      <c r="L307" s="202">
        <f t="shared" si="160"/>
        <v>0.25</v>
      </c>
      <c r="M307" s="197" t="s">
        <v>591</v>
      </c>
      <c r="N307" s="203">
        <v>43853</v>
      </c>
      <c r="O307" s="1"/>
      <c r="P307" s="1"/>
      <c r="Q307" s="1"/>
      <c r="R307" s="6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5">
        <v>151</v>
      </c>
      <c r="B308" s="226">
        <v>43754</v>
      </c>
      <c r="C308" s="226"/>
      <c r="D308" s="227" t="s">
        <v>808</v>
      </c>
      <c r="E308" s="228" t="s">
        <v>623</v>
      </c>
      <c r="F308" s="198">
        <v>300</v>
      </c>
      <c r="G308" s="228"/>
      <c r="H308" s="228">
        <v>382.5</v>
      </c>
      <c r="I308" s="230">
        <v>344</v>
      </c>
      <c r="J308" s="200" t="s">
        <v>809</v>
      </c>
      <c r="K308" s="201">
        <f t="shared" si="159"/>
        <v>82.5</v>
      </c>
      <c r="L308" s="202">
        <f t="shared" si="160"/>
        <v>0.27500000000000002</v>
      </c>
      <c r="M308" s="197" t="s">
        <v>591</v>
      </c>
      <c r="N308" s="203">
        <v>44238</v>
      </c>
      <c r="O308" s="1"/>
      <c r="P308" s="1"/>
      <c r="Q308" s="1"/>
      <c r="R308" s="6" t="s">
        <v>784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44">
        <v>152</v>
      </c>
      <c r="B309" s="245">
        <v>43832</v>
      </c>
      <c r="C309" s="245"/>
      <c r="D309" s="246" t="s">
        <v>810</v>
      </c>
      <c r="E309" s="53" t="s">
        <v>623</v>
      </c>
      <c r="F309" s="247" t="s">
        <v>811</v>
      </c>
      <c r="G309" s="53"/>
      <c r="H309" s="53"/>
      <c r="I309" s="248">
        <v>590</v>
      </c>
      <c r="J309" s="243" t="s">
        <v>594</v>
      </c>
      <c r="K309" s="243"/>
      <c r="L309" s="249"/>
      <c r="M309" s="250" t="s">
        <v>594</v>
      </c>
      <c r="N309" s="251"/>
      <c r="O309" s="1"/>
      <c r="P309" s="1"/>
      <c r="Q309" s="1"/>
      <c r="R309" s="6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5">
        <v>153</v>
      </c>
      <c r="B310" s="226">
        <v>43966</v>
      </c>
      <c r="C310" s="226"/>
      <c r="D310" s="227" t="s">
        <v>71</v>
      </c>
      <c r="E310" s="228" t="s">
        <v>623</v>
      </c>
      <c r="F310" s="198">
        <v>67.5</v>
      </c>
      <c r="G310" s="228"/>
      <c r="H310" s="228">
        <v>86</v>
      </c>
      <c r="I310" s="230">
        <v>86</v>
      </c>
      <c r="J310" s="200" t="s">
        <v>812</v>
      </c>
      <c r="K310" s="201">
        <f t="shared" ref="K310:K317" si="161">H310-F310</f>
        <v>18.5</v>
      </c>
      <c r="L310" s="202">
        <f t="shared" ref="L310:L317" si="162">K310/F310</f>
        <v>0.27407407407407408</v>
      </c>
      <c r="M310" s="197" t="s">
        <v>591</v>
      </c>
      <c r="N310" s="203">
        <v>44008</v>
      </c>
      <c r="O310" s="1"/>
      <c r="P310" s="1"/>
      <c r="Q310" s="1"/>
      <c r="R310" s="6" t="s">
        <v>784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5">
        <v>154</v>
      </c>
      <c r="B311" s="226">
        <v>44035</v>
      </c>
      <c r="C311" s="226"/>
      <c r="D311" s="227" t="s">
        <v>482</v>
      </c>
      <c r="E311" s="228" t="s">
        <v>623</v>
      </c>
      <c r="F311" s="198">
        <v>231</v>
      </c>
      <c r="G311" s="228"/>
      <c r="H311" s="228">
        <v>281</v>
      </c>
      <c r="I311" s="230">
        <v>281</v>
      </c>
      <c r="J311" s="200" t="s">
        <v>681</v>
      </c>
      <c r="K311" s="201">
        <f t="shared" si="161"/>
        <v>50</v>
      </c>
      <c r="L311" s="202">
        <f t="shared" si="162"/>
        <v>0.21645021645021645</v>
      </c>
      <c r="M311" s="197" t="s">
        <v>591</v>
      </c>
      <c r="N311" s="203">
        <v>44358</v>
      </c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5">
        <v>155</v>
      </c>
      <c r="B312" s="226">
        <v>44092</v>
      </c>
      <c r="C312" s="226"/>
      <c r="D312" s="227" t="s">
        <v>407</v>
      </c>
      <c r="E312" s="228" t="s">
        <v>623</v>
      </c>
      <c r="F312" s="228">
        <v>206</v>
      </c>
      <c r="G312" s="228"/>
      <c r="H312" s="228">
        <v>248</v>
      </c>
      <c r="I312" s="230">
        <v>248</v>
      </c>
      <c r="J312" s="200" t="s">
        <v>681</v>
      </c>
      <c r="K312" s="201">
        <f t="shared" si="161"/>
        <v>42</v>
      </c>
      <c r="L312" s="202">
        <f t="shared" si="162"/>
        <v>0.20388349514563106</v>
      </c>
      <c r="M312" s="197" t="s">
        <v>591</v>
      </c>
      <c r="N312" s="203">
        <v>44214</v>
      </c>
      <c r="O312" s="1"/>
      <c r="P312" s="1"/>
      <c r="Q312" s="1"/>
      <c r="R312" s="6" t="s">
        <v>784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5">
        <v>156</v>
      </c>
      <c r="B313" s="226">
        <v>44140</v>
      </c>
      <c r="C313" s="226"/>
      <c r="D313" s="227" t="s">
        <v>407</v>
      </c>
      <c r="E313" s="228" t="s">
        <v>623</v>
      </c>
      <c r="F313" s="228">
        <v>182.5</v>
      </c>
      <c r="G313" s="228"/>
      <c r="H313" s="228">
        <v>248</v>
      </c>
      <c r="I313" s="230">
        <v>248</v>
      </c>
      <c r="J313" s="200" t="s">
        <v>681</v>
      </c>
      <c r="K313" s="201">
        <f t="shared" si="161"/>
        <v>65.5</v>
      </c>
      <c r="L313" s="202">
        <f t="shared" si="162"/>
        <v>0.35890410958904112</v>
      </c>
      <c r="M313" s="197" t="s">
        <v>591</v>
      </c>
      <c r="N313" s="203">
        <v>44214</v>
      </c>
      <c r="O313" s="1"/>
      <c r="P313" s="1"/>
      <c r="Q313" s="1"/>
      <c r="R313" s="6" t="s">
        <v>784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5">
        <v>157</v>
      </c>
      <c r="B314" s="226">
        <v>44140</v>
      </c>
      <c r="C314" s="226"/>
      <c r="D314" s="227" t="s">
        <v>327</v>
      </c>
      <c r="E314" s="228" t="s">
        <v>623</v>
      </c>
      <c r="F314" s="228">
        <v>247.5</v>
      </c>
      <c r="G314" s="228"/>
      <c r="H314" s="228">
        <v>320</v>
      </c>
      <c r="I314" s="230">
        <v>320</v>
      </c>
      <c r="J314" s="200" t="s">
        <v>681</v>
      </c>
      <c r="K314" s="201">
        <f t="shared" si="161"/>
        <v>72.5</v>
      </c>
      <c r="L314" s="202">
        <f t="shared" si="162"/>
        <v>0.29292929292929293</v>
      </c>
      <c r="M314" s="197" t="s">
        <v>591</v>
      </c>
      <c r="N314" s="203">
        <v>44323</v>
      </c>
      <c r="O314" s="1"/>
      <c r="P314" s="1"/>
      <c r="Q314" s="1"/>
      <c r="R314" s="6" t="s">
        <v>784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5">
        <v>158</v>
      </c>
      <c r="B315" s="226">
        <v>44140</v>
      </c>
      <c r="C315" s="226"/>
      <c r="D315" s="227" t="s">
        <v>272</v>
      </c>
      <c r="E315" s="228" t="s">
        <v>623</v>
      </c>
      <c r="F315" s="198">
        <v>925</v>
      </c>
      <c r="G315" s="228"/>
      <c r="H315" s="228">
        <v>1095</v>
      </c>
      <c r="I315" s="230">
        <v>1093</v>
      </c>
      <c r="J315" s="200" t="s">
        <v>813</v>
      </c>
      <c r="K315" s="201">
        <f t="shared" si="161"/>
        <v>170</v>
      </c>
      <c r="L315" s="202">
        <f t="shared" si="162"/>
        <v>0.18378378378378379</v>
      </c>
      <c r="M315" s="197" t="s">
        <v>591</v>
      </c>
      <c r="N315" s="203">
        <v>44201</v>
      </c>
      <c r="O315" s="1"/>
      <c r="P315" s="1"/>
      <c r="Q315" s="1"/>
      <c r="R315" s="6" t="s">
        <v>784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5">
        <v>159</v>
      </c>
      <c r="B316" s="226">
        <v>44140</v>
      </c>
      <c r="C316" s="226"/>
      <c r="D316" s="227" t="s">
        <v>343</v>
      </c>
      <c r="E316" s="228" t="s">
        <v>623</v>
      </c>
      <c r="F316" s="198">
        <v>332.5</v>
      </c>
      <c r="G316" s="228"/>
      <c r="H316" s="228">
        <v>393</v>
      </c>
      <c r="I316" s="230">
        <v>406</v>
      </c>
      <c r="J316" s="200" t="s">
        <v>814</v>
      </c>
      <c r="K316" s="201">
        <f t="shared" si="161"/>
        <v>60.5</v>
      </c>
      <c r="L316" s="202">
        <f t="shared" si="162"/>
        <v>0.18195488721804512</v>
      </c>
      <c r="M316" s="197" t="s">
        <v>591</v>
      </c>
      <c r="N316" s="203">
        <v>44256</v>
      </c>
      <c r="O316" s="1"/>
      <c r="P316" s="1"/>
      <c r="Q316" s="1"/>
      <c r="R316" s="6" t="s">
        <v>784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5">
        <v>160</v>
      </c>
      <c r="B317" s="226">
        <v>44141</v>
      </c>
      <c r="C317" s="226"/>
      <c r="D317" s="227" t="s">
        <v>482</v>
      </c>
      <c r="E317" s="228" t="s">
        <v>623</v>
      </c>
      <c r="F317" s="198">
        <v>231</v>
      </c>
      <c r="G317" s="228"/>
      <c r="H317" s="228">
        <v>281</v>
      </c>
      <c r="I317" s="230">
        <v>281</v>
      </c>
      <c r="J317" s="200" t="s">
        <v>681</v>
      </c>
      <c r="K317" s="201">
        <f t="shared" si="161"/>
        <v>50</v>
      </c>
      <c r="L317" s="202">
        <f t="shared" si="162"/>
        <v>0.21645021645021645</v>
      </c>
      <c r="M317" s="197" t="s">
        <v>591</v>
      </c>
      <c r="N317" s="203">
        <v>44358</v>
      </c>
      <c r="O317" s="1"/>
      <c r="P317" s="1"/>
      <c r="Q317" s="1"/>
      <c r="R317" s="6" t="s">
        <v>784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52">
        <v>161</v>
      </c>
      <c r="B318" s="245">
        <v>44187</v>
      </c>
      <c r="C318" s="245"/>
      <c r="D318" s="246" t="s">
        <v>455</v>
      </c>
      <c r="E318" s="53" t="s">
        <v>623</v>
      </c>
      <c r="F318" s="247" t="s">
        <v>815</v>
      </c>
      <c r="G318" s="53"/>
      <c r="H318" s="53"/>
      <c r="I318" s="248">
        <v>239</v>
      </c>
      <c r="J318" s="243" t="s">
        <v>594</v>
      </c>
      <c r="K318" s="243"/>
      <c r="L318" s="249"/>
      <c r="M318" s="250"/>
      <c r="N318" s="251"/>
      <c r="O318" s="1"/>
      <c r="P318" s="1"/>
      <c r="Q318" s="1"/>
      <c r="R318" s="6" t="s">
        <v>784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2">
        <v>162</v>
      </c>
      <c r="B319" s="245">
        <v>44258</v>
      </c>
      <c r="C319" s="245"/>
      <c r="D319" s="246" t="s">
        <v>810</v>
      </c>
      <c r="E319" s="53" t="s">
        <v>623</v>
      </c>
      <c r="F319" s="247" t="s">
        <v>811</v>
      </c>
      <c r="G319" s="53"/>
      <c r="H319" s="53"/>
      <c r="I319" s="248">
        <v>590</v>
      </c>
      <c r="J319" s="243" t="s">
        <v>594</v>
      </c>
      <c r="K319" s="243"/>
      <c r="L319" s="249"/>
      <c r="M319" s="250"/>
      <c r="N319" s="251"/>
      <c r="O319" s="1"/>
      <c r="P319" s="1"/>
      <c r="R319" s="6" t="s">
        <v>784</v>
      </c>
    </row>
    <row r="320" spans="1:26" ht="12.75" customHeight="1">
      <c r="A320" s="225">
        <v>163</v>
      </c>
      <c r="B320" s="226">
        <v>44274</v>
      </c>
      <c r="C320" s="226"/>
      <c r="D320" s="227" t="s">
        <v>343</v>
      </c>
      <c r="E320" s="228" t="s">
        <v>623</v>
      </c>
      <c r="F320" s="198">
        <v>355</v>
      </c>
      <c r="G320" s="228"/>
      <c r="H320" s="228">
        <v>422.5</v>
      </c>
      <c r="I320" s="230">
        <v>420</v>
      </c>
      <c r="J320" s="200" t="s">
        <v>816</v>
      </c>
      <c r="K320" s="201">
        <f t="shared" ref="K320:K323" si="163">H320-F320</f>
        <v>67.5</v>
      </c>
      <c r="L320" s="202">
        <f t="shared" ref="L320:L323" si="164">K320/F320</f>
        <v>0.19014084507042253</v>
      </c>
      <c r="M320" s="197" t="s">
        <v>591</v>
      </c>
      <c r="N320" s="203">
        <v>44361</v>
      </c>
      <c r="O320" s="1"/>
      <c r="R320" s="253" t="s">
        <v>784</v>
      </c>
    </row>
    <row r="321" spans="1:26" ht="12.75" customHeight="1">
      <c r="A321" s="225">
        <v>164</v>
      </c>
      <c r="B321" s="226">
        <v>44295</v>
      </c>
      <c r="C321" s="226"/>
      <c r="D321" s="227" t="s">
        <v>817</v>
      </c>
      <c r="E321" s="228" t="s">
        <v>623</v>
      </c>
      <c r="F321" s="198">
        <v>555</v>
      </c>
      <c r="G321" s="228"/>
      <c r="H321" s="228">
        <v>663</v>
      </c>
      <c r="I321" s="230">
        <v>663</v>
      </c>
      <c r="J321" s="200" t="s">
        <v>818</v>
      </c>
      <c r="K321" s="201">
        <f t="shared" si="163"/>
        <v>108</v>
      </c>
      <c r="L321" s="202">
        <f t="shared" si="164"/>
        <v>0.19459459459459461</v>
      </c>
      <c r="M321" s="197" t="s">
        <v>591</v>
      </c>
      <c r="N321" s="203">
        <v>44321</v>
      </c>
      <c r="O321" s="1"/>
      <c r="P321" s="1"/>
      <c r="Q321" s="1"/>
      <c r="R321" s="253" t="s">
        <v>784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5">
        <v>165</v>
      </c>
      <c r="B322" s="226">
        <v>44308</v>
      </c>
      <c r="C322" s="226"/>
      <c r="D322" s="227" t="s">
        <v>376</v>
      </c>
      <c r="E322" s="228" t="s">
        <v>623</v>
      </c>
      <c r="F322" s="198">
        <v>126.5</v>
      </c>
      <c r="G322" s="228"/>
      <c r="H322" s="228">
        <v>155</v>
      </c>
      <c r="I322" s="230">
        <v>155</v>
      </c>
      <c r="J322" s="200" t="s">
        <v>681</v>
      </c>
      <c r="K322" s="201">
        <f t="shared" si="163"/>
        <v>28.5</v>
      </c>
      <c r="L322" s="202">
        <f t="shared" si="164"/>
        <v>0.22529644268774704</v>
      </c>
      <c r="M322" s="197" t="s">
        <v>591</v>
      </c>
      <c r="N322" s="203">
        <v>44362</v>
      </c>
      <c r="O322" s="1"/>
      <c r="R322" s="253" t="s">
        <v>784</v>
      </c>
    </row>
    <row r="323" spans="1:26" ht="12.75" customHeight="1">
      <c r="A323" s="304">
        <v>166</v>
      </c>
      <c r="B323" s="305">
        <v>44368</v>
      </c>
      <c r="C323" s="305"/>
      <c r="D323" s="306" t="s">
        <v>394</v>
      </c>
      <c r="E323" s="307" t="s">
        <v>623</v>
      </c>
      <c r="F323" s="308">
        <v>287.5</v>
      </c>
      <c r="G323" s="307"/>
      <c r="H323" s="307">
        <v>245</v>
      </c>
      <c r="I323" s="309">
        <v>344</v>
      </c>
      <c r="J323" s="210" t="s">
        <v>857</v>
      </c>
      <c r="K323" s="211">
        <f t="shared" si="163"/>
        <v>-42.5</v>
      </c>
      <c r="L323" s="212">
        <f t="shared" si="164"/>
        <v>-0.14782608695652175</v>
      </c>
      <c r="M323" s="208" t="s">
        <v>604</v>
      </c>
      <c r="N323" s="205">
        <v>44508</v>
      </c>
      <c r="O323" s="1"/>
      <c r="R323" s="253" t="s">
        <v>784</v>
      </c>
    </row>
    <row r="324" spans="1:26" ht="12.75" customHeight="1">
      <c r="A324" s="252">
        <v>167</v>
      </c>
      <c r="B324" s="245">
        <v>44368</v>
      </c>
      <c r="C324" s="245"/>
      <c r="D324" s="246" t="s">
        <v>482</v>
      </c>
      <c r="E324" s="53" t="s">
        <v>623</v>
      </c>
      <c r="F324" s="247" t="s">
        <v>819</v>
      </c>
      <c r="G324" s="53"/>
      <c r="H324" s="53"/>
      <c r="I324" s="248">
        <v>320</v>
      </c>
      <c r="J324" s="243" t="s">
        <v>594</v>
      </c>
      <c r="K324" s="252"/>
      <c r="L324" s="245"/>
      <c r="M324" s="245"/>
      <c r="N324" s="246"/>
      <c r="O324" s="41"/>
      <c r="R324" s="253" t="s">
        <v>784</v>
      </c>
    </row>
    <row r="325" spans="1:26" ht="12.75" customHeight="1">
      <c r="A325" s="425">
        <v>168</v>
      </c>
      <c r="B325" s="426">
        <v>44406</v>
      </c>
      <c r="C325" s="426"/>
      <c r="D325" s="427" t="s">
        <v>376</v>
      </c>
      <c r="E325" s="428" t="s">
        <v>623</v>
      </c>
      <c r="F325" s="429">
        <v>162.5</v>
      </c>
      <c r="G325" s="428"/>
      <c r="H325" s="428">
        <v>200</v>
      </c>
      <c r="I325" s="428">
        <v>200</v>
      </c>
      <c r="J325" s="200" t="s">
        <v>681</v>
      </c>
      <c r="K325" s="201">
        <f t="shared" ref="K325" si="165">H325-F325</f>
        <v>37.5</v>
      </c>
      <c r="L325" s="202">
        <f t="shared" ref="L325" si="166">K325/F325</f>
        <v>0.23076923076923078</v>
      </c>
      <c r="M325" s="197" t="s">
        <v>591</v>
      </c>
      <c r="N325" s="203">
        <v>44571</v>
      </c>
      <c r="O325" s="41"/>
      <c r="R325" s="253" t="s">
        <v>784</v>
      </c>
    </row>
    <row r="326" spans="1:26" ht="12.75" customHeight="1">
      <c r="A326" s="225">
        <v>169</v>
      </c>
      <c r="B326" s="226">
        <v>44462</v>
      </c>
      <c r="C326" s="226"/>
      <c r="D326" s="227" t="s">
        <v>825</v>
      </c>
      <c r="E326" s="228" t="s">
        <v>623</v>
      </c>
      <c r="F326" s="198">
        <v>1235</v>
      </c>
      <c r="G326" s="228"/>
      <c r="H326" s="228">
        <v>1505</v>
      </c>
      <c r="I326" s="230">
        <v>1500</v>
      </c>
      <c r="J326" s="200" t="s">
        <v>681</v>
      </c>
      <c r="K326" s="201">
        <f t="shared" ref="K326" si="167">H326-F326</f>
        <v>270</v>
      </c>
      <c r="L326" s="202">
        <f t="shared" ref="L326" si="168">K326/F326</f>
        <v>0.21862348178137653</v>
      </c>
      <c r="M326" s="197" t="s">
        <v>591</v>
      </c>
      <c r="N326" s="203">
        <v>44564</v>
      </c>
      <c r="O326" s="1"/>
      <c r="R326" s="253" t="s">
        <v>784</v>
      </c>
    </row>
    <row r="327" spans="1:26" ht="12.75" customHeight="1">
      <c r="A327" s="275">
        <v>170</v>
      </c>
      <c r="B327" s="276">
        <v>44480</v>
      </c>
      <c r="C327" s="276"/>
      <c r="D327" s="277" t="s">
        <v>827</v>
      </c>
      <c r="E327" s="278" t="s">
        <v>623</v>
      </c>
      <c r="F327" s="279" t="s">
        <v>832</v>
      </c>
      <c r="G327" s="278"/>
      <c r="H327" s="278"/>
      <c r="I327" s="278">
        <v>145</v>
      </c>
      <c r="J327" s="280" t="s">
        <v>594</v>
      </c>
      <c r="K327" s="275"/>
      <c r="L327" s="276"/>
      <c r="M327" s="276"/>
      <c r="N327" s="277"/>
      <c r="O327" s="41"/>
      <c r="R327" s="253" t="s">
        <v>784</v>
      </c>
    </row>
    <row r="328" spans="1:26" ht="12.75" customHeight="1">
      <c r="A328" s="281">
        <v>171</v>
      </c>
      <c r="B328" s="282">
        <v>44481</v>
      </c>
      <c r="C328" s="282"/>
      <c r="D328" s="283" t="s">
        <v>261</v>
      </c>
      <c r="E328" s="284" t="s">
        <v>623</v>
      </c>
      <c r="F328" s="285" t="s">
        <v>829</v>
      </c>
      <c r="G328" s="284"/>
      <c r="H328" s="284"/>
      <c r="I328" s="284">
        <v>380</v>
      </c>
      <c r="J328" s="286" t="s">
        <v>594</v>
      </c>
      <c r="K328" s="281"/>
      <c r="L328" s="282"/>
      <c r="M328" s="282"/>
      <c r="N328" s="283"/>
      <c r="O328" s="41"/>
      <c r="R328" s="253" t="s">
        <v>784</v>
      </c>
    </row>
    <row r="329" spans="1:26" ht="12.75" customHeight="1">
      <c r="A329" s="281">
        <v>172</v>
      </c>
      <c r="B329" s="282">
        <v>44481</v>
      </c>
      <c r="C329" s="282"/>
      <c r="D329" s="283" t="s">
        <v>402</v>
      </c>
      <c r="E329" s="284" t="s">
        <v>623</v>
      </c>
      <c r="F329" s="285" t="s">
        <v>830</v>
      </c>
      <c r="G329" s="284"/>
      <c r="H329" s="284"/>
      <c r="I329" s="284">
        <v>56</v>
      </c>
      <c r="J329" s="286" t="s">
        <v>594</v>
      </c>
      <c r="K329" s="281"/>
      <c r="L329" s="282"/>
      <c r="M329" s="282"/>
      <c r="N329" s="283"/>
      <c r="O329" s="41"/>
      <c r="R329" s="253"/>
    </row>
    <row r="330" spans="1:26" ht="12.75" customHeight="1">
      <c r="A330" s="287">
        <v>173</v>
      </c>
      <c r="B330" s="282">
        <v>44551</v>
      </c>
      <c r="C330" s="287"/>
      <c r="D330" s="287" t="s">
        <v>119</v>
      </c>
      <c r="E330" s="284" t="s">
        <v>623</v>
      </c>
      <c r="F330" s="284" t="s">
        <v>868</v>
      </c>
      <c r="G330" s="284"/>
      <c r="H330" s="284"/>
      <c r="I330" s="284">
        <v>3000</v>
      </c>
      <c r="J330" s="284" t="s">
        <v>594</v>
      </c>
      <c r="K330" s="284"/>
      <c r="L330" s="284"/>
      <c r="M330" s="284"/>
      <c r="N330" s="287"/>
      <c r="O330" s="41"/>
      <c r="R330" s="253"/>
    </row>
    <row r="331" spans="1:26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253"/>
    </row>
    <row r="332" spans="1:26" ht="12.75" customHeight="1">
      <c r="A332" s="252"/>
      <c r="B332" s="254" t="s">
        <v>820</v>
      </c>
      <c r="F332" s="56"/>
      <c r="G332" s="56"/>
      <c r="H332" s="56"/>
      <c r="I332" s="56"/>
      <c r="J332" s="41"/>
      <c r="K332" s="56"/>
      <c r="L332" s="56"/>
      <c r="M332" s="56"/>
      <c r="O332" s="41"/>
      <c r="R332" s="253"/>
    </row>
    <row r="333" spans="1:26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26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26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26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A342" s="255"/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A343" s="255"/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A344" s="53"/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</sheetData>
  <autoFilter ref="R1:R340"/>
  <mergeCells count="3">
    <mergeCell ref="A125:A126"/>
    <mergeCell ref="B125:B126"/>
    <mergeCell ref="J125:J126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2022-01-27T02:54:05Z</dcterms:modified>
</cp:coreProperties>
</file>