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F580A415-DFC0-41D6-9299-BC2954EB95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F&amp;O)'!$S$1:$S$333</definedName>
  </definedNames>
  <calcPr calcId="181029"/>
</workbook>
</file>

<file path=xl/calcChain.xml><?xml version="1.0" encoding="utf-8"?>
<calcChain xmlns="http://schemas.openxmlformats.org/spreadsheetml/2006/main">
  <c r="K109" i="6" l="1"/>
  <c r="K108" i="6"/>
  <c r="K327" i="6" l="1"/>
  <c r="L327" i="6" s="1"/>
  <c r="K107" i="6"/>
  <c r="M107" i="6" s="1"/>
  <c r="K69" i="6" l="1"/>
  <c r="L68" i="6"/>
  <c r="K68" i="6"/>
  <c r="K106" i="6"/>
  <c r="K105" i="6"/>
  <c r="K104" i="6"/>
  <c r="K103" i="6"/>
  <c r="K70" i="6"/>
  <c r="P29" i="6" l="1"/>
  <c r="K91" i="6"/>
  <c r="K90" i="6"/>
  <c r="K102" i="6"/>
  <c r="M102" i="6" s="1"/>
  <c r="L70" i="6"/>
  <c r="L28" i="6"/>
  <c r="K28" i="6"/>
  <c r="L65" i="6"/>
  <c r="K65" i="6"/>
  <c r="L67" i="6"/>
  <c r="K67" i="6"/>
  <c r="K94" i="6"/>
  <c r="K93" i="6"/>
  <c r="K101" i="6"/>
  <c r="M101" i="6" s="1"/>
  <c r="K98" i="6"/>
  <c r="K97" i="6"/>
  <c r="K100" i="6"/>
  <c r="K99" i="6"/>
  <c r="M70" i="6" l="1"/>
  <c r="M28" i="6"/>
  <c r="M65" i="6"/>
  <c r="M67" i="6"/>
  <c r="P27" i="6"/>
  <c r="L63" i="6"/>
  <c r="K63" i="6"/>
  <c r="L66" i="6"/>
  <c r="K66" i="6"/>
  <c r="K96" i="6"/>
  <c r="K95" i="6"/>
  <c r="L25" i="6"/>
  <c r="K25" i="6"/>
  <c r="M25" i="6" l="1"/>
  <c r="M66" i="6"/>
  <c r="M63" i="6"/>
  <c r="L64" i="6"/>
  <c r="K64" i="6"/>
  <c r="P26" i="6"/>
  <c r="L62" i="6"/>
  <c r="K62" i="6"/>
  <c r="M62" i="6" l="1"/>
  <c r="M64" i="6"/>
  <c r="K92" i="6"/>
  <c r="M92" i="6" s="1"/>
  <c r="L60" i="6"/>
  <c r="K60" i="6"/>
  <c r="L55" i="6"/>
  <c r="K55" i="6"/>
  <c r="M60" i="6" l="1"/>
  <c r="M55" i="6"/>
  <c r="L61" i="6"/>
  <c r="K61" i="6"/>
  <c r="M61" i="6" s="1"/>
  <c r="K89" i="6"/>
  <c r="M89" i="6" s="1"/>
  <c r="L58" i="6"/>
  <c r="K58" i="6"/>
  <c r="L59" i="6"/>
  <c r="K59" i="6"/>
  <c r="M59" i="6" l="1"/>
  <c r="M58" i="6"/>
  <c r="P116" i="6"/>
  <c r="P115" i="6"/>
  <c r="P114" i="6"/>
  <c r="L12" i="6"/>
  <c r="K12" i="6"/>
  <c r="P24" i="6"/>
  <c r="P23" i="6"/>
  <c r="M86" i="6"/>
  <c r="K86" i="6"/>
  <c r="L57" i="6"/>
  <c r="K57" i="6"/>
  <c r="K56" i="6"/>
  <c r="L56" i="6"/>
  <c r="L21" i="6"/>
  <c r="K21" i="6"/>
  <c r="M56" i="6" l="1"/>
  <c r="M12" i="6"/>
  <c r="M21" i="6"/>
  <c r="M57" i="6"/>
  <c r="L54" i="6"/>
  <c r="K54" i="6"/>
  <c r="L53" i="6"/>
  <c r="K53" i="6"/>
  <c r="K88" i="6"/>
  <c r="M88" i="6" s="1"/>
  <c r="K87" i="6"/>
  <c r="M54" i="6" l="1"/>
  <c r="M53" i="6"/>
  <c r="K84" i="6"/>
  <c r="M84" i="6" s="1"/>
  <c r="L20" i="6"/>
  <c r="K20" i="6"/>
  <c r="L10" i="6"/>
  <c r="K10" i="6"/>
  <c r="L51" i="6"/>
  <c r="K51" i="6"/>
  <c r="L52" i="6"/>
  <c r="K52" i="6"/>
  <c r="K80" i="6"/>
  <c r="K79" i="6"/>
  <c r="K85" i="6"/>
  <c r="M85" i="6" s="1"/>
  <c r="L48" i="6"/>
  <c r="K48" i="6"/>
  <c r="L49" i="6"/>
  <c r="K49" i="6"/>
  <c r="L50" i="6"/>
  <c r="K50" i="6"/>
  <c r="M50" i="6" s="1"/>
  <c r="K319" i="6"/>
  <c r="L319" i="6" s="1"/>
  <c r="K82" i="6"/>
  <c r="K81" i="6"/>
  <c r="K83" i="6"/>
  <c r="M83" i="6" s="1"/>
  <c r="M20" i="6" l="1"/>
  <c r="M52" i="6"/>
  <c r="M10" i="6"/>
  <c r="M51" i="6"/>
  <c r="M48" i="6"/>
  <c r="M49" i="6"/>
  <c r="L13" i="6"/>
  <c r="K13" i="6"/>
  <c r="L19" i="6"/>
  <c r="K19" i="6"/>
  <c r="K78" i="6"/>
  <c r="M78" i="6" s="1"/>
  <c r="M19" i="6" l="1"/>
  <c r="M13" i="6"/>
  <c r="L47" i="6"/>
  <c r="K47" i="6"/>
  <c r="L42" i="6"/>
  <c r="K42" i="6"/>
  <c r="L46" i="6"/>
  <c r="K46" i="6"/>
  <c r="L43" i="6"/>
  <c r="K43" i="6"/>
  <c r="L22" i="6"/>
  <c r="K22" i="6"/>
  <c r="L17" i="6"/>
  <c r="K17" i="6"/>
  <c r="K323" i="6"/>
  <c r="L323" i="6" s="1"/>
  <c r="L14" i="6"/>
  <c r="K14" i="6"/>
  <c r="L45" i="6"/>
  <c r="K45" i="6"/>
  <c r="L44" i="6"/>
  <c r="K44" i="6"/>
  <c r="M43" i="6" l="1"/>
  <c r="M22" i="6"/>
  <c r="M46" i="6"/>
  <c r="M17" i="6"/>
  <c r="M44" i="6"/>
  <c r="M42" i="6"/>
  <c r="M47" i="6"/>
  <c r="M14" i="6"/>
  <c r="M45" i="6"/>
  <c r="P18" i="6" l="1"/>
  <c r="P16" i="6" l="1"/>
  <c r="K328" i="6" l="1"/>
  <c r="L328" i="6" s="1"/>
  <c r="P15" i="6" l="1"/>
  <c r="P11" i="6" l="1"/>
  <c r="K320" i="6" l="1"/>
  <c r="L320" i="6" s="1"/>
  <c r="K314" i="6"/>
  <c r="L314" i="6" s="1"/>
  <c r="K322" i="6" l="1"/>
  <c r="L322" i="6" s="1"/>
  <c r="K310" i="6" l="1"/>
  <c r="L310" i="6" s="1"/>
  <c r="K311" i="6" l="1"/>
  <c r="L311" i="6" s="1"/>
  <c r="K304" i="6"/>
  <c r="L304" i="6" s="1"/>
  <c r="K321" i="6" l="1"/>
  <c r="L321" i="6" s="1"/>
  <c r="K315" i="6"/>
  <c r="L315" i="6" s="1"/>
  <c r="K317" i="6" l="1"/>
  <c r="L317" i="6" s="1"/>
  <c r="L6" i="2" l="1"/>
  <c r="K6" i="3"/>
  <c r="D7" i="5" l="1"/>
  <c r="M7" i="6"/>
  <c r="K312" i="6" l="1"/>
  <c r="L312" i="6" s="1"/>
  <c r="K309" i="6" l="1"/>
  <c r="L309" i="6" s="1"/>
  <c r="K313" i="6" l="1"/>
  <c r="L313" i="6" s="1"/>
  <c r="K308" i="6"/>
  <c r="L308" i="6" s="1"/>
  <c r="K307" i="6"/>
  <c r="L307" i="6" s="1"/>
  <c r="K305" i="6"/>
  <c r="L305" i="6" s="1"/>
  <c r="H303" i="6"/>
  <c r="K303" i="6" s="1"/>
  <c r="L303" i="6" s="1"/>
  <c r="K302" i="6"/>
  <c r="L302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F271" i="6"/>
  <c r="K271" i="6" s="1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F265" i="6"/>
  <c r="K265" i="6" s="1"/>
  <c r="L265" i="6" s="1"/>
  <c r="F264" i="6"/>
  <c r="K264" i="6" s="1"/>
  <c r="L264" i="6" s="1"/>
  <c r="K263" i="6"/>
  <c r="L263" i="6" s="1"/>
  <c r="F262" i="6"/>
  <c r="K262" i="6" s="1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6" i="6"/>
  <c r="L246" i="6" s="1"/>
  <c r="K244" i="6"/>
  <c r="L244" i="6" s="1"/>
  <c r="K243" i="6"/>
  <c r="L243" i="6" s="1"/>
  <c r="F242" i="6"/>
  <c r="K242" i="6" s="1"/>
  <c r="L242" i="6" s="1"/>
  <c r="K241" i="6"/>
  <c r="L241" i="6" s="1"/>
  <c r="K238" i="6"/>
  <c r="L238" i="6" s="1"/>
  <c r="K237" i="6"/>
  <c r="L237" i="6" s="1"/>
  <c r="K236" i="6"/>
  <c r="L236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6" i="6"/>
  <c r="L216" i="6" s="1"/>
  <c r="K214" i="6"/>
  <c r="L214" i="6" s="1"/>
  <c r="K212" i="6"/>
  <c r="L212" i="6" s="1"/>
  <c r="K210" i="6"/>
  <c r="L210" i="6" s="1"/>
  <c r="K209" i="6"/>
  <c r="L209" i="6" s="1"/>
  <c r="K208" i="6"/>
  <c r="L208" i="6" s="1"/>
  <c r="K206" i="6"/>
  <c r="L206" i="6" s="1"/>
  <c r="K205" i="6"/>
  <c r="L205" i="6" s="1"/>
  <c r="K204" i="6"/>
  <c r="L204" i="6" s="1"/>
  <c r="K203" i="6"/>
  <c r="K202" i="6"/>
  <c r="L202" i="6" s="1"/>
  <c r="K201" i="6"/>
  <c r="L201" i="6" s="1"/>
  <c r="K199" i="6"/>
  <c r="L199" i="6" s="1"/>
  <c r="K198" i="6"/>
  <c r="L198" i="6" s="1"/>
  <c r="K197" i="6"/>
  <c r="L197" i="6" s="1"/>
  <c r="K196" i="6"/>
  <c r="L196" i="6" s="1"/>
  <c r="K195" i="6"/>
  <c r="L195" i="6" s="1"/>
  <c r="F194" i="6"/>
  <c r="K194" i="6" s="1"/>
  <c r="L194" i="6" s="1"/>
  <c r="H193" i="6"/>
  <c r="K193" i="6" s="1"/>
  <c r="L193" i="6" s="1"/>
  <c r="K190" i="6"/>
  <c r="L190" i="6" s="1"/>
  <c r="K189" i="6"/>
  <c r="L189" i="6" s="1"/>
  <c r="K188" i="6"/>
  <c r="L188" i="6" s="1"/>
  <c r="K187" i="6"/>
  <c r="L187" i="6" s="1"/>
  <c r="K186" i="6"/>
  <c r="L186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H159" i="6"/>
  <c r="K159" i="6" s="1"/>
  <c r="L159" i="6" s="1"/>
  <c r="F158" i="6"/>
  <c r="K158" i="6" s="1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6" i="4"/>
</calcChain>
</file>

<file path=xl/sharedStrings.xml><?xml version="1.0" encoding="utf-8"?>
<sst xmlns="http://schemas.openxmlformats.org/spreadsheetml/2006/main" count="3843" uniqueCount="1364">
  <si>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</si>
  <si>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</si>
  <si>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</si>
  <si>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</si>
  <si>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</si>
  <si>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</si>
  <si>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</si>
  <si>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</si>
  <si>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</si>
  <si>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</si>
  <si>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</si>
  <si>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</si>
  <si>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</si>
  <si>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</si>
  <si>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</si>
  <si>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</si>
  <si>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</si>
  <si>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</si>
  <si>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</si>
  <si>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</si>
  <si>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</si>
  <si>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</si>
  <si>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</si>
  <si>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</si>
  <si>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</si>
  <si>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</si>
  <si>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</si>
  <si>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</si>
  <si>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</si>
  <si>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</si>
  <si>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</si>
  <si>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</si>
  <si>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</si>
  <si>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</si>
  <si>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</si>
  <si>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</si>
  <si>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</si>
  <si>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</si>
  <si>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</si>
  <si>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</si>
  <si>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</si>
  <si>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</si>
  <si>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</si>
  <si>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</si>
  <si>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</si>
  <si>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</si>
  <si>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</si>
  <si>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</si>
  <si>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</si>
  <si>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</si>
  <si>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</si>
  <si>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</si>
  <si>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</si>
  <si>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</si>
  <si>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</si>
  <si>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</si>
  <si>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</si>
  <si>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</si>
  <si>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</si>
  <si>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</si>
  <si>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</si>
  <si>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</si>
  <si>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</si>
  <si>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</si>
  <si>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</si>
  <si>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</si>
  <si>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</si>
  <si>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</si>
  <si>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</si>
  <si>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</si>
  <si>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</si>
  <si>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</si>
  <si>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</si>
  <si>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</si>
  <si>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</si>
  <si>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</si>
  <si>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</si>
  <si>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</si>
  <si>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</si>
  <si>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</si>
  <si>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</si>
  <si>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</si>
  <si>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</si>
  <si>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</si>
  <si>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</si>
  <si>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</si>
  <si>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</si>
  <si>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</si>
  <si>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</si>
  <si>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</si>
  <si>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</si>
  <si>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</si>
  <si>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</si>
  <si>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</si>
  <si>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</si>
  <si>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</si>
  <si>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</si>
  <si>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</si>
  <si>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</si>
  <si>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</si>
  <si>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</si>
  <si>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</si>
  <si>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</si>
  <si>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</si>
  <si>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</si>
  <si>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</si>
  <si>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</si>
  <si>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</si>
  <si>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</si>
  <si>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</si>
  <si>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</si>
  <si>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</si>
  <si>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</si>
  <si>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</si>
  <si>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</si>
  <si>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</si>
  <si>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</si>
  <si>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</si>
  <si>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</si>
  <si>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</si>
  <si>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</si>
  <si>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</si>
  <si>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</si>
  <si>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</si>
  <si>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</si>
  <si>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</si>
  <si>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</si>
  <si>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</si>
  <si>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</si>
  <si>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</si>
  <si>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</si>
  <si>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</si>
  <si>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</si>
  <si>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</si>
  <si>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</si>
  <si>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</si>
  <si>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</si>
  <si>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</si>
  <si>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</si>
  <si>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</si>
  <si>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</si>
  <si>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</si>
  <si>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</si>
  <si>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</si>
  <si>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</si>
  <si>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</si>
  <si>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</si>
  <si>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</si>
  <si>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</si>
  <si>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</si>
  <si>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</si>
  <si>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</si>
  <si>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</si>
  <si>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</si>
  <si>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</si>
  <si>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</si>
  <si>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</si>
  <si>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</si>
  <si>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</si>
  <si>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</si>
  <si>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</si>
  <si>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</si>
  <si>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</si>
  <si>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</si>
  <si>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</si>
  <si>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</si>
  <si>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</si>
  <si>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</si>
  <si>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</si>
  <si>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</si>
  <si>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</si>
  <si>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</si>
  <si>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</si>
  <si>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</si>
  <si>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</si>
  <si>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</si>
  <si>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</si>
  <si>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</si>
  <si>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</si>
  <si>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</si>
  <si>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</si>
  <si>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</si>
  <si>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</si>
  <si>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</si>
  <si>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</si>
  <si>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</si>
  <si>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</si>
  <si>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</si>
  <si>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</si>
  <si>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</si>
  <si>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</si>
  <si>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</si>
  <si>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</si>
  <si>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</si>
  <si>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</si>
  <si>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</si>
  <si>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</si>
  <si>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</si>
  <si>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</si>
  <si>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</si>
  <si>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</si>
  <si>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</si>
  <si>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</si>
  <si>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</si>
  <si>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</si>
  <si>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</si>
  <si>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</si>
  <si>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</si>
  <si>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</si>
  <si>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</si>
  <si>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</si>
  <si>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</si>
  <si>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</si>
  <si>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</si>
  <si>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</si>
  <si>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</si>
  <si>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</si>
  <si>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</si>
  <si>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</si>
  <si>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</si>
  <si>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</si>
  <si>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</si>
  <si>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</si>
  <si>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</si>
  <si>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</si>
  <si>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</si>
  <si>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</si>
  <si>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</si>
  <si>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</si>
  <si>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</si>
  <si>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</si>
  <si>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</si>
  <si>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</si>
  <si>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</si>
  <si>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</si>
  <si>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</si>
  <si>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</si>
  <si>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</si>
  <si>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</si>
  <si>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</si>
  <si>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</si>
  <si>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</si>
  <si>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</si>
  <si>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</si>
  <si>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</si>
  <si>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</si>
  <si>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</si>
  <si>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</si>
  <si>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</si>
  <si>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</si>
  <si>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</si>
  <si>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</si>
  <si>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</si>
  <si>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</si>
  <si>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</si>
  <si>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</si>
  <si>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</si>
  <si>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</si>
  <si>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</si>
  <si>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</si>
  <si>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</si>
  <si>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</si>
  <si>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</si>
  <si>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</si>
  <si>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</si>
  <si>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</si>
  <si>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</si>
  <si>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</si>
  <si>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</si>
  <si>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</si>
  <si>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</si>
  <si>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</si>
  <si>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</si>
  <si>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</si>
  <si>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</si>
  <si>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</si>
  <si>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</si>
  <si>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</si>
  <si>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</si>
  <si>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</si>
  <si>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</si>
  <si>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</si>
  <si>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</si>
  <si>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</si>
  <si>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</si>
  <si>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</si>
  <si>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</si>
  <si>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</si>
  <si>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</si>
  <si>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</si>
  <si>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</si>
  <si>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</si>
  <si>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</si>
  <si>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</si>
  <si>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</si>
  <si>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</si>
  <si>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</si>
  <si>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</si>
  <si>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</si>
  <si>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</si>
  <si>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</si>
  <si>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</si>
  <si>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</si>
  <si>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</si>
  <si>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</si>
  <si>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</si>
  <si>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</si>
  <si>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</si>
  <si>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</si>
  <si>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</si>
  <si>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</si>
  <si>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</si>
  <si>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</si>
  <si>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</si>
  <si>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</si>
  <si>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</si>
  <si>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</si>
  <si>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</si>
  <si>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</si>
  <si>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</si>
  <si>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</si>
  <si>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</si>
  <si>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</si>
  <si>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</si>
  <si>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</si>
  <si>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</si>
  <si>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</si>
  <si>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</si>
  <si>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</si>
  <si>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</si>
  <si>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</si>
  <si>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</si>
  <si>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</si>
  <si>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</si>
  <si>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</si>
  <si>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</si>
  <si>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</si>
  <si>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</si>
  <si>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</si>
  <si>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</si>
  <si>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</si>
  <si>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</si>
  <si>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</si>
  <si>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</si>
  <si>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</si>
  <si>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</si>
  <si>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</si>
  <si>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</si>
  <si>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</si>
  <si>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</si>
  <si>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</si>
  <si>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</si>
  <si>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</si>
  <si>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</si>
  <si>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</si>
  <si>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</si>
  <si>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</si>
  <si>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</si>
  <si>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</si>
  <si>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</si>
  <si>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</si>
  <si>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</si>
  <si>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</si>
  <si>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</si>
  <si>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</si>
  <si>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</si>
  <si>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</si>
  <si>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</si>
  <si>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</si>
  <si>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</si>
  <si>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</si>
  <si>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</si>
  <si>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</si>
  <si>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</si>
  <si>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</si>
  <si>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</si>
  <si>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</si>
  <si>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</si>
  <si>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</si>
  <si>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</si>
  <si>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</si>
  <si>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</si>
  <si>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</si>
  <si>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</si>
  <si>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</si>
  <si>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</si>
  <si>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</si>
  <si>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</si>
  <si>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</si>
  <si>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</si>
  <si>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</si>
  <si>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</si>
  <si>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</si>
  <si>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</si>
  <si>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</si>
  <si>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</si>
  <si>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</si>
  <si>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</si>
  <si>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</si>
  <si>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</si>
  <si>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</si>
  <si>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</si>
  <si>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</si>
  <si>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</si>
  <si>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</si>
  <si>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</si>
  <si>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</si>
  <si>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</si>
  <si>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</si>
  <si>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</si>
  <si>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</si>
  <si>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</si>
  <si>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</si>
  <si>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</si>
  <si>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</si>
  <si>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</si>
  <si>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</si>
  <si>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</si>
  <si>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</si>
  <si>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</si>
  <si>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</si>
  <si>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</si>
  <si>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</si>
  <si>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</si>
  <si>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</si>
  <si>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</si>
  <si>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</si>
  <si>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</si>
  <si>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</si>
  <si>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</si>
  <si>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</si>
  <si>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</si>
  <si>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</si>
  <si>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</si>
  <si>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</si>
  <si>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</si>
  <si>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</si>
  <si>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</si>
  <si>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</si>
  <si>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</si>
  <si>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</si>
  <si>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</si>
  <si>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</si>
  <si>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</si>
  <si>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</si>
  <si>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</si>
  <si>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</si>
  <si>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</si>
  <si>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</si>
  <si>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</si>
  <si>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</si>
  <si>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</si>
  <si>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</si>
  <si>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</si>
  <si>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</si>
  <si>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</si>
  <si>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</si>
  <si>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</si>
  <si>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</si>
  <si>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</si>
  <si>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</si>
  <si>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</si>
  <si>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</si>
  <si>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</si>
  <si>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</si>
  <si>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</si>
  <si>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</si>
  <si>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</si>
  <si>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</si>
  <si>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</si>
  <si>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</si>
  <si>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</si>
  <si>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</si>
  <si>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</si>
  <si>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</si>
  <si>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</si>
  <si>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</si>
  <si>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</si>
  <si>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</si>
  <si>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</si>
  <si>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</si>
  <si>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</si>
  <si>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</si>
  <si>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</si>
  <si>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</si>
  <si>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</si>
  <si>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</si>
  <si>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</si>
  <si>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</si>
  <si>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</si>
  <si>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</si>
  <si>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</si>
  <si>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</si>
  <si>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</si>
  <si>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</si>
  <si>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</si>
  <si>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</si>
  <si>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</si>
  <si>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</si>
  <si>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</si>
  <si>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</si>
  <si>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</si>
  <si>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</si>
  <si>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</si>
  <si>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</si>
  <si>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</si>
  <si>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</si>
  <si>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</si>
  <si>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</si>
  <si>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</si>
  <si>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</si>
  <si>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</si>
  <si>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</si>
  <si>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</si>
  <si>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</si>
  <si>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</si>
  <si>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</si>
  <si>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</si>
  <si>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</si>
  <si>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</si>
  <si>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</si>
  <si>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</si>
  <si>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</si>
  <si>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</si>
  <si>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</si>
  <si>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</si>
  <si>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</si>
  <si>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</si>
  <si>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</si>
  <si>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</si>
  <si>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</si>
  <si>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</si>
  <si>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</si>
  <si>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</si>
  <si>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</si>
  <si>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</si>
  <si>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</si>
  <si>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</si>
  <si>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</si>
  <si>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</si>
  <si>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</si>
  <si>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</si>
  <si>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</si>
  <si>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</si>
  <si>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</si>
  <si>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</si>
  <si>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</si>
  <si>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</si>
  <si>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</si>
  <si>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</si>
  <si>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</si>
  <si>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</si>
  <si>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</si>
  <si>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</si>
  <si>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</si>
  <si>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</si>
  <si>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</si>
  <si>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</si>
  <si>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</si>
  <si>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</si>
  <si>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</si>
  <si>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</si>
  <si>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</si>
  <si>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</si>
  <si>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</si>
  <si>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</si>
  <si>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</si>
  <si>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</si>
  <si>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</si>
  <si>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</si>
  <si>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</si>
  <si>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</si>
  <si>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</si>
  <si>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</si>
  <si>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</si>
  <si>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</si>
  <si>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</si>
  <si>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</si>
  <si>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</si>
  <si>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</si>
  <si>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</si>
  <si>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</si>
  <si>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</si>
  <si>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</si>
  <si>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</si>
  <si>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</si>
  <si>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</si>
  <si>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</si>
  <si>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</si>
  <si>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</si>
  <si>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</si>
  <si>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</si>
  <si>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</si>
  <si>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</si>
  <si>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</si>
  <si>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</si>
  <si>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</si>
  <si>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</si>
  <si>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</si>
  <si>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</si>
  <si>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</si>
  <si>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</si>
  <si>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</si>
  <si>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</si>
  <si>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</si>
  <si>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</si>
  <si>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</si>
  <si>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</si>
  <si>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</si>
  <si>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</si>
  <si>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</si>
  <si>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</si>
  <si>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</si>
  <si>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</si>
  <si>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</si>
  <si>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</si>
  <si>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</si>
  <si>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</si>
  <si>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</si>
  <si>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</si>
  <si>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</si>
  <si>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</si>
  <si>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</si>
  <si>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</si>
  <si>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</si>
  <si>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</si>
  <si>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</si>
  <si>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</si>
  <si>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</si>
  <si>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</si>
  <si>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</si>
  <si>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</si>
  <si>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</si>
  <si>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</si>
  <si>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</si>
  <si>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</si>
  <si>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</si>
  <si>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</si>
  <si>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</si>
  <si>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</si>
  <si>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</si>
  <si>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</si>
  <si>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</si>
  <si>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</si>
  <si>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</si>
  <si>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</si>
  <si>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</si>
  <si>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</si>
  <si>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</si>
  <si>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</si>
  <si>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</si>
  <si>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</si>
  <si>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</si>
  <si>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</si>
  <si>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</si>
  <si>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</si>
  <si>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</si>
  <si>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</si>
  <si>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</si>
  <si>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</si>
  <si>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</si>
  <si>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</si>
  <si>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</si>
  <si>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</si>
  <si>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</si>
  <si>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</si>
  <si>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</si>
  <si>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</si>
  <si>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</si>
  <si>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</si>
  <si>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</si>
  <si>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</si>
  <si>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</si>
  <si>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</si>
  <si>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</si>
  <si>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</si>
  <si>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</si>
  <si>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</si>
  <si>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</si>
  <si>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</si>
  <si>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</si>
  <si>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</si>
  <si>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</si>
  <si>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</si>
  <si>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</si>
  <si>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</si>
  <si>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</si>
  <si>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</si>
  <si>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</si>
  <si>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</si>
  <si>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</si>
  <si>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</si>
  <si>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</si>
  <si>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</si>
  <si>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</si>
  <si>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</si>
  <si>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</si>
  <si>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</si>
  <si>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</si>
  <si>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</si>
  <si>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</si>
  <si>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</si>
  <si>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</si>
  <si>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</si>
  <si>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</si>
  <si>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</si>
  <si>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</si>
  <si>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</si>
  <si>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</si>
  <si>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</si>
  <si>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</si>
  <si>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</si>
  <si>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</si>
  <si>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</si>
  <si>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</si>
  <si>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</si>
  <si>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</si>
  <si>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</si>
  <si>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</si>
  <si>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</si>
  <si>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</si>
  <si>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</si>
  <si>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</si>
  <si>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</si>
  <si>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</si>
  <si>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</si>
  <si>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</si>
  <si>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</si>
  <si>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</si>
  <si>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</si>
  <si>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</si>
  <si>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</si>
  <si>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</si>
  <si>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</si>
  <si>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</si>
  <si>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</si>
  <si>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</si>
  <si>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</si>
  <si>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</si>
  <si>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</si>
  <si>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</si>
  <si>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</si>
  <si>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</si>
  <si>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</si>
  <si>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</si>
  <si>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</si>
  <si>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</si>
  <si>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</si>
  <si>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</si>
  <si>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</si>
  <si>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</si>
  <si>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</si>
  <si>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</si>
  <si>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</si>
  <si>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</si>
  <si>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</si>
  <si>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</si>
  <si>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</si>
  <si>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</si>
  <si>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</si>
  <si>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</si>
  <si>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</si>
  <si>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</si>
  <si>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</si>
  <si>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</si>
  <si>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</si>
  <si>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</si>
  <si>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</si>
  <si>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</si>
  <si>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</si>
  <si>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</si>
  <si>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</si>
  <si>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</si>
  <si>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</si>
  <si>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</si>
  <si>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</si>
  <si>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</si>
  <si>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</si>
  <si>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</si>
  <si>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</si>
  <si>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</si>
  <si>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</si>
  <si>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</si>
  <si>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</si>
  <si>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</si>
  <si>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</si>
  <si>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</si>
  <si>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</si>
  <si>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</si>
  <si>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</si>
  <si>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</si>
  <si>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</si>
  <si>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</si>
  <si>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</si>
  <si>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</si>
  <si>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</si>
  <si>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</si>
  <si>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</si>
  <si>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</si>
  <si>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</si>
  <si>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</si>
  <si>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</si>
  <si>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</si>
  <si>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</si>
  <si>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</si>
  <si>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</si>
  <si>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</si>
  <si>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</si>
  <si>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</si>
  <si>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</si>
  <si>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</si>
  <si>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</si>
  <si>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</si>
  <si>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</si>
  <si>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</si>
  <si>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</si>
  <si>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</si>
  <si>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</si>
  <si>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</si>
  <si>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</si>
  <si>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</si>
  <si>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</si>
  <si>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</si>
  <si>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</si>
  <si>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</si>
  <si>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</si>
  <si>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</si>
  <si>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</si>
  <si>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</si>
  <si>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</si>
  <si>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</si>
  <si>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</si>
  <si>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</si>
  <si>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</si>
  <si>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</si>
  <si>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</si>
  <si>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</si>
  <si>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</si>
  <si>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</si>
  <si>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</si>
  <si>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</si>
  <si>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</si>
  <si>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</si>
  <si>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</si>
  <si>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</si>
  <si>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</si>
  <si>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</si>
  <si>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</si>
  <si>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</si>
  <si>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</si>
  <si>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</si>
  <si>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</si>
  <si>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</si>
  <si>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</si>
  <si>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</si>
  <si>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</si>
  <si>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</si>
  <si>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</si>
  <si>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</si>
  <si>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</si>
  <si>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</si>
  <si>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</si>
  <si>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</si>
  <si>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</si>
  <si>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</si>
  <si>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</si>
  <si>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</si>
  <si>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</si>
  <si>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</si>
  <si>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5700-6000</t>
  </si>
  <si>
    <t>EPIGRAL</t>
  </si>
  <si>
    <t>370-375</t>
  </si>
  <si>
    <t>2550-2700</t>
  </si>
  <si>
    <t>285-305</t>
  </si>
  <si>
    <t>330-350</t>
  </si>
  <si>
    <t>990-995</t>
  </si>
  <si>
    <t>3800-4000</t>
  </si>
  <si>
    <t>5400-5450</t>
  </si>
  <si>
    <t>CAPLIPOINT</t>
  </si>
  <si>
    <t>Second Buying Date</t>
  </si>
  <si>
    <t>990-1050</t>
  </si>
  <si>
    <t>ARE&amp;M</t>
  </si>
  <si>
    <t>R</t>
  </si>
  <si>
    <t>MULTIPLIER SHARE &amp; STOCK ADVISORS PRIVATE LIMITED</t>
  </si>
  <si>
    <t>ADORWELD</t>
  </si>
  <si>
    <t>204-214</t>
  </si>
  <si>
    <t>119-125</t>
  </si>
  <si>
    <t>Accu &lt;&gt;</t>
  </si>
  <si>
    <t>HRTI PRIVATE LIMITED</t>
  </si>
  <si>
    <t>169-174</t>
  </si>
  <si>
    <t>185-195</t>
  </si>
  <si>
    <t>450-470</t>
  </si>
  <si>
    <t>35.9-37</t>
  </si>
  <si>
    <t>40-42</t>
  </si>
  <si>
    <t>174-185</t>
  </si>
  <si>
    <t>AHLUCONT</t>
  </si>
  <si>
    <t>800-815</t>
  </si>
  <si>
    <t>2665-2765</t>
  </si>
  <si>
    <t>3100-3300</t>
  </si>
  <si>
    <t>3100-3200</t>
  </si>
  <si>
    <t>1500-1520</t>
  </si>
  <si>
    <t>106.40-111.40</t>
  </si>
  <si>
    <t>Accu&lt;&gt;</t>
  </si>
  <si>
    <t>UPL DEC FUT</t>
  </si>
  <si>
    <t>582-590</t>
  </si>
  <si>
    <t>ADANIPORTS DEC FUT</t>
  </si>
  <si>
    <t>852-865</t>
  </si>
  <si>
    <t>POWERGRID DEC FUT</t>
  </si>
  <si>
    <t>213-216</t>
  </si>
  <si>
    <t>870-900</t>
  </si>
  <si>
    <t>NIFTY DEC FUT</t>
  </si>
  <si>
    <t>20400-20500</t>
  </si>
  <si>
    <t>Retail Research Technical Calls &amp; Fundamental Performance Report for the month of December-2023</t>
  </si>
  <si>
    <t>Profit of Rs.105/-</t>
  </si>
  <si>
    <t>BANKNIFTY 44500 PE 06-DEC</t>
  </si>
  <si>
    <t>350-500</t>
  </si>
  <si>
    <t>Profit of Rs.3.2/-</t>
  </si>
  <si>
    <t>JUBLFOOD DEC FUT</t>
  </si>
  <si>
    <t>564-573</t>
  </si>
  <si>
    <t>ABBOTINDIA DEC FUT</t>
  </si>
  <si>
    <t>24088-24350</t>
  </si>
  <si>
    <t>502.50-542.5</t>
  </si>
  <si>
    <t>600-650</t>
  </si>
  <si>
    <t>N</t>
  </si>
  <si>
    <t>Profit of Rs.35/-</t>
  </si>
  <si>
    <t>Profit of Rs.47/-</t>
  </si>
  <si>
    <t>Profit of Rs.45.5/-</t>
  </si>
  <si>
    <t>Profit of Rs.9.5/-</t>
  </si>
  <si>
    <t>Profit of Rs.10.5/-</t>
  </si>
  <si>
    <t>BHARATFORG DEC FUT</t>
  </si>
  <si>
    <t>1184-1205</t>
  </si>
  <si>
    <t>APOLLOHOSP DEC FUT</t>
  </si>
  <si>
    <t>5744-5828</t>
  </si>
  <si>
    <t>23838-24100</t>
  </si>
  <si>
    <t>Loss of Rs.155/-</t>
  </si>
  <si>
    <t>Profit of Rs.10.25/-</t>
  </si>
  <si>
    <t>NIFTY 20200 PE 28-DEC</t>
  </si>
  <si>
    <t>NIFTY 21000 CE 28-DEC</t>
  </si>
  <si>
    <t>FINNIFTY 20750 PE 05-DEC</t>
  </si>
  <si>
    <t>FINNIFTY 20950 PE 05-DEC</t>
  </si>
  <si>
    <t>Sell</t>
  </si>
  <si>
    <t>BANKNIFTY 46400 CE 06-DEC</t>
  </si>
  <si>
    <t>290-310</t>
  </si>
  <si>
    <t>400-500</t>
  </si>
  <si>
    <t>Profit of Rs.250/-</t>
  </si>
  <si>
    <t>Profit of Rs.56.5/-</t>
  </si>
  <si>
    <t>Profit of Rs.18/-</t>
  </si>
  <si>
    <t>FINNIFTY 20900 PE 05-DEC</t>
  </si>
  <si>
    <t>60-90</t>
  </si>
  <si>
    <t>261.5-271.5</t>
  </si>
  <si>
    <t>Profit of Rs.200/-</t>
  </si>
  <si>
    <t>430-440</t>
  </si>
  <si>
    <t>Profit of Rs.22.5/-</t>
  </si>
  <si>
    <t>Loss of Rs.35/-</t>
  </si>
  <si>
    <t>NIFTY 20700 PE 07-DEC</t>
  </si>
  <si>
    <t>90-120</t>
  </si>
  <si>
    <t>23638-23900</t>
  </si>
  <si>
    <t>DEEPAKNTR DEC FUT</t>
  </si>
  <si>
    <t>2278-2313</t>
  </si>
  <si>
    <t>Loss of Rs.80/-</t>
  </si>
  <si>
    <t>NIKHIL RAJESH SINGH</t>
  </si>
  <si>
    <t>Loss of Rs.250/-</t>
  </si>
  <si>
    <t>Profit of Rs.116/-</t>
  </si>
  <si>
    <t>Profit of Rs.185/-</t>
  </si>
  <si>
    <t>563-572</t>
  </si>
  <si>
    <t>HAVELLS DEC FUT</t>
  </si>
  <si>
    <t>1353-1374</t>
  </si>
  <si>
    <t>Loss of Rs.29/-</t>
  </si>
  <si>
    <t>20800-20700</t>
  </si>
  <si>
    <t>RECLTD DEC FUT</t>
  </si>
  <si>
    <t>392-387</t>
  </si>
  <si>
    <t>BANKNIFTY 46500 PE 13-DEC</t>
  </si>
  <si>
    <t>BANKNIFTY 46000 PE 13-DEC</t>
  </si>
  <si>
    <t>NIFTY 20950 PE 07-DEC</t>
  </si>
  <si>
    <t>80-120</t>
  </si>
  <si>
    <t>Profit of Rs.20/-</t>
  </si>
  <si>
    <t>INDIAMART DEC FUT</t>
  </si>
  <si>
    <t>2763-2798</t>
  </si>
  <si>
    <t>Profit of Rs.10/-</t>
  </si>
  <si>
    <t>Profit of Rs.18.5/-</t>
  </si>
  <si>
    <t>NK SECURITIES RESEARCH PRIVATE LIMITED</t>
  </si>
  <si>
    <t>2010-1940</t>
  </si>
  <si>
    <t>2140-2250</t>
  </si>
  <si>
    <t>Loss of Rs.6/-</t>
  </si>
  <si>
    <t>Loss of Rs.37.5/-</t>
  </si>
  <si>
    <t>Loss of Rs.160/-</t>
  </si>
  <si>
    <t>Profit of Rs.285/-</t>
  </si>
  <si>
    <t>IFL</t>
  </si>
  <si>
    <t>Profit of Rs.156.5/-</t>
  </si>
  <si>
    <t>HDFCAMC DEC FUT</t>
  </si>
  <si>
    <t>3026-3061</t>
  </si>
  <si>
    <t>1210-1231</t>
  </si>
  <si>
    <t>545-625</t>
  </si>
  <si>
    <t>COFFEEDAY</t>
  </si>
  <si>
    <t>Coffee Day Enterprise Ltd</t>
  </si>
  <si>
    <t>437-465</t>
  </si>
  <si>
    <t>Profit of Rs.28/-</t>
  </si>
  <si>
    <t>POWERMECH</t>
  </si>
  <si>
    <t>4200-4250</t>
  </si>
  <si>
    <t>Profit of Rs.23/-</t>
  </si>
  <si>
    <t>CUMMINSIND DEC FUT</t>
  </si>
  <si>
    <t>2037-2072</t>
  </si>
  <si>
    <t>FINNIFTY 21200 CE 12-DEC</t>
  </si>
  <si>
    <t>30-50</t>
  </si>
  <si>
    <t>Profit of Rs.15/-</t>
  </si>
  <si>
    <t>1580-1680</t>
  </si>
  <si>
    <t>Loss of Rs.30.5/-</t>
  </si>
  <si>
    <t>1377-1398</t>
  </si>
  <si>
    <t>BANKNIFTY 47000 PE 20-DEC</t>
  </si>
  <si>
    <t>BANKNIFTY 46700 PE 20-DEC</t>
  </si>
  <si>
    <t>Loss of Rs.21/-</t>
  </si>
  <si>
    <t>BANKNIFTY 47100 PE 13-DEC</t>
  </si>
  <si>
    <t>PIDILITIND DEC FUT</t>
  </si>
  <si>
    <t>2675-2715</t>
  </si>
  <si>
    <t>Loss of Rs.205/-</t>
  </si>
  <si>
    <t>365-385</t>
  </si>
  <si>
    <t>410-440</t>
  </si>
  <si>
    <t>IPCALAB DEC FUT</t>
  </si>
  <si>
    <t>1120-1135</t>
  </si>
  <si>
    <t>GODREJCP DEC FUT</t>
  </si>
  <si>
    <t>1070-1090</t>
  </si>
  <si>
    <t>Profit of Rs.11.5/-</t>
  </si>
  <si>
    <t>n</t>
  </si>
  <si>
    <t>h</t>
  </si>
  <si>
    <t>VIVANTA</t>
  </si>
  <si>
    <t>Indiabulls Hsg Fin Ltd</t>
  </si>
  <si>
    <t>INFY 1580 CE DEC</t>
  </si>
  <si>
    <t>INFY 1600 CE DEC</t>
  </si>
  <si>
    <t>SBIN 640 CE DEC</t>
  </si>
  <si>
    <t>SBIN 660 CE DEC</t>
  </si>
  <si>
    <t>6.5</t>
  </si>
  <si>
    <t>Profit of Rs.2/-</t>
  </si>
  <si>
    <t>LT 3500 CE DEC</t>
  </si>
  <si>
    <t>LT 3560 CE DEC</t>
  </si>
  <si>
    <t>RELIANCE DEC FUT</t>
  </si>
  <si>
    <t>2545-2587</t>
  </si>
  <si>
    <t>Profit of Rs.39.5/-</t>
  </si>
  <si>
    <t>Profit of Rs.32/-</t>
  </si>
  <si>
    <t>FINNIFTY 21500 CE 19-DEC</t>
  </si>
  <si>
    <t>FINNIFTY 21400 PE 19-DEC</t>
  </si>
  <si>
    <t>622-642</t>
  </si>
  <si>
    <t>680-720</t>
  </si>
  <si>
    <t>1630-1720</t>
  </si>
  <si>
    <t>Profit of Rs.90/-</t>
  </si>
  <si>
    <t>RAJKOTINV</t>
  </si>
  <si>
    <t>AKSHAR</t>
  </si>
  <si>
    <t>Akshar Spintex Limited</t>
  </si>
  <si>
    <t>RIIL</t>
  </si>
  <si>
    <t>Reliance Indl Infra Ltd</t>
  </si>
  <si>
    <t>Profit of Rs.6.5/-</t>
  </si>
  <si>
    <t>25-35</t>
  </si>
  <si>
    <t>Loss of Rs.9.5/-</t>
  </si>
  <si>
    <t>METROPOLIS DEC FUT</t>
  </si>
  <si>
    <t>1661-1687</t>
  </si>
  <si>
    <t>No Profit No loss</t>
  </si>
  <si>
    <t>TRANSPACT</t>
  </si>
  <si>
    <t>PARTH HEMANT PARIKH</t>
  </si>
  <si>
    <t>AKG</t>
  </si>
  <si>
    <t>AKG Exim Limited</t>
  </si>
  <si>
    <t>MANSI SHARE &amp; STOCK ADVISORS PRIVATE LIMITED</t>
  </si>
  <si>
    <t>WARDINMOBI</t>
  </si>
  <si>
    <t>INDIAN CO-OPERATIVE CREDIT SOCIETY LIMITED</t>
  </si>
  <si>
    <t>MANSI SHARE AND STOCK ADVISORS PVT LTD</t>
  </si>
  <si>
    <t>IPL</t>
  </si>
  <si>
    <t>India Pesticides Limited</t>
  </si>
  <si>
    <t>MSTCLTD</t>
  </si>
  <si>
    <t>MSTC Limited</t>
  </si>
  <si>
    <t>Profit of Rs.26/-</t>
  </si>
  <si>
    <t>Profit of Rs.12.5/-</t>
  </si>
  <si>
    <t>Profit of Rs.81/-</t>
  </si>
  <si>
    <t>NESTLEIND JAN FUT</t>
  </si>
  <si>
    <t>NESTLEIND DEC 26000 CE</t>
  </si>
  <si>
    <t>ALKEM DEC FUT</t>
  </si>
  <si>
    <t>5013-5065</t>
  </si>
  <si>
    <t>BANKNIFTY 47900 CE 20-DEC</t>
  </si>
  <si>
    <t>1075-1120</t>
  </si>
  <si>
    <t>1200-1270</t>
  </si>
  <si>
    <t>Loss of Rs.47.5/-</t>
  </si>
  <si>
    <t>Loss of Rs.100/-</t>
  </si>
  <si>
    <t>Loss of Rs.40/-</t>
  </si>
  <si>
    <t>Loss of Rs.240/-</t>
  </si>
  <si>
    <t>NIFTY 21100 CE 21-DEC</t>
  </si>
  <si>
    <t>NIFTY 21050 PE 21-DEC</t>
  </si>
  <si>
    <t>NIFTY 21200 CE 21-DEC</t>
  </si>
  <si>
    <t>NIFTY 21150 PE 21-DEC</t>
  </si>
  <si>
    <t>NIFTY 21600 CE 28 DEC</t>
  </si>
  <si>
    <t>FRANKLININD</t>
  </si>
  <si>
    <t>KAUPILKUMAR HASMUKHBHAI SHAH</t>
  </si>
  <si>
    <t>BANKE TRADELINK PRIVATE LIMITED</t>
  </si>
  <si>
    <t>BHAGYESH JINESH SHAH (HUF)</t>
  </si>
  <si>
    <t>CHAUHAN TRISHUL JITUSINH</t>
  </si>
  <si>
    <t>LFIC</t>
  </si>
  <si>
    <t>Lakshmi Fin Ind Corp Ltd</t>
  </si>
  <si>
    <t>ORTINLAB</t>
  </si>
  <si>
    <t>Ortin Laboratories Ltd</t>
  </si>
  <si>
    <t>VERTOZ</t>
  </si>
  <si>
    <t>Vertoz Advertising Ltd</t>
  </si>
  <si>
    <t>7NR</t>
  </si>
  <si>
    <t>UMANG VIJAYKUMAR TRIVEDI</t>
  </si>
  <si>
    <t>MAFIA</t>
  </si>
  <si>
    <t>ANISHA FINCAP CONSULTANTS LLP</t>
  </si>
  <si>
    <t>JAYESH NAVNITLAL SHAH</t>
  </si>
  <si>
    <t>SIBARAUT</t>
  </si>
  <si>
    <t>NARESH JALAN</t>
  </si>
  <si>
    <t>STURDY</t>
  </si>
  <si>
    <t>INDIAN BANK</t>
  </si>
  <si>
    <t>YASHWI SECURITIES PVT. LTD.</t>
  </si>
  <si>
    <t>QE SECURITIES LLP</t>
  </si>
  <si>
    <t>ARIHANTACA</t>
  </si>
  <si>
    <t>Arihant Academy Limited</t>
  </si>
  <si>
    <t>BALMLAWRIE</t>
  </si>
  <si>
    <t>Balmer Lawrie &amp; Co. Ltd</t>
  </si>
  <si>
    <t>TOPGAIN FINANCE PRIVATE LIMITED</t>
  </si>
  <si>
    <t>HFCL Limited</t>
  </si>
  <si>
    <t>SETU SECURITIES PVT LTD</t>
  </si>
  <si>
    <t>MATALIA STOCK BROKING PRIVATE LIMITED</t>
  </si>
  <si>
    <t>NGIL</t>
  </si>
  <si>
    <t>Nakoda Group of Ind. Ltd</t>
  </si>
  <si>
    <t>RILINFRA</t>
  </si>
  <si>
    <t>Rachana Infra Ltd</t>
  </si>
  <si>
    <t>SIKKO</t>
  </si>
  <si>
    <t>Sikko Industries Limited</t>
  </si>
  <si>
    <t>MUDUPULAVEMULA SURENDRANADHA REDDY</t>
  </si>
  <si>
    <t>ZUARI</t>
  </si>
  <si>
    <t>Zuari Agro Chemicals Ltd</t>
  </si>
  <si>
    <t>Loss of Rs.26/-</t>
  </si>
  <si>
    <t>FINNIFTY 21350 CE 26-DEC</t>
  </si>
  <si>
    <t>FINNIFTY 21150 PE 26-DEC</t>
  </si>
  <si>
    <t>Profit of Rs.50/-</t>
  </si>
  <si>
    <t>TITAN JAN FUT</t>
  </si>
  <si>
    <t>3658-3662</t>
  </si>
  <si>
    <t>3723-3783</t>
  </si>
  <si>
    <t>ADISHAKTI</t>
  </si>
  <si>
    <t>ASHISH NAHATA (HUF) .</t>
  </si>
  <si>
    <t>ADMANUM</t>
  </si>
  <si>
    <t>APEX PROCON PVT LTD</t>
  </si>
  <si>
    <t>ARMANFIN</t>
  </si>
  <si>
    <t>ELEVATION CAPITAL V LIMITED</t>
  </si>
  <si>
    <t>BENCHMARK</t>
  </si>
  <si>
    <t>SETU SECURITIES PVT. LTD.</t>
  </si>
  <si>
    <t>RAJESH KUMAR JAIN</t>
  </si>
  <si>
    <t>BIOGEN</t>
  </si>
  <si>
    <t>BITL</t>
  </si>
  <si>
    <t>MUKESH KUMAR GEHLOT</t>
  </si>
  <si>
    <t>TARABAI KAMALKISHORE GOENKA</t>
  </si>
  <si>
    <t>CDG</t>
  </si>
  <si>
    <t>CHANDRIMA</t>
  </si>
  <si>
    <t>TOVINAKERE NAGENDRAPRASAD RAJENDRA PRASAD</t>
  </si>
  <si>
    <t>CHLLTD</t>
  </si>
  <si>
    <t>GEMINI PORTFOLIOS P LTD</t>
  </si>
  <si>
    <t>HB PORTFOLIO LIMITED</t>
  </si>
  <si>
    <t>CONART</t>
  </si>
  <si>
    <t>MANJU GAGGAR</t>
  </si>
  <si>
    <t>CWD</t>
  </si>
  <si>
    <t>POPATLAL TARACHAND JAIN</t>
  </si>
  <si>
    <t>WAJID AHMED</t>
  </si>
  <si>
    <t>DAIKAFFI</t>
  </si>
  <si>
    <t>EPITOME TRADING AND INVESTMENTS</t>
  </si>
  <si>
    <t>DARJEELING</t>
  </si>
  <si>
    <t>JAGDISHBHAI CHHANABHAI VAGHELA</t>
  </si>
  <si>
    <t>PHOOL DEVI GHOSAL</t>
  </si>
  <si>
    <t>ELEMARB</t>
  </si>
  <si>
    <t>S S K SCRIPTS PRIVATE LIMITED</t>
  </si>
  <si>
    <t>EMPOWER</t>
  </si>
  <si>
    <t>KESAR TRACOM INDIA LLP</t>
  </si>
  <si>
    <t>KRYSTALKLEAR PROPERTIES PRIVATE LIMITED</t>
  </si>
  <si>
    <t>EVOQ</t>
  </si>
  <si>
    <t>USHA USHA DEVI</t>
  </si>
  <si>
    <t>BLAISE TRADECON PRIVATE LIMITED</t>
  </si>
  <si>
    <t>KOTHARI DEVELOPMENT SERVICES PRIVATE LIMITED</t>
  </si>
  <si>
    <t>GCSL</t>
  </si>
  <si>
    <t>PURVI PRABHATCHANDRA JAIN</t>
  </si>
  <si>
    <t>KANISHKA JAIN</t>
  </si>
  <si>
    <t>GGPL</t>
  </si>
  <si>
    <t>VISHAL MULCHANDBHAI GALA</t>
  </si>
  <si>
    <t>GTNINDS</t>
  </si>
  <si>
    <t>VEENA RAJESH SHAH</t>
  </si>
  <si>
    <t>HEADSUP</t>
  </si>
  <si>
    <t>BIHARILAL CHHAGANLAL MANDHANA HUF</t>
  </si>
  <si>
    <t>HIMFIBP</t>
  </si>
  <si>
    <t>VINAYAK INTERNATIONAL</t>
  </si>
  <si>
    <t>SIDDHARTH AGARWAL</t>
  </si>
  <si>
    <t>SHIV NARAYAN INVESTMENTS PRIVATE LIMITED</t>
  </si>
  <si>
    <t>IBRIGST</t>
  </si>
  <si>
    <t>SHAGUN TIEUP PRIVATE LIMITED</t>
  </si>
  <si>
    <t>PARESH DHIRAJLAL SHAH</t>
  </si>
  <si>
    <t>JAIMATAG</t>
  </si>
  <si>
    <t>KAHAN</t>
  </si>
  <si>
    <t>PARIKH RAJNIKANT BABULAL</t>
  </si>
  <si>
    <t>MEHAI</t>
  </si>
  <si>
    <t>HASMUKH PAREKH</t>
  </si>
  <si>
    <t>NATURAL</t>
  </si>
  <si>
    <t>JIGARKUMAR DAHYALAL PATEL</t>
  </si>
  <si>
    <t>NETPIX</t>
  </si>
  <si>
    <t>EMRALD COMMERCIAL LIMITED</t>
  </si>
  <si>
    <t>VINOD HARILAL JHAVERI</t>
  </si>
  <si>
    <t>OMANSH</t>
  </si>
  <si>
    <t>JAIMAL SINGH WADHWA</t>
  </si>
  <si>
    <t>RAJANALKUMAR</t>
  </si>
  <si>
    <t>PRESSURS</t>
  </si>
  <si>
    <t>HANSABEN BHARATKUMAR PATEL</t>
  </si>
  <si>
    <t>PRISMX</t>
  </si>
  <si>
    <t>KATHA CHAKRABORTY</t>
  </si>
  <si>
    <t>SUNIL PRAJAPATI</t>
  </si>
  <si>
    <t>SAURABH GUPTA</t>
  </si>
  <si>
    <t>RGF</t>
  </si>
  <si>
    <t>SMARITIME</t>
  </si>
  <si>
    <t>LATIN MANHARLAL SECURITIES PVT LTD</t>
  </si>
  <si>
    <t>SHRENI SHARES LTD</t>
  </si>
  <si>
    <t>SONI BIPIN OZA</t>
  </si>
  <si>
    <t>SPMLINFRA</t>
  </si>
  <si>
    <t>AMODINI SALES PRIVATE LIMITED</t>
  </si>
  <si>
    <t>TCFCFINQ</t>
  </si>
  <si>
    <t>PIYUSH SHARMA</t>
  </si>
  <si>
    <t>TIGLOB</t>
  </si>
  <si>
    <t>MADHUSILICA PVT.LTD.</t>
  </si>
  <si>
    <t>YELLOWSTONE VENTURES LLP</t>
  </si>
  <si>
    <t>UNISHIRE</t>
  </si>
  <si>
    <t>JANAGIRAMAN SUBASHREE</t>
  </si>
  <si>
    <t>SHAH TRACOM PRIVATE LIMITED</t>
  </si>
  <si>
    <t>UPSURGE</t>
  </si>
  <si>
    <t>SNEHA VIKASH AGRWAL</t>
  </si>
  <si>
    <t>PRATIBHA DAYAKRISHNA GOYAL</t>
  </si>
  <si>
    <t>URJAGLOBA</t>
  </si>
  <si>
    <t>ADSL</t>
  </si>
  <si>
    <t>Allied Digital Services L</t>
  </si>
  <si>
    <t>SHRI MUKTA SHARES</t>
  </si>
  <si>
    <t>RAHUL UPPAL</t>
  </si>
  <si>
    <t>ANMOL</t>
  </si>
  <si>
    <t>Anmol India Limited</t>
  </si>
  <si>
    <t>SKSE SECURITIES LTD</t>
  </si>
  <si>
    <t>ANTGRAPHIC</t>
  </si>
  <si>
    <t>Antarctica Graphics Ltd</t>
  </si>
  <si>
    <t>SPRING VENTURES</t>
  </si>
  <si>
    <t>MANISHA ART JEWELLERS P LTD</t>
  </si>
  <si>
    <t>Arman Fin Serv Ltd</t>
  </si>
  <si>
    <t>Asian Granito India Limit</t>
  </si>
  <si>
    <t>Balaji Amines Limited</t>
  </si>
  <si>
    <t>BBL</t>
  </si>
  <si>
    <t>Bharat Bijlee Ltd</t>
  </si>
  <si>
    <t>Castrol India Limited</t>
  </si>
  <si>
    <t>CHEMCON</t>
  </si>
  <si>
    <t>Chemcon Special Chem Ltd</t>
  </si>
  <si>
    <t>Cochin Shipyard Limited</t>
  </si>
  <si>
    <t>CYBERTECH</t>
  </si>
  <si>
    <t>Cybertech Systems &amp; Softw</t>
  </si>
  <si>
    <t>DCW</t>
  </si>
  <si>
    <t>DCW Ltd</t>
  </si>
  <si>
    <t>GANGAFORGE</t>
  </si>
  <si>
    <t>Ganga Forging Limited</t>
  </si>
  <si>
    <t>SHAH KHANIK RAMESHBHAI</t>
  </si>
  <si>
    <t>GOACARBON</t>
  </si>
  <si>
    <t>Goa Carbon Ltd</t>
  </si>
  <si>
    <t>GODHA</t>
  </si>
  <si>
    <t>Godha Cabcon Insulat Ltd</t>
  </si>
  <si>
    <t>ANKITA VISHAL SHAH</t>
  </si>
  <si>
    <t>GSLSU</t>
  </si>
  <si>
    <t>Global Surfaces Limited</t>
  </si>
  <si>
    <t>VIKASA INDIA EIF I FUND - INCUBE GLOBAL OPPORTUNITIES</t>
  </si>
  <si>
    <t>HERITGFOOD</t>
  </si>
  <si>
    <t>Heritage Foods Ltd.</t>
  </si>
  <si>
    <t>HIGREEN</t>
  </si>
  <si>
    <t>Hi Green Carbon Limited</t>
  </si>
  <si>
    <t>VINEY EQUITY MARKET LLP</t>
  </si>
  <si>
    <t>HITECH</t>
  </si>
  <si>
    <t>Hi-Tech Pipes Limited</t>
  </si>
  <si>
    <t>MATHEW CYRIAC</t>
  </si>
  <si>
    <t>G R D SECURITIES LIMITED</t>
  </si>
  <si>
    <t>KSL</t>
  </si>
  <si>
    <t>Kalyani Steels Limited</t>
  </si>
  <si>
    <t>LAXMICOT</t>
  </si>
  <si>
    <t>Laxmi Cotspin Limited</t>
  </si>
  <si>
    <t>KAMALA  BAI</t>
  </si>
  <si>
    <t>AMIT KUMAR JAIN</t>
  </si>
  <si>
    <t>ANIRUDDHSINH SOLANKI</t>
  </si>
  <si>
    <t>LIBAS</t>
  </si>
  <si>
    <t>Libas Consu Products Ltd</t>
  </si>
  <si>
    <t>SHOBA DEVI YADAV</t>
  </si>
  <si>
    <t>LUMAXTECH</t>
  </si>
  <si>
    <t>Lumax Auto Technologies L</t>
  </si>
  <si>
    <t>GRIFFIN GROWTH FUND VCC</t>
  </si>
  <si>
    <t>MAHESHWARI</t>
  </si>
  <si>
    <t>Maheshwari Logistics Limi</t>
  </si>
  <si>
    <t>MITTAL</t>
  </si>
  <si>
    <t>Mittal Life Style Limited</t>
  </si>
  <si>
    <t>COMFORT CAPITAL PRIVATE LIMITED</t>
  </si>
  <si>
    <t>MOREPENLAB</t>
  </si>
  <si>
    <t>Morepan Laboratories Ltd.</t>
  </si>
  <si>
    <t>MOTISONS</t>
  </si>
  <si>
    <t>Motisons Jewellers Ltd</t>
  </si>
  <si>
    <t>GOYAL SALT PRIVATE LIMITED</t>
  </si>
  <si>
    <t>PUNEET MITTAL HUF</t>
  </si>
  <si>
    <t>NURECA</t>
  </si>
  <si>
    <t>Nureca Limited</t>
  </si>
  <si>
    <t>AAKRAYA RESEARCH LLP</t>
  </si>
  <si>
    <t>SHAH</t>
  </si>
  <si>
    <t>Shah Metacorp Limited</t>
  </si>
  <si>
    <t>HI GROWTH CORPORATE SERVICES PVT LTD</t>
  </si>
  <si>
    <t>SHEETAL</t>
  </si>
  <si>
    <t>Sheetal Universal Limited</t>
  </si>
  <si>
    <t>POONAM RAJEEV MAHESHWARI</t>
  </si>
  <si>
    <t>JNSP TRADING LLP</t>
  </si>
  <si>
    <t>VISHAL NILESHBHAI VAGHASIYA</t>
  </si>
  <si>
    <t>SIMBHALS</t>
  </si>
  <si>
    <t>Simbhaoli Sugars Ltd.</t>
  </si>
  <si>
    <t>AVIRAT ENTERPRISE</t>
  </si>
  <si>
    <t>SKSTEXTILE</t>
  </si>
  <si>
    <t>S K S Textiles Limited</t>
  </si>
  <si>
    <t>NOPEA CAPITAL SERVICES PRIVATE LIMITED</t>
  </si>
  <si>
    <t>SOLARA</t>
  </si>
  <si>
    <t>Solara Active Pha Sci Ltd</t>
  </si>
  <si>
    <t>SPIRACCA VENTURES LLP</t>
  </si>
  <si>
    <t>SUPRIYA</t>
  </si>
  <si>
    <t>Supriya Lifescience Ltd</t>
  </si>
  <si>
    <t>SURAJEST</t>
  </si>
  <si>
    <t>Suraj Estate Developers L</t>
  </si>
  <si>
    <t>MUSIGMA SECURITIES</t>
  </si>
  <si>
    <t>BNP PARIBAS ARBITRAGE</t>
  </si>
  <si>
    <t>BOFA SECURITIES EUROPE SA</t>
  </si>
  <si>
    <t>SYNOPTICS</t>
  </si>
  <si>
    <t>Synoptics Technologies L</t>
  </si>
  <si>
    <t>TEMBO</t>
  </si>
  <si>
    <t>Tembo Global Ind Ltd</t>
  </si>
  <si>
    <t>PACE STOCK BROKING SERVICES PVT LTD</t>
  </si>
  <si>
    <t>RAVI GOYAL (HUF)</t>
  </si>
  <si>
    <t>URJA</t>
  </si>
  <si>
    <t>Urja Global Limited</t>
  </si>
  <si>
    <t>VALIANTLAB</t>
  </si>
  <si>
    <t>Valiant Laboratories Ltd</t>
  </si>
  <si>
    <t>VLEGOV</t>
  </si>
  <si>
    <t>VL E Gov and IT Sol Ltd</t>
  </si>
  <si>
    <t>ASHIT MAHESH SHAH</t>
  </si>
  <si>
    <t>KAPIL AGGARWAL</t>
  </si>
  <si>
    <t>REKHABEN HARIKRUSHNABHAI CHAUHAN</t>
  </si>
  <si>
    <t>WHITE COTT FABRICS</t>
  </si>
  <si>
    <t>HARIKRUSHNA SHAMJIBHAI CHAUHAN</t>
  </si>
  <si>
    <t>CHARMEE NAYAN GADHIYA</t>
  </si>
  <si>
    <t>NAYAN VALLABHBHAI GADHIYA</t>
  </si>
  <si>
    <t>DRL</t>
  </si>
  <si>
    <t>Dhanuka Realty Limited</t>
  </si>
  <si>
    <t>SHARMA AMIT</t>
  </si>
  <si>
    <t>SMITAL SURESH THAKKAR</t>
  </si>
  <si>
    <t>CAMELLIA TRADEX PRIVATE LIMITED</t>
  </si>
  <si>
    <t>Heads UP Ventures Limited</t>
  </si>
  <si>
    <t>MANISH BIHARILAL MANDHANA</t>
  </si>
  <si>
    <t>SHRUTI  MOHTA</t>
  </si>
  <si>
    <t>ISHAN</t>
  </si>
  <si>
    <t>Ishan International Ltd</t>
  </si>
  <si>
    <t>LLOYDS-RE</t>
  </si>
  <si>
    <t>LLOYDS ENGG WORK LIMITED</t>
  </si>
  <si>
    <t>LLOYDS ENTERPRISES LIMITED</t>
  </si>
  <si>
    <t>ASIA INVESTMENT CORPORATION MAURITIUS LTD</t>
  </si>
  <si>
    <t>KRESHA KAILASH GUPTA</t>
  </si>
  <si>
    <t>PRESSTONIC</t>
  </si>
  <si>
    <t>Presstonic Engineering L</t>
  </si>
  <si>
    <t>RAJMET</t>
  </si>
  <si>
    <t>Rajnandini Metal Limited</t>
  </si>
  <si>
    <t>HET RAM</t>
  </si>
  <si>
    <t>SAGAR JITENDRA KATARMAL</t>
  </si>
  <si>
    <t>DEVICAM CAPITAL LLP</t>
  </si>
  <si>
    <t>JAKSH FINANCIALS PRIVATE LIMITED .</t>
  </si>
  <si>
    <t>VIJIFIN</t>
  </si>
  <si>
    <t>Viji Finance Limited</t>
  </si>
  <si>
    <t>KOTHARI VIJAY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</si>
</sst>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0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/>
    </xf>
    <xf numFmtId="168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168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3" borderId="2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167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4" borderId="30" xfId="0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vertical="center"/>
    </xf>
    <xf numFmtId="0" fontId="36" fillId="11" borderId="30" xfId="0" applyFont="1" applyFill="1" applyBorder="1" applyAlignment="1">
      <alignment vertical="center"/>
    </xf>
    <xf numFmtId="0" fontId="37" fillId="43" borderId="26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" fontId="36" fillId="44" borderId="26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16" fontId="36" fillId="11" borderId="26" xfId="0" applyNumberFormat="1" applyFont="1" applyFill="1" applyBorder="1" applyAlignment="1">
      <alignment horizontal="center" vertical="center"/>
    </xf>
    <xf numFmtId="49" fontId="36" fillId="6" borderId="5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6" fillId="44" borderId="45" xfId="0" applyFont="1" applyFill="1" applyBorder="1" applyAlignment="1">
      <alignment horizontal="center" vertical="center"/>
    </xf>
    <xf numFmtId="0" fontId="36" fillId="45" borderId="30" xfId="0" applyFont="1" applyFill="1" applyBorder="1"/>
    <xf numFmtId="0" fontId="36" fillId="45" borderId="30" xfId="0" applyFont="1" applyFill="1" applyBorder="1" applyAlignment="1">
      <alignment horizontal="center" vertical="center"/>
    </xf>
    <xf numFmtId="0" fontId="37" fillId="45" borderId="30" xfId="0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26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37" fillId="44" borderId="47" xfId="0" applyFont="1" applyFill="1" applyBorder="1" applyAlignment="1">
      <alignment horizontal="center" vertical="center"/>
    </xf>
    <xf numFmtId="0" fontId="37" fillId="46" borderId="31" xfId="0" applyFont="1" applyFill="1" applyBorder="1" applyAlignment="1">
      <alignment horizontal="center" vertical="center"/>
    </xf>
    <xf numFmtId="0" fontId="37" fillId="46" borderId="42" xfId="0" applyFont="1" applyFill="1" applyBorder="1" applyAlignment="1">
      <alignment horizontal="center" vertical="center"/>
    </xf>
    <xf numFmtId="0" fontId="36" fillId="45" borderId="31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31" xfId="0" applyNumberFormat="1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16" fontId="36" fillId="11" borderId="44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167" fontId="36" fillId="6" borderId="43" xfId="0" applyNumberFormat="1" applyFont="1" applyFill="1" applyBorder="1" applyAlignment="1">
      <alignment horizontal="center" vertical="center"/>
    </xf>
    <xf numFmtId="167" fontId="36" fillId="6" borderId="44" xfId="0" applyNumberFormat="1" applyFont="1" applyFill="1" applyBorder="1" applyAlignment="1">
      <alignment horizontal="center" vertical="center"/>
    </xf>
    <xf numFmtId="167" fontId="36" fillId="46" borderId="7" xfId="0" applyNumberFormat="1" applyFont="1" applyFill="1" applyBorder="1" applyAlignment="1">
      <alignment horizontal="center" vertical="center"/>
    </xf>
    <xf numFmtId="167" fontId="36" fillId="46" borderId="44" xfId="0" applyNumberFormat="1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26" xfId="0" applyNumberFormat="1" applyFont="1" applyFill="1" applyBorder="1" applyAlignment="1">
      <alignment horizontal="center" vertical="center"/>
    </xf>
    <xf numFmtId="167" fontId="36" fillId="43" borderId="7" xfId="0" applyNumberFormat="1" applyFont="1" applyFill="1" applyBorder="1" applyAlignment="1">
      <alignment horizontal="center" vertical="center"/>
    </xf>
    <xf numFmtId="167" fontId="36" fillId="43" borderId="26" xfId="0" applyNumberFormat="1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0" fontId="37" fillId="46" borderId="44" xfId="0" applyFont="1" applyFill="1" applyBorder="1" applyAlignment="1">
      <alignment horizontal="center" vertical="center"/>
    </xf>
    <xf numFmtId="16" fontId="36" fillId="45" borderId="7" xfId="0" applyNumberFormat="1" applyFont="1" applyFill="1" applyBorder="1" applyAlignment="1">
      <alignment horizontal="center" vertical="center"/>
    </xf>
    <xf numFmtId="16" fontId="36" fillId="45" borderId="44" xfId="0" applyNumberFormat="1" applyFont="1" applyFill="1" applyBorder="1" applyAlignment="1">
      <alignment horizontal="center" vertical="center"/>
    </xf>
    <xf numFmtId="167" fontId="36" fillId="43" borderId="44" xfId="0" applyNumberFormat="1" applyFont="1" applyFill="1" applyBorder="1" applyAlignment="1">
      <alignment horizontal="center" vertical="center"/>
    </xf>
    <xf numFmtId="0" fontId="37" fillId="43" borderId="44" xfId="0" applyFont="1" applyFill="1" applyBorder="1" applyAlignment="1">
      <alignment horizontal="center" vertical="center"/>
    </xf>
    <xf numFmtId="16" fontId="36" fillId="44" borderId="44" xfId="0" applyNumberFormat="1" applyFont="1" applyFill="1" applyBorder="1" applyAlignment="1">
      <alignment horizontal="center" vertical="center"/>
    </xf>
    <xf numFmtId="167" fontId="36" fillId="6" borderId="26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7" fontId="36" fillId="6" borderId="7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45287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45287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8" t="s">
        <v>16</v>
      </c>
      <c r="B9" s="350" t="s">
        <v>17</v>
      </c>
      <c r="C9" s="350" t="s">
        <v>18</v>
      </c>
      <c r="D9" s="350" t="s">
        <v>19</v>
      </c>
      <c r="E9" s="26" t="s">
        <v>20</v>
      </c>
      <c r="F9" s="26" t="s">
        <v>21</v>
      </c>
      <c r="G9" s="345" t="s">
        <v>22</v>
      </c>
      <c r="H9" s="346"/>
      <c r="I9" s="347"/>
      <c r="J9" s="345" t="s">
        <v>23</v>
      </c>
      <c r="K9" s="346"/>
      <c r="L9" s="347"/>
      <c r="M9" s="26"/>
      <c r="N9" s="27"/>
      <c r="O9" s="27"/>
      <c r="P9" s="27"/>
    </row>
    <row r="10" spans="1:16" ht="38.25">
      <c r="A10" s="349"/>
      <c r="B10" s="351"/>
      <c r="C10" s="351"/>
      <c r="D10" s="351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859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45288</v>
      </c>
      <c r="E11" s="249">
        <v>21472.3</v>
      </c>
      <c r="F11" s="249">
        <v>21455.599999999999</v>
      </c>
      <c r="G11" s="248">
        <v>21379.299999999996</v>
      </c>
      <c r="H11" s="248">
        <v>21286.299999999996</v>
      </c>
      <c r="I11" s="248">
        <v>21209.999999999993</v>
      </c>
      <c r="J11" s="248">
        <v>21548.6</v>
      </c>
      <c r="K11" s="248">
        <v>21624.9</v>
      </c>
      <c r="L11" s="248">
        <v>21717.9</v>
      </c>
      <c r="M11" s="247">
        <v>21531.9</v>
      </c>
      <c r="N11" s="247">
        <v>21362.6</v>
      </c>
      <c r="O11" s="247">
        <v>15588800</v>
      </c>
      <c r="P11" s="250">
        <v>4.2143544764145897E-2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45288</v>
      </c>
      <c r="E12" s="249">
        <v>47825.45</v>
      </c>
      <c r="F12" s="249">
        <v>47749.283333333326</v>
      </c>
      <c r="G12" s="248">
        <v>47526.616666666654</v>
      </c>
      <c r="H12" s="248">
        <v>47227.783333333326</v>
      </c>
      <c r="I12" s="248">
        <v>47005.116666666654</v>
      </c>
      <c r="J12" s="248">
        <v>48048.116666666654</v>
      </c>
      <c r="K12" s="248">
        <v>48270.783333333326</v>
      </c>
      <c r="L12" s="248">
        <v>48569.616666666654</v>
      </c>
      <c r="M12" s="247">
        <v>47971.95</v>
      </c>
      <c r="N12" s="247">
        <v>47450.45</v>
      </c>
      <c r="O12" s="247">
        <v>2401740</v>
      </c>
      <c r="P12" s="250">
        <v>2.503104874332612E-2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45321</v>
      </c>
      <c r="E13" s="264">
        <v>21464</v>
      </c>
      <c r="F13" s="264">
        <v>21451.466666666664</v>
      </c>
      <c r="G13" s="266">
        <v>21393.833333333328</v>
      </c>
      <c r="H13" s="266">
        <v>21323.666666666664</v>
      </c>
      <c r="I13" s="266">
        <v>21266.033333333329</v>
      </c>
      <c r="J13" s="266">
        <v>21521.633333333328</v>
      </c>
      <c r="K13" s="266">
        <v>21579.266666666666</v>
      </c>
      <c r="L13" s="266">
        <v>21649.433333333327</v>
      </c>
      <c r="M13" s="267">
        <v>21509.1</v>
      </c>
      <c r="N13" s="267">
        <v>21381.3</v>
      </c>
      <c r="O13" s="267">
        <v>176480</v>
      </c>
      <c r="P13" s="268">
        <v>1.214859437751004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45320</v>
      </c>
      <c r="E14" s="264">
        <v>10318.9</v>
      </c>
      <c r="F14" s="264">
        <v>10313</v>
      </c>
      <c r="G14" s="266">
        <v>10263.799999999999</v>
      </c>
      <c r="H14" s="266">
        <v>10208.699999999999</v>
      </c>
      <c r="I14" s="266">
        <v>10159.499999999998</v>
      </c>
      <c r="J14" s="266">
        <v>10368.1</v>
      </c>
      <c r="K14" s="266">
        <v>10417.300000000001</v>
      </c>
      <c r="L14" s="266">
        <v>10472.400000000001</v>
      </c>
      <c r="M14" s="267">
        <v>10362.200000000001</v>
      </c>
      <c r="N14" s="267">
        <v>10257.9</v>
      </c>
      <c r="O14" s="267">
        <v>615525</v>
      </c>
      <c r="P14" s="268">
        <v>0.27457679763938497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45288</v>
      </c>
      <c r="E15" s="264">
        <v>634.65</v>
      </c>
      <c r="F15" s="264">
        <v>623.43333333333328</v>
      </c>
      <c r="G15" s="266">
        <v>610.26666666666654</v>
      </c>
      <c r="H15" s="266">
        <v>585.88333333333321</v>
      </c>
      <c r="I15" s="266">
        <v>572.71666666666647</v>
      </c>
      <c r="J15" s="266">
        <v>647.81666666666661</v>
      </c>
      <c r="K15" s="266">
        <v>660.98333333333335</v>
      </c>
      <c r="L15" s="266">
        <v>685.36666666666667</v>
      </c>
      <c r="M15" s="267">
        <v>636.6</v>
      </c>
      <c r="N15" s="267">
        <v>599.04999999999995</v>
      </c>
      <c r="O15" s="267">
        <v>12919000</v>
      </c>
      <c r="P15" s="268">
        <v>-8.8991177598772529E-3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45288</v>
      </c>
      <c r="E16" s="264">
        <v>4783.6499999999996</v>
      </c>
      <c r="F16" s="264">
        <v>4778.7166666666672</v>
      </c>
      <c r="G16" s="266">
        <v>4729.8833333333341</v>
      </c>
      <c r="H16" s="266">
        <v>4676.1166666666668</v>
      </c>
      <c r="I16" s="266">
        <v>4627.2833333333338</v>
      </c>
      <c r="J16" s="266">
        <v>4832.4833333333345</v>
      </c>
      <c r="K16" s="266">
        <v>4881.3166666666666</v>
      </c>
      <c r="L16" s="266">
        <v>4935.0833333333348</v>
      </c>
      <c r="M16" s="267">
        <v>4827.55</v>
      </c>
      <c r="N16" s="267">
        <v>4724.95</v>
      </c>
      <c r="O16" s="267">
        <v>1005500</v>
      </c>
      <c r="P16" s="268">
        <v>-3.3056857795408102E-2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45288</v>
      </c>
      <c r="E17" s="264">
        <v>22533.9</v>
      </c>
      <c r="F17" s="264">
        <v>22508.483333333334</v>
      </c>
      <c r="G17" s="266">
        <v>22317.966666666667</v>
      </c>
      <c r="H17" s="266">
        <v>22102.033333333333</v>
      </c>
      <c r="I17" s="266">
        <v>21911.516666666666</v>
      </c>
      <c r="J17" s="266">
        <v>22724.416666666668</v>
      </c>
      <c r="K17" s="266">
        <v>22914.933333333338</v>
      </c>
      <c r="L17" s="266">
        <v>23130.866666666669</v>
      </c>
      <c r="M17" s="267">
        <v>22699</v>
      </c>
      <c r="N17" s="267">
        <v>22292.55</v>
      </c>
      <c r="O17" s="267">
        <v>146960</v>
      </c>
      <c r="P17" s="268">
        <v>0.11030522816560895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45288</v>
      </c>
      <c r="E18" s="264">
        <v>160.44999999999999</v>
      </c>
      <c r="F18" s="264">
        <v>160.41666666666666</v>
      </c>
      <c r="G18" s="266">
        <v>159.13333333333333</v>
      </c>
      <c r="H18" s="266">
        <v>157.81666666666666</v>
      </c>
      <c r="I18" s="266">
        <v>156.53333333333333</v>
      </c>
      <c r="J18" s="266">
        <v>161.73333333333332</v>
      </c>
      <c r="K18" s="266">
        <v>163.01666666666668</v>
      </c>
      <c r="L18" s="266">
        <v>164.33333333333331</v>
      </c>
      <c r="M18" s="267">
        <v>161.69999999999999</v>
      </c>
      <c r="N18" s="267">
        <v>159.1</v>
      </c>
      <c r="O18" s="267">
        <v>78683400</v>
      </c>
      <c r="P18" s="268">
        <v>-4.0328092959671909E-3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45288</v>
      </c>
      <c r="E19" s="264">
        <v>221.45</v>
      </c>
      <c r="F19" s="264">
        <v>221.5333333333333</v>
      </c>
      <c r="G19" s="266">
        <v>219.71666666666661</v>
      </c>
      <c r="H19" s="266">
        <v>217.98333333333332</v>
      </c>
      <c r="I19" s="266">
        <v>216.16666666666663</v>
      </c>
      <c r="J19" s="266">
        <v>223.26666666666659</v>
      </c>
      <c r="K19" s="266">
        <v>225.08333333333331</v>
      </c>
      <c r="L19" s="266">
        <v>226.81666666666658</v>
      </c>
      <c r="M19" s="267">
        <v>223.35</v>
      </c>
      <c r="N19" s="267">
        <v>219.8</v>
      </c>
      <c r="O19" s="267">
        <v>35604400</v>
      </c>
      <c r="P19" s="268">
        <v>9.3595272320715545E-2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45288</v>
      </c>
      <c r="E20" s="264">
        <v>2112.9499999999998</v>
      </c>
      <c r="F20" s="264">
        <v>2111.35</v>
      </c>
      <c r="G20" s="266">
        <v>2093.75</v>
      </c>
      <c r="H20" s="266">
        <v>2074.5500000000002</v>
      </c>
      <c r="I20" s="266">
        <v>2056.9500000000003</v>
      </c>
      <c r="J20" s="266">
        <v>2130.5499999999997</v>
      </c>
      <c r="K20" s="266">
        <v>2148.1499999999992</v>
      </c>
      <c r="L20" s="266">
        <v>2167.3499999999995</v>
      </c>
      <c r="M20" s="267">
        <v>2128.9499999999998</v>
      </c>
      <c r="N20" s="267">
        <v>2092.15</v>
      </c>
      <c r="O20" s="267">
        <v>4615800</v>
      </c>
      <c r="P20" s="268">
        <v>-4.0134645261522524E-3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45288</v>
      </c>
      <c r="E21" s="264">
        <v>2873.65</v>
      </c>
      <c r="F21" s="264">
        <v>2859.6833333333329</v>
      </c>
      <c r="G21" s="266">
        <v>2816.9666666666658</v>
      </c>
      <c r="H21" s="266">
        <v>2760.2833333333328</v>
      </c>
      <c r="I21" s="266">
        <v>2717.5666666666657</v>
      </c>
      <c r="J21" s="266">
        <v>2916.3666666666659</v>
      </c>
      <c r="K21" s="266">
        <v>2959.083333333333</v>
      </c>
      <c r="L21" s="266">
        <v>3015.766666666666</v>
      </c>
      <c r="M21" s="267">
        <v>2902.4</v>
      </c>
      <c r="N21" s="267">
        <v>2803</v>
      </c>
      <c r="O21" s="267">
        <v>11916300</v>
      </c>
      <c r="P21" s="268">
        <v>7.2524407252440729E-3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45288</v>
      </c>
      <c r="E22" s="264">
        <v>1029</v>
      </c>
      <c r="F22" s="264">
        <v>1031.7</v>
      </c>
      <c r="G22" s="266">
        <v>1022.95</v>
      </c>
      <c r="H22" s="266">
        <v>1016.9000000000001</v>
      </c>
      <c r="I22" s="266">
        <v>1008.1500000000001</v>
      </c>
      <c r="J22" s="266">
        <v>1037.75</v>
      </c>
      <c r="K22" s="266">
        <v>1046.5</v>
      </c>
      <c r="L22" s="266">
        <v>1052.55</v>
      </c>
      <c r="M22" s="267">
        <v>1040.45</v>
      </c>
      <c r="N22" s="267">
        <v>1025.6500000000001</v>
      </c>
      <c r="O22" s="267">
        <v>51624000</v>
      </c>
      <c r="P22" s="268">
        <v>-6.6500415627597674E-3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45288</v>
      </c>
      <c r="E23" s="264">
        <v>4990.8999999999996</v>
      </c>
      <c r="F23" s="264">
        <v>4969.6166666666659</v>
      </c>
      <c r="G23" s="266">
        <v>4934.2333333333318</v>
      </c>
      <c r="H23" s="266">
        <v>4877.5666666666657</v>
      </c>
      <c r="I23" s="266">
        <v>4842.1833333333316</v>
      </c>
      <c r="J23" s="266">
        <v>5026.2833333333319</v>
      </c>
      <c r="K23" s="266">
        <v>5061.6666666666652</v>
      </c>
      <c r="L23" s="266">
        <v>5118.3333333333321</v>
      </c>
      <c r="M23" s="267">
        <v>5005</v>
      </c>
      <c r="N23" s="267">
        <v>4912.95</v>
      </c>
      <c r="O23" s="267">
        <v>666400</v>
      </c>
      <c r="P23" s="268">
        <v>-1.2448132780082987E-2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45288</v>
      </c>
      <c r="E24" s="264">
        <v>505.95</v>
      </c>
      <c r="F24" s="264">
        <v>505.76666666666671</v>
      </c>
      <c r="G24" s="266">
        <v>503.03333333333342</v>
      </c>
      <c r="H24" s="266">
        <v>500.11666666666673</v>
      </c>
      <c r="I24" s="266">
        <v>497.38333333333344</v>
      </c>
      <c r="J24" s="266">
        <v>508.68333333333339</v>
      </c>
      <c r="K24" s="266">
        <v>511.41666666666663</v>
      </c>
      <c r="L24" s="266">
        <v>514.33333333333337</v>
      </c>
      <c r="M24" s="267">
        <v>508.5</v>
      </c>
      <c r="N24" s="267">
        <v>502.85</v>
      </c>
      <c r="O24" s="267">
        <v>51071400</v>
      </c>
      <c r="P24" s="268">
        <v>-8.0064331165652751E-3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45288</v>
      </c>
      <c r="E25" s="264">
        <v>5641.45</v>
      </c>
      <c r="F25" s="264">
        <v>5600.9000000000005</v>
      </c>
      <c r="G25" s="266">
        <v>5554.8000000000011</v>
      </c>
      <c r="H25" s="266">
        <v>5468.1500000000005</v>
      </c>
      <c r="I25" s="266">
        <v>5422.0500000000011</v>
      </c>
      <c r="J25" s="266">
        <v>5687.5500000000011</v>
      </c>
      <c r="K25" s="266">
        <v>5733.6500000000015</v>
      </c>
      <c r="L25" s="266">
        <v>5820.3000000000011</v>
      </c>
      <c r="M25" s="267">
        <v>5647</v>
      </c>
      <c r="N25" s="267">
        <v>5514.25</v>
      </c>
      <c r="O25" s="267">
        <v>1944000</v>
      </c>
      <c r="P25" s="268">
        <v>-9.3636537359067448E-3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45288</v>
      </c>
      <c r="E26" s="264">
        <v>430.45</v>
      </c>
      <c r="F26" s="264">
        <v>429.23333333333329</v>
      </c>
      <c r="G26" s="266">
        <v>426.86666666666656</v>
      </c>
      <c r="H26" s="266">
        <v>423.28333333333325</v>
      </c>
      <c r="I26" s="266">
        <v>420.91666666666652</v>
      </c>
      <c r="J26" s="266">
        <v>432.81666666666661</v>
      </c>
      <c r="K26" s="266">
        <v>435.18333333333328</v>
      </c>
      <c r="L26" s="266">
        <v>438.76666666666665</v>
      </c>
      <c r="M26" s="267">
        <v>431.6</v>
      </c>
      <c r="N26" s="267">
        <v>425.65</v>
      </c>
      <c r="O26" s="267">
        <v>15725000</v>
      </c>
      <c r="P26" s="268">
        <v>-5.9481443823080835E-2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45288</v>
      </c>
      <c r="E27" s="264">
        <v>174.5</v>
      </c>
      <c r="F27" s="264">
        <v>173.43333333333331</v>
      </c>
      <c r="G27" s="266">
        <v>171.91666666666663</v>
      </c>
      <c r="H27" s="266">
        <v>169.33333333333331</v>
      </c>
      <c r="I27" s="266">
        <v>167.81666666666663</v>
      </c>
      <c r="J27" s="266">
        <v>176.01666666666662</v>
      </c>
      <c r="K27" s="266">
        <v>177.53333333333333</v>
      </c>
      <c r="L27" s="266">
        <v>180.11666666666662</v>
      </c>
      <c r="M27" s="267">
        <v>174.95</v>
      </c>
      <c r="N27" s="267">
        <v>170.85</v>
      </c>
      <c r="O27" s="267">
        <v>85800000</v>
      </c>
      <c r="P27" s="268">
        <v>-7.1729957805907171E-2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45288</v>
      </c>
      <c r="E28" s="264">
        <v>3387.85</v>
      </c>
      <c r="F28" s="264">
        <v>3378.2166666666672</v>
      </c>
      <c r="G28" s="266">
        <v>3357.4333333333343</v>
      </c>
      <c r="H28" s="266">
        <v>3327.0166666666673</v>
      </c>
      <c r="I28" s="266">
        <v>3306.2333333333345</v>
      </c>
      <c r="J28" s="266">
        <v>3408.6333333333341</v>
      </c>
      <c r="K28" s="266">
        <v>3429.416666666667</v>
      </c>
      <c r="L28" s="266">
        <v>3459.8333333333339</v>
      </c>
      <c r="M28" s="267">
        <v>3399</v>
      </c>
      <c r="N28" s="267">
        <v>3347.8</v>
      </c>
      <c r="O28" s="267">
        <v>5188000</v>
      </c>
      <c r="P28" s="268">
        <v>-1.3090013090013091E-3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45288</v>
      </c>
      <c r="E29" s="264">
        <v>1928.9</v>
      </c>
      <c r="F29" s="264">
        <v>1930.05</v>
      </c>
      <c r="G29" s="266">
        <v>1918.1</v>
      </c>
      <c r="H29" s="266">
        <v>1907.3</v>
      </c>
      <c r="I29" s="266">
        <v>1895.35</v>
      </c>
      <c r="J29" s="266">
        <v>1940.85</v>
      </c>
      <c r="K29" s="266">
        <v>1952.8000000000002</v>
      </c>
      <c r="L29" s="266">
        <v>1963.6</v>
      </c>
      <c r="M29" s="267">
        <v>1942</v>
      </c>
      <c r="N29" s="267">
        <v>1919.25</v>
      </c>
      <c r="O29" s="267">
        <v>3019676</v>
      </c>
      <c r="P29" s="268">
        <v>-2.4887414079165678E-2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45288</v>
      </c>
      <c r="E30" s="264">
        <v>7054.15</v>
      </c>
      <c r="F30" s="264">
        <v>7032.1833333333334</v>
      </c>
      <c r="G30" s="266">
        <v>6965.4666666666672</v>
      </c>
      <c r="H30" s="266">
        <v>6876.7833333333338</v>
      </c>
      <c r="I30" s="266">
        <v>6810.0666666666675</v>
      </c>
      <c r="J30" s="266">
        <v>7120.8666666666668</v>
      </c>
      <c r="K30" s="266">
        <v>7187.5833333333321</v>
      </c>
      <c r="L30" s="266">
        <v>7276.2666666666664</v>
      </c>
      <c r="M30" s="267">
        <v>7098.9</v>
      </c>
      <c r="N30" s="267">
        <v>6943.5</v>
      </c>
      <c r="O30" s="267">
        <v>264900</v>
      </c>
      <c r="P30" s="268">
        <v>0.14787130321741956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45288</v>
      </c>
      <c r="E31" s="264">
        <v>767.65</v>
      </c>
      <c r="F31" s="264">
        <v>766.48333333333323</v>
      </c>
      <c r="G31" s="266">
        <v>762.36666666666645</v>
      </c>
      <c r="H31" s="266">
        <v>757.08333333333326</v>
      </c>
      <c r="I31" s="266">
        <v>752.96666666666647</v>
      </c>
      <c r="J31" s="266">
        <v>771.76666666666642</v>
      </c>
      <c r="K31" s="266">
        <v>775.88333333333321</v>
      </c>
      <c r="L31" s="266">
        <v>781.1666666666664</v>
      </c>
      <c r="M31" s="267">
        <v>770.6</v>
      </c>
      <c r="N31" s="267">
        <v>761.2</v>
      </c>
      <c r="O31" s="267">
        <v>15020000</v>
      </c>
      <c r="P31" s="268">
        <v>-2.2580855079065529E-2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45288</v>
      </c>
      <c r="E32" s="264">
        <v>1065.2</v>
      </c>
      <c r="F32" s="264">
        <v>1064.5333333333333</v>
      </c>
      <c r="G32" s="266">
        <v>1048.0666666666666</v>
      </c>
      <c r="H32" s="266">
        <v>1030.9333333333334</v>
      </c>
      <c r="I32" s="266">
        <v>1014.4666666666667</v>
      </c>
      <c r="J32" s="266">
        <v>1081.6666666666665</v>
      </c>
      <c r="K32" s="266">
        <v>1098.1333333333332</v>
      </c>
      <c r="L32" s="266">
        <v>1115.2666666666664</v>
      </c>
      <c r="M32" s="267">
        <v>1081</v>
      </c>
      <c r="N32" s="267">
        <v>1047.4000000000001</v>
      </c>
      <c r="O32" s="267">
        <v>23137400</v>
      </c>
      <c r="P32" s="268">
        <v>-2.2294957544708506E-3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45288</v>
      </c>
      <c r="E33" s="264">
        <v>1095.75</v>
      </c>
      <c r="F33" s="264">
        <v>1095.6000000000001</v>
      </c>
      <c r="G33" s="266">
        <v>1088.1500000000003</v>
      </c>
      <c r="H33" s="266">
        <v>1080.5500000000002</v>
      </c>
      <c r="I33" s="266">
        <v>1073.1000000000004</v>
      </c>
      <c r="J33" s="266">
        <v>1103.2000000000003</v>
      </c>
      <c r="K33" s="266">
        <v>1110.6500000000001</v>
      </c>
      <c r="L33" s="266">
        <v>1118.2500000000002</v>
      </c>
      <c r="M33" s="267">
        <v>1103.05</v>
      </c>
      <c r="N33" s="267">
        <v>1088</v>
      </c>
      <c r="O33" s="267">
        <v>49629375</v>
      </c>
      <c r="P33" s="268">
        <v>9.945945945945946E-3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45288</v>
      </c>
      <c r="E34" s="264">
        <v>6451.85</v>
      </c>
      <c r="F34" s="264">
        <v>6433.1000000000013</v>
      </c>
      <c r="G34" s="266">
        <v>6397.4000000000024</v>
      </c>
      <c r="H34" s="266">
        <v>6342.9500000000007</v>
      </c>
      <c r="I34" s="266">
        <v>6307.2500000000018</v>
      </c>
      <c r="J34" s="266">
        <v>6487.5500000000029</v>
      </c>
      <c r="K34" s="266">
        <v>6523.2500000000018</v>
      </c>
      <c r="L34" s="266">
        <v>6577.7000000000035</v>
      </c>
      <c r="M34" s="267">
        <v>6468.8</v>
      </c>
      <c r="N34" s="267">
        <v>6378.65</v>
      </c>
      <c r="O34" s="267">
        <v>1925125</v>
      </c>
      <c r="P34" s="268">
        <v>-2.8695761856710394E-2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45288</v>
      </c>
      <c r="E35" s="264">
        <v>1643.7</v>
      </c>
      <c r="F35" s="264">
        <v>1655.1333333333332</v>
      </c>
      <c r="G35" s="266">
        <v>1624.9166666666665</v>
      </c>
      <c r="H35" s="266">
        <v>1606.1333333333332</v>
      </c>
      <c r="I35" s="266">
        <v>1575.9166666666665</v>
      </c>
      <c r="J35" s="266">
        <v>1673.9166666666665</v>
      </c>
      <c r="K35" s="266">
        <v>1704.1333333333332</v>
      </c>
      <c r="L35" s="266">
        <v>1722.9166666666665</v>
      </c>
      <c r="M35" s="267">
        <v>1685.35</v>
      </c>
      <c r="N35" s="267">
        <v>1636.35</v>
      </c>
      <c r="O35" s="267">
        <v>8846500</v>
      </c>
      <c r="P35" s="268">
        <v>-3.3116563746652825E-2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45288</v>
      </c>
      <c r="E36" s="264">
        <v>7153.9</v>
      </c>
      <c r="F36" s="264">
        <v>7207.9333333333334</v>
      </c>
      <c r="G36" s="266">
        <v>7077.666666666667</v>
      </c>
      <c r="H36" s="266">
        <v>7001.4333333333334</v>
      </c>
      <c r="I36" s="266">
        <v>6871.166666666667</v>
      </c>
      <c r="J36" s="266">
        <v>7284.166666666667</v>
      </c>
      <c r="K36" s="266">
        <v>7414.4333333333334</v>
      </c>
      <c r="L36" s="266">
        <v>7490.666666666667</v>
      </c>
      <c r="M36" s="267">
        <v>7338.2</v>
      </c>
      <c r="N36" s="267">
        <v>7131.7</v>
      </c>
      <c r="O36" s="267">
        <v>6273750</v>
      </c>
      <c r="P36" s="268">
        <v>-2.1075234611102273E-3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45288</v>
      </c>
      <c r="E37" s="264">
        <v>2514.75</v>
      </c>
      <c r="F37" s="264">
        <v>2514.7833333333333</v>
      </c>
      <c r="G37" s="266">
        <v>2478.5666666666666</v>
      </c>
      <c r="H37" s="266">
        <v>2442.3833333333332</v>
      </c>
      <c r="I37" s="266">
        <v>2406.1666666666665</v>
      </c>
      <c r="J37" s="266">
        <v>2550.9666666666667</v>
      </c>
      <c r="K37" s="266">
        <v>2587.1833333333329</v>
      </c>
      <c r="L37" s="266">
        <v>2623.3666666666668</v>
      </c>
      <c r="M37" s="267">
        <v>2551</v>
      </c>
      <c r="N37" s="267">
        <v>2478.6</v>
      </c>
      <c r="O37" s="267">
        <v>1725000</v>
      </c>
      <c r="P37" s="268">
        <v>-4.5326249377386683E-2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45288</v>
      </c>
      <c r="E38" s="264">
        <v>388.15</v>
      </c>
      <c r="F38" s="264">
        <v>389.4666666666667</v>
      </c>
      <c r="G38" s="266">
        <v>386.03333333333342</v>
      </c>
      <c r="H38" s="266">
        <v>383.91666666666674</v>
      </c>
      <c r="I38" s="266">
        <v>380.48333333333346</v>
      </c>
      <c r="J38" s="266">
        <v>391.58333333333337</v>
      </c>
      <c r="K38" s="266">
        <v>395.01666666666665</v>
      </c>
      <c r="L38" s="266">
        <v>397.13333333333333</v>
      </c>
      <c r="M38" s="267">
        <v>392.9</v>
      </c>
      <c r="N38" s="267">
        <v>387.35</v>
      </c>
      <c r="O38" s="267">
        <v>10564800</v>
      </c>
      <c r="P38" s="268">
        <v>-3.7182852143482062E-2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45288</v>
      </c>
      <c r="E39" s="264">
        <v>235.6</v>
      </c>
      <c r="F39" s="264">
        <v>235.5</v>
      </c>
      <c r="G39" s="266">
        <v>233.55</v>
      </c>
      <c r="H39" s="266">
        <v>231.5</v>
      </c>
      <c r="I39" s="266">
        <v>229.55</v>
      </c>
      <c r="J39" s="266">
        <v>237.55</v>
      </c>
      <c r="K39" s="266">
        <v>239.5</v>
      </c>
      <c r="L39" s="266">
        <v>241.55</v>
      </c>
      <c r="M39" s="267">
        <v>237.45</v>
      </c>
      <c r="N39" s="267">
        <v>233.45</v>
      </c>
      <c r="O39" s="267">
        <v>94600000</v>
      </c>
      <c r="P39" s="268">
        <v>-2.8722759493003767E-3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45288</v>
      </c>
      <c r="E40" s="264">
        <v>225.2</v>
      </c>
      <c r="F40" s="264">
        <v>225</v>
      </c>
      <c r="G40" s="266">
        <v>223.3</v>
      </c>
      <c r="H40" s="266">
        <v>221.4</v>
      </c>
      <c r="I40" s="266">
        <v>219.70000000000002</v>
      </c>
      <c r="J40" s="266">
        <v>226.9</v>
      </c>
      <c r="K40" s="266">
        <v>228.6</v>
      </c>
      <c r="L40" s="266">
        <v>230.5</v>
      </c>
      <c r="M40" s="267">
        <v>226.7</v>
      </c>
      <c r="N40" s="267">
        <v>223.1</v>
      </c>
      <c r="O40" s="267">
        <v>112068450</v>
      </c>
      <c r="P40" s="268">
        <v>-1.3847420982188819E-2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45288</v>
      </c>
      <c r="E41" s="264">
        <v>1622.9</v>
      </c>
      <c r="F41" s="264">
        <v>1620.55</v>
      </c>
      <c r="G41" s="266">
        <v>1612.35</v>
      </c>
      <c r="H41" s="266">
        <v>1601.8</v>
      </c>
      <c r="I41" s="266">
        <v>1593.6</v>
      </c>
      <c r="J41" s="266">
        <v>1631.1</v>
      </c>
      <c r="K41" s="266">
        <v>1639.3000000000002</v>
      </c>
      <c r="L41" s="266">
        <v>1649.85</v>
      </c>
      <c r="M41" s="267">
        <v>1628.75</v>
      </c>
      <c r="N41" s="267">
        <v>1610</v>
      </c>
      <c r="O41" s="267">
        <v>1496625</v>
      </c>
      <c r="P41" s="268">
        <v>-6.795889771134983E-2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45288</v>
      </c>
      <c r="E42" s="264">
        <v>182.35</v>
      </c>
      <c r="F42" s="264">
        <v>181.1</v>
      </c>
      <c r="G42" s="266">
        <v>178</v>
      </c>
      <c r="H42" s="266">
        <v>173.65</v>
      </c>
      <c r="I42" s="266">
        <v>170.55</v>
      </c>
      <c r="J42" s="266">
        <v>185.45</v>
      </c>
      <c r="K42" s="266">
        <v>188.54999999999995</v>
      </c>
      <c r="L42" s="266">
        <v>192.89999999999998</v>
      </c>
      <c r="M42" s="267">
        <v>184.2</v>
      </c>
      <c r="N42" s="267">
        <v>176.75</v>
      </c>
      <c r="O42" s="267">
        <v>87426600</v>
      </c>
      <c r="P42" s="268">
        <v>7.9684640292834008E-2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45288</v>
      </c>
      <c r="E43" s="264">
        <v>588.79999999999995</v>
      </c>
      <c r="F43" s="264">
        <v>587.23333333333323</v>
      </c>
      <c r="G43" s="266">
        <v>584.46666666666647</v>
      </c>
      <c r="H43" s="266">
        <v>580.13333333333321</v>
      </c>
      <c r="I43" s="266">
        <v>577.36666666666645</v>
      </c>
      <c r="J43" s="266">
        <v>591.56666666666649</v>
      </c>
      <c r="K43" s="266">
        <v>594.33333333333314</v>
      </c>
      <c r="L43" s="266">
        <v>598.66666666666652</v>
      </c>
      <c r="M43" s="267">
        <v>590</v>
      </c>
      <c r="N43" s="267">
        <v>582.9</v>
      </c>
      <c r="O43" s="267">
        <v>8338440</v>
      </c>
      <c r="P43" s="268">
        <v>-1.6503191654989879E-2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45288</v>
      </c>
      <c r="E44" s="264">
        <v>1226.9000000000001</v>
      </c>
      <c r="F44" s="264">
        <v>1220.05</v>
      </c>
      <c r="G44" s="266">
        <v>1210.1999999999998</v>
      </c>
      <c r="H44" s="266">
        <v>1193.4999999999998</v>
      </c>
      <c r="I44" s="266">
        <v>1183.6499999999996</v>
      </c>
      <c r="J44" s="266">
        <v>1236.75</v>
      </c>
      <c r="K44" s="266">
        <v>1246.5999999999999</v>
      </c>
      <c r="L44" s="266">
        <v>1263.3000000000002</v>
      </c>
      <c r="M44" s="267">
        <v>1229.9000000000001</v>
      </c>
      <c r="N44" s="267">
        <v>1203.3499999999999</v>
      </c>
      <c r="O44" s="267">
        <v>6082500</v>
      </c>
      <c r="P44" s="268">
        <v>1.2400133155792277E-2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45288</v>
      </c>
      <c r="E45" s="264">
        <v>998.85</v>
      </c>
      <c r="F45" s="264">
        <v>996.76666666666677</v>
      </c>
      <c r="G45" s="266">
        <v>991.78333333333353</v>
      </c>
      <c r="H45" s="266">
        <v>984.71666666666681</v>
      </c>
      <c r="I45" s="266">
        <v>979.73333333333358</v>
      </c>
      <c r="J45" s="266">
        <v>1003.8333333333335</v>
      </c>
      <c r="K45" s="266">
        <v>1008.8166666666668</v>
      </c>
      <c r="L45" s="266">
        <v>1015.8833333333334</v>
      </c>
      <c r="M45" s="267">
        <v>1001.75</v>
      </c>
      <c r="N45" s="267">
        <v>989.7</v>
      </c>
      <c r="O45" s="267">
        <v>32243950</v>
      </c>
      <c r="P45" s="268">
        <v>-3.4938344098649444E-3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45288</v>
      </c>
      <c r="E46" s="264">
        <v>182.55</v>
      </c>
      <c r="F46" s="264">
        <v>181.93333333333331</v>
      </c>
      <c r="G46" s="266">
        <v>179.36666666666662</v>
      </c>
      <c r="H46" s="266">
        <v>176.18333333333331</v>
      </c>
      <c r="I46" s="266">
        <v>173.61666666666662</v>
      </c>
      <c r="J46" s="266">
        <v>185.11666666666662</v>
      </c>
      <c r="K46" s="266">
        <v>187.68333333333328</v>
      </c>
      <c r="L46" s="266">
        <v>190.86666666666662</v>
      </c>
      <c r="M46" s="267">
        <v>184.5</v>
      </c>
      <c r="N46" s="267">
        <v>178.75</v>
      </c>
      <c r="O46" s="267">
        <v>99429750</v>
      </c>
      <c r="P46" s="268">
        <v>3.6107008042015429E-2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45288</v>
      </c>
      <c r="E47" s="264">
        <v>251.35</v>
      </c>
      <c r="F47" s="264">
        <v>250.5333333333333</v>
      </c>
      <c r="G47" s="266">
        <v>248.76666666666659</v>
      </c>
      <c r="H47" s="266">
        <v>246.18333333333328</v>
      </c>
      <c r="I47" s="266">
        <v>244.41666666666657</v>
      </c>
      <c r="J47" s="266">
        <v>253.11666666666662</v>
      </c>
      <c r="K47" s="266">
        <v>254.88333333333333</v>
      </c>
      <c r="L47" s="266">
        <v>257.46666666666664</v>
      </c>
      <c r="M47" s="267">
        <v>252.3</v>
      </c>
      <c r="N47" s="267">
        <v>247.95</v>
      </c>
      <c r="O47" s="267">
        <v>35690000</v>
      </c>
      <c r="P47" s="268">
        <v>-3.2332406968074288E-2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45288</v>
      </c>
      <c r="E48" s="264">
        <v>21893.7</v>
      </c>
      <c r="F48" s="264">
        <v>21820.116666666669</v>
      </c>
      <c r="G48" s="266">
        <v>21685.283333333336</v>
      </c>
      <c r="H48" s="266">
        <v>21476.866666666669</v>
      </c>
      <c r="I48" s="266">
        <v>21342.033333333336</v>
      </c>
      <c r="J48" s="266">
        <v>22028.533333333336</v>
      </c>
      <c r="K48" s="266">
        <v>22163.366666666665</v>
      </c>
      <c r="L48" s="266">
        <v>22371.783333333336</v>
      </c>
      <c r="M48" s="267">
        <v>21954.95</v>
      </c>
      <c r="N48" s="267">
        <v>21611.7</v>
      </c>
      <c r="O48" s="267">
        <v>127100</v>
      </c>
      <c r="P48" s="268">
        <v>-2.6053639846743294E-2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45288</v>
      </c>
      <c r="E49" s="264">
        <v>452.6</v>
      </c>
      <c r="F49" s="264">
        <v>451.7166666666667</v>
      </c>
      <c r="G49" s="266">
        <v>445.73333333333341</v>
      </c>
      <c r="H49" s="266">
        <v>438.86666666666673</v>
      </c>
      <c r="I49" s="266">
        <v>432.88333333333344</v>
      </c>
      <c r="J49" s="266">
        <v>458.58333333333337</v>
      </c>
      <c r="K49" s="266">
        <v>464.56666666666672</v>
      </c>
      <c r="L49" s="266">
        <v>471.43333333333334</v>
      </c>
      <c r="M49" s="267">
        <v>457.7</v>
      </c>
      <c r="N49" s="267">
        <v>444.85</v>
      </c>
      <c r="O49" s="267">
        <v>38005200</v>
      </c>
      <c r="P49" s="268">
        <v>6.0738507912584776E-2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45288</v>
      </c>
      <c r="E50" s="264">
        <v>5210.1000000000004</v>
      </c>
      <c r="F50" s="264">
        <v>5199.1500000000005</v>
      </c>
      <c r="G50" s="266">
        <v>5165.7000000000007</v>
      </c>
      <c r="H50" s="266">
        <v>5121.3</v>
      </c>
      <c r="I50" s="266">
        <v>5087.8500000000004</v>
      </c>
      <c r="J50" s="266">
        <v>5243.5500000000011</v>
      </c>
      <c r="K50" s="266">
        <v>5277</v>
      </c>
      <c r="L50" s="266">
        <v>5321.4000000000015</v>
      </c>
      <c r="M50" s="267">
        <v>5232.6000000000004</v>
      </c>
      <c r="N50" s="267">
        <v>5154.75</v>
      </c>
      <c r="O50" s="267">
        <v>2566400</v>
      </c>
      <c r="P50" s="268">
        <v>2.0680878141902642E-2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45288</v>
      </c>
      <c r="E51" s="264">
        <v>736.8</v>
      </c>
      <c r="F51" s="264">
        <v>738.2833333333333</v>
      </c>
      <c r="G51" s="266">
        <v>730.36666666666656</v>
      </c>
      <c r="H51" s="266">
        <v>723.93333333333328</v>
      </c>
      <c r="I51" s="266">
        <v>716.01666666666654</v>
      </c>
      <c r="J51" s="266">
        <v>744.71666666666658</v>
      </c>
      <c r="K51" s="266">
        <v>752.63333333333333</v>
      </c>
      <c r="L51" s="266">
        <v>759.06666666666661</v>
      </c>
      <c r="M51" s="267">
        <v>746.2</v>
      </c>
      <c r="N51" s="267">
        <v>731.85</v>
      </c>
      <c r="O51" s="267">
        <v>5877000</v>
      </c>
      <c r="P51" s="268">
        <v>-1.7388396589199131E-2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45288</v>
      </c>
      <c r="E52" s="264">
        <v>426.45</v>
      </c>
      <c r="F52" s="264">
        <v>427.66666666666669</v>
      </c>
      <c r="G52" s="266">
        <v>424.33333333333337</v>
      </c>
      <c r="H52" s="266">
        <v>422.2166666666667</v>
      </c>
      <c r="I52" s="266">
        <v>418.88333333333338</v>
      </c>
      <c r="J52" s="266">
        <v>429.78333333333336</v>
      </c>
      <c r="K52" s="266">
        <v>433.11666666666673</v>
      </c>
      <c r="L52" s="266">
        <v>435.23333333333335</v>
      </c>
      <c r="M52" s="267">
        <v>431</v>
      </c>
      <c r="N52" s="267">
        <v>425.55</v>
      </c>
      <c r="O52" s="267">
        <v>51362100</v>
      </c>
      <c r="P52" s="268">
        <v>8.5356802035839261E-3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45288</v>
      </c>
      <c r="E53" s="264">
        <v>776.25</v>
      </c>
      <c r="F53" s="264">
        <v>777.25</v>
      </c>
      <c r="G53" s="266">
        <v>768.85</v>
      </c>
      <c r="H53" s="266">
        <v>761.45</v>
      </c>
      <c r="I53" s="266">
        <v>753.05000000000007</v>
      </c>
      <c r="J53" s="266">
        <v>784.65</v>
      </c>
      <c r="K53" s="266">
        <v>793.05000000000007</v>
      </c>
      <c r="L53" s="266">
        <v>800.44999999999993</v>
      </c>
      <c r="M53" s="267">
        <v>785.65</v>
      </c>
      <c r="N53" s="267">
        <v>769.85</v>
      </c>
      <c r="O53" s="267">
        <v>5055375</v>
      </c>
      <c r="P53" s="268">
        <v>-3.6066183305447107E-2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45288</v>
      </c>
      <c r="E54" s="264">
        <v>371.8</v>
      </c>
      <c r="F54" s="264">
        <v>367.91666666666669</v>
      </c>
      <c r="G54" s="266">
        <v>362.93333333333339</v>
      </c>
      <c r="H54" s="266">
        <v>354.06666666666672</v>
      </c>
      <c r="I54" s="266">
        <v>349.08333333333343</v>
      </c>
      <c r="J54" s="266">
        <v>376.78333333333336</v>
      </c>
      <c r="K54" s="266">
        <v>381.76666666666659</v>
      </c>
      <c r="L54" s="266">
        <v>390.63333333333333</v>
      </c>
      <c r="M54" s="267">
        <v>372.9</v>
      </c>
      <c r="N54" s="267">
        <v>359.05</v>
      </c>
      <c r="O54" s="267">
        <v>15925800</v>
      </c>
      <c r="P54" s="268">
        <v>0.10463890353189247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45288</v>
      </c>
      <c r="E55" s="264">
        <v>1241.3499999999999</v>
      </c>
      <c r="F55" s="264">
        <v>1245.0333333333333</v>
      </c>
      <c r="G55" s="266">
        <v>1225.4666666666667</v>
      </c>
      <c r="H55" s="266">
        <v>1209.5833333333335</v>
      </c>
      <c r="I55" s="266">
        <v>1190.0166666666669</v>
      </c>
      <c r="J55" s="266">
        <v>1260.9166666666665</v>
      </c>
      <c r="K55" s="266">
        <v>1280.4833333333331</v>
      </c>
      <c r="L55" s="266">
        <v>1296.3666666666663</v>
      </c>
      <c r="M55" s="267">
        <v>1264.5999999999999</v>
      </c>
      <c r="N55" s="267">
        <v>1229.1500000000001</v>
      </c>
      <c r="O55" s="267">
        <v>12270000</v>
      </c>
      <c r="P55" s="268">
        <v>0.12594631796283551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45288</v>
      </c>
      <c r="E56" s="264">
        <v>1245.55</v>
      </c>
      <c r="F56" s="264">
        <v>1241.5</v>
      </c>
      <c r="G56" s="266">
        <v>1235.0999999999999</v>
      </c>
      <c r="H56" s="266">
        <v>1224.6499999999999</v>
      </c>
      <c r="I56" s="266">
        <v>1218.2499999999998</v>
      </c>
      <c r="J56" s="266">
        <v>1251.95</v>
      </c>
      <c r="K56" s="266">
        <v>1258.3500000000001</v>
      </c>
      <c r="L56" s="266">
        <v>1268.8000000000002</v>
      </c>
      <c r="M56" s="267">
        <v>1247.9000000000001</v>
      </c>
      <c r="N56" s="267">
        <v>1231.05</v>
      </c>
      <c r="O56" s="267">
        <v>10394150</v>
      </c>
      <c r="P56" s="268">
        <v>5.9217062992647548E-2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45288</v>
      </c>
      <c r="E57" s="264">
        <v>366.7</v>
      </c>
      <c r="F57" s="264">
        <v>367.39999999999992</v>
      </c>
      <c r="G57" s="266">
        <v>362.14999999999986</v>
      </c>
      <c r="H57" s="266">
        <v>357.59999999999997</v>
      </c>
      <c r="I57" s="266">
        <v>352.34999999999991</v>
      </c>
      <c r="J57" s="266">
        <v>371.94999999999982</v>
      </c>
      <c r="K57" s="266">
        <v>377.19999999999993</v>
      </c>
      <c r="L57" s="266">
        <v>381.74999999999977</v>
      </c>
      <c r="M57" s="267">
        <v>372.65</v>
      </c>
      <c r="N57" s="267">
        <v>362.85</v>
      </c>
      <c r="O57" s="267">
        <v>63153300</v>
      </c>
      <c r="P57" s="268">
        <v>3.1345382214753595E-2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45288</v>
      </c>
      <c r="E58" s="264">
        <v>6291</v>
      </c>
      <c r="F58" s="264">
        <v>6296.4833333333327</v>
      </c>
      <c r="G58" s="266">
        <v>6240.4166666666652</v>
      </c>
      <c r="H58" s="266">
        <v>6189.8333333333321</v>
      </c>
      <c r="I58" s="266">
        <v>6133.7666666666646</v>
      </c>
      <c r="J58" s="266">
        <v>6347.0666666666657</v>
      </c>
      <c r="K58" s="266">
        <v>6403.1333333333332</v>
      </c>
      <c r="L58" s="266">
        <v>6453.7166666666662</v>
      </c>
      <c r="M58" s="267">
        <v>6352.55</v>
      </c>
      <c r="N58" s="267">
        <v>6245.9</v>
      </c>
      <c r="O58" s="267">
        <v>1070400</v>
      </c>
      <c r="P58" s="268">
        <v>1.1194558594303529E-2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45288</v>
      </c>
      <c r="E59" s="264">
        <v>2449.75</v>
      </c>
      <c r="F59" s="264">
        <v>2434.35</v>
      </c>
      <c r="G59" s="266">
        <v>2410.1</v>
      </c>
      <c r="H59" s="266">
        <v>2370.4499999999998</v>
      </c>
      <c r="I59" s="266">
        <v>2346.1999999999998</v>
      </c>
      <c r="J59" s="266">
        <v>2474</v>
      </c>
      <c r="K59" s="266">
        <v>2498.25</v>
      </c>
      <c r="L59" s="266">
        <v>2537.9</v>
      </c>
      <c r="M59" s="267">
        <v>2458.6</v>
      </c>
      <c r="N59" s="267">
        <v>2394.6999999999998</v>
      </c>
      <c r="O59" s="267">
        <v>3976700</v>
      </c>
      <c r="P59" s="268">
        <v>1.8374114905440532E-2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45288</v>
      </c>
      <c r="E60" s="264">
        <v>843.6</v>
      </c>
      <c r="F60" s="264">
        <v>842.94999999999993</v>
      </c>
      <c r="G60" s="266">
        <v>832.24999999999989</v>
      </c>
      <c r="H60" s="266">
        <v>820.9</v>
      </c>
      <c r="I60" s="266">
        <v>810.19999999999993</v>
      </c>
      <c r="J60" s="266">
        <v>854.29999999999984</v>
      </c>
      <c r="K60" s="266">
        <v>864.99999999999989</v>
      </c>
      <c r="L60" s="266">
        <v>876.3499999999998</v>
      </c>
      <c r="M60" s="267">
        <v>853.65</v>
      </c>
      <c r="N60" s="267">
        <v>831.6</v>
      </c>
      <c r="O60" s="267">
        <v>6915000</v>
      </c>
      <c r="P60" s="268">
        <v>2.1116361488481984E-2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45288</v>
      </c>
      <c r="E61" s="264">
        <v>1265.0999999999999</v>
      </c>
      <c r="F61" s="264">
        <v>1253.25</v>
      </c>
      <c r="G61" s="266">
        <v>1238</v>
      </c>
      <c r="H61" s="266">
        <v>1210.9000000000001</v>
      </c>
      <c r="I61" s="266">
        <v>1195.6500000000001</v>
      </c>
      <c r="J61" s="266">
        <v>1280.3499999999999</v>
      </c>
      <c r="K61" s="266">
        <v>1295.5999999999999</v>
      </c>
      <c r="L61" s="266">
        <v>1322.6999999999998</v>
      </c>
      <c r="M61" s="267">
        <v>1268.5</v>
      </c>
      <c r="N61" s="267">
        <v>1226.1500000000001</v>
      </c>
      <c r="O61" s="267">
        <v>1558900</v>
      </c>
      <c r="P61" s="268">
        <v>-2.8359511343804537E-2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45288</v>
      </c>
      <c r="E62" s="264">
        <v>300.60000000000002</v>
      </c>
      <c r="F62" s="264">
        <v>301.7833333333333</v>
      </c>
      <c r="G62" s="266">
        <v>298.61666666666662</v>
      </c>
      <c r="H62" s="266">
        <v>296.63333333333333</v>
      </c>
      <c r="I62" s="266">
        <v>293.46666666666664</v>
      </c>
      <c r="J62" s="266">
        <v>303.76666666666659</v>
      </c>
      <c r="K62" s="266">
        <v>306.93333333333334</v>
      </c>
      <c r="L62" s="266">
        <v>308.91666666666657</v>
      </c>
      <c r="M62" s="267">
        <v>304.95</v>
      </c>
      <c r="N62" s="267">
        <v>299.8</v>
      </c>
      <c r="O62" s="267">
        <v>16947000</v>
      </c>
      <c r="P62" s="268">
        <v>1.893939393939394E-2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45288</v>
      </c>
      <c r="E63" s="264">
        <v>148.9</v>
      </c>
      <c r="F63" s="264">
        <v>148.36666666666667</v>
      </c>
      <c r="G63" s="266">
        <v>146.78333333333336</v>
      </c>
      <c r="H63" s="266">
        <v>144.66666666666669</v>
      </c>
      <c r="I63" s="266">
        <v>143.08333333333337</v>
      </c>
      <c r="J63" s="266">
        <v>150.48333333333335</v>
      </c>
      <c r="K63" s="266">
        <v>152.06666666666666</v>
      </c>
      <c r="L63" s="266">
        <v>154.18333333333334</v>
      </c>
      <c r="M63" s="267">
        <v>149.94999999999999</v>
      </c>
      <c r="N63" s="267">
        <v>146.25</v>
      </c>
      <c r="O63" s="267">
        <v>33955000</v>
      </c>
      <c r="P63" s="268">
        <v>-1.1355364681904206E-2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45288</v>
      </c>
      <c r="E64" s="264">
        <v>2025.35</v>
      </c>
      <c r="F64" s="264">
        <v>2025.4333333333334</v>
      </c>
      <c r="G64" s="266">
        <v>2004.7166666666667</v>
      </c>
      <c r="H64" s="266">
        <v>1984.0833333333333</v>
      </c>
      <c r="I64" s="266">
        <v>1963.3666666666666</v>
      </c>
      <c r="J64" s="266">
        <v>2046.0666666666668</v>
      </c>
      <c r="K64" s="266">
        <v>2066.7833333333338</v>
      </c>
      <c r="L64" s="266">
        <v>2087.416666666667</v>
      </c>
      <c r="M64" s="267">
        <v>2046.15</v>
      </c>
      <c r="N64" s="267">
        <v>2004.8</v>
      </c>
      <c r="O64" s="267">
        <v>3437700</v>
      </c>
      <c r="P64" s="268">
        <v>-1.7406962785114045E-2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45288</v>
      </c>
      <c r="E65" s="264">
        <v>531.54999999999995</v>
      </c>
      <c r="F65" s="264">
        <v>532.15</v>
      </c>
      <c r="G65" s="266">
        <v>528.9</v>
      </c>
      <c r="H65" s="266">
        <v>526.25</v>
      </c>
      <c r="I65" s="266">
        <v>523</v>
      </c>
      <c r="J65" s="266">
        <v>534.79999999999995</v>
      </c>
      <c r="K65" s="266">
        <v>538.04999999999995</v>
      </c>
      <c r="L65" s="266">
        <v>540.69999999999993</v>
      </c>
      <c r="M65" s="267">
        <v>535.4</v>
      </c>
      <c r="N65" s="267">
        <v>529.5</v>
      </c>
      <c r="O65" s="267">
        <v>21761250</v>
      </c>
      <c r="P65" s="268">
        <v>8.6326767091541128E-3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45288</v>
      </c>
      <c r="E66" s="264">
        <v>2242.5500000000002</v>
      </c>
      <c r="F66" s="264">
        <v>2239.3500000000004</v>
      </c>
      <c r="G66" s="266">
        <v>2211.0500000000006</v>
      </c>
      <c r="H66" s="266">
        <v>2179.5500000000002</v>
      </c>
      <c r="I66" s="266">
        <v>2151.2500000000005</v>
      </c>
      <c r="J66" s="266">
        <v>2270.8500000000008</v>
      </c>
      <c r="K66" s="266">
        <v>2299.15</v>
      </c>
      <c r="L66" s="266">
        <v>2330.650000000001</v>
      </c>
      <c r="M66" s="267">
        <v>2267.65</v>
      </c>
      <c r="N66" s="267">
        <v>2207.85</v>
      </c>
      <c r="O66" s="267">
        <v>3175750</v>
      </c>
      <c r="P66" s="268">
        <v>2.7086028460543338E-2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45288</v>
      </c>
      <c r="E67" s="264">
        <v>2473.5500000000002</v>
      </c>
      <c r="F67" s="264">
        <v>2448.0833333333335</v>
      </c>
      <c r="G67" s="266">
        <v>2407.8166666666671</v>
      </c>
      <c r="H67" s="266">
        <v>2342.0833333333335</v>
      </c>
      <c r="I67" s="266">
        <v>2301.8166666666671</v>
      </c>
      <c r="J67" s="266">
        <v>2513.8166666666671</v>
      </c>
      <c r="K67" s="266">
        <v>2554.0833333333335</v>
      </c>
      <c r="L67" s="266">
        <v>2619.8166666666671</v>
      </c>
      <c r="M67" s="267">
        <v>2488.35</v>
      </c>
      <c r="N67" s="267">
        <v>2382.35</v>
      </c>
      <c r="O67" s="267">
        <v>2669700</v>
      </c>
      <c r="P67" s="268">
        <v>7.1910383040231271E-2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45288</v>
      </c>
      <c r="E68" s="264">
        <v>146.25</v>
      </c>
      <c r="F68" s="264">
        <v>144.51666666666665</v>
      </c>
      <c r="G68" s="266">
        <v>142.1333333333333</v>
      </c>
      <c r="H68" s="266">
        <v>138.01666666666665</v>
      </c>
      <c r="I68" s="266">
        <v>135.6333333333333</v>
      </c>
      <c r="J68" s="266">
        <v>148.6333333333333</v>
      </c>
      <c r="K68" s="266">
        <v>151.01666666666662</v>
      </c>
      <c r="L68" s="266">
        <v>155.1333333333333</v>
      </c>
      <c r="M68" s="267">
        <v>146.9</v>
      </c>
      <c r="N68" s="267">
        <v>140.4</v>
      </c>
      <c r="O68" s="267">
        <v>16914000</v>
      </c>
      <c r="P68" s="268">
        <v>-6.8930211051293058E-2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45288</v>
      </c>
      <c r="E69" s="264">
        <v>3872.35</v>
      </c>
      <c r="F69" s="264">
        <v>3827.6666666666665</v>
      </c>
      <c r="G69" s="266">
        <v>3745.0333333333328</v>
      </c>
      <c r="H69" s="266">
        <v>3617.7166666666662</v>
      </c>
      <c r="I69" s="266">
        <v>3535.0833333333326</v>
      </c>
      <c r="J69" s="266">
        <v>3954.9833333333331</v>
      </c>
      <c r="K69" s="266">
        <v>4037.6166666666672</v>
      </c>
      <c r="L69" s="266">
        <v>4164.9333333333334</v>
      </c>
      <c r="M69" s="267">
        <v>3910.3</v>
      </c>
      <c r="N69" s="267">
        <v>3700.35</v>
      </c>
      <c r="O69" s="267">
        <v>3276600</v>
      </c>
      <c r="P69" s="268">
        <v>-2.4008101989753367E-2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45288</v>
      </c>
      <c r="E70" s="264">
        <v>6463.65</v>
      </c>
      <c r="F70" s="264">
        <v>6469.2166666666662</v>
      </c>
      <c r="G70" s="266">
        <v>6412.4833333333327</v>
      </c>
      <c r="H70" s="266">
        <v>6361.3166666666666</v>
      </c>
      <c r="I70" s="266">
        <v>6304.583333333333</v>
      </c>
      <c r="J70" s="266">
        <v>6520.3833333333323</v>
      </c>
      <c r="K70" s="266">
        <v>6577.1166666666659</v>
      </c>
      <c r="L70" s="266">
        <v>6628.2833333333319</v>
      </c>
      <c r="M70" s="267">
        <v>6525.95</v>
      </c>
      <c r="N70" s="267">
        <v>6418.05</v>
      </c>
      <c r="O70" s="267">
        <v>1270000</v>
      </c>
      <c r="P70" s="268">
        <v>-2.4352769455327647E-2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45288</v>
      </c>
      <c r="E71" s="264">
        <v>716.05</v>
      </c>
      <c r="F71" s="264">
        <v>716.76666666666677</v>
      </c>
      <c r="G71" s="266">
        <v>711.78333333333353</v>
      </c>
      <c r="H71" s="266">
        <v>707.51666666666677</v>
      </c>
      <c r="I71" s="266">
        <v>702.53333333333353</v>
      </c>
      <c r="J71" s="266">
        <v>721.03333333333353</v>
      </c>
      <c r="K71" s="266">
        <v>726.01666666666688</v>
      </c>
      <c r="L71" s="266">
        <v>730.28333333333353</v>
      </c>
      <c r="M71" s="267">
        <v>721.75</v>
      </c>
      <c r="N71" s="267">
        <v>712.5</v>
      </c>
      <c r="O71" s="267">
        <v>40268250</v>
      </c>
      <c r="P71" s="268">
        <v>-6.675078350767227E-3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45288</v>
      </c>
      <c r="E72" s="264">
        <v>5642.95</v>
      </c>
      <c r="F72" s="264">
        <v>5648.95</v>
      </c>
      <c r="G72" s="266">
        <v>5601</v>
      </c>
      <c r="H72" s="266">
        <v>5559.05</v>
      </c>
      <c r="I72" s="266">
        <v>5511.1</v>
      </c>
      <c r="J72" s="266">
        <v>5690.9</v>
      </c>
      <c r="K72" s="266">
        <v>5738.8499999999985</v>
      </c>
      <c r="L72" s="266">
        <v>5780.7999999999993</v>
      </c>
      <c r="M72" s="267">
        <v>5696.9</v>
      </c>
      <c r="N72" s="267">
        <v>5607</v>
      </c>
      <c r="O72" s="267">
        <v>2018750</v>
      </c>
      <c r="P72" s="268">
        <v>3.0303030303030304E-2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45288</v>
      </c>
      <c r="E73" s="264">
        <v>4049.7</v>
      </c>
      <c r="F73" s="264">
        <v>4045.1666666666665</v>
      </c>
      <c r="G73" s="266">
        <v>4014.9833333333331</v>
      </c>
      <c r="H73" s="266">
        <v>3980.2666666666664</v>
      </c>
      <c r="I73" s="266">
        <v>3950.083333333333</v>
      </c>
      <c r="J73" s="266">
        <v>4079.8833333333332</v>
      </c>
      <c r="K73" s="266">
        <v>4110.0666666666666</v>
      </c>
      <c r="L73" s="266">
        <v>4144.7833333333328</v>
      </c>
      <c r="M73" s="267">
        <v>4075.35</v>
      </c>
      <c r="N73" s="267">
        <v>4010.45</v>
      </c>
      <c r="O73" s="267">
        <v>2870175</v>
      </c>
      <c r="P73" s="268">
        <v>-1.2192891544229714E-4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45288</v>
      </c>
      <c r="E74" s="264">
        <v>2983.95</v>
      </c>
      <c r="F74" s="264">
        <v>2978.6</v>
      </c>
      <c r="G74" s="266">
        <v>2961.35</v>
      </c>
      <c r="H74" s="266">
        <v>2938.75</v>
      </c>
      <c r="I74" s="266">
        <v>2921.5</v>
      </c>
      <c r="J74" s="266">
        <v>3001.2</v>
      </c>
      <c r="K74" s="266">
        <v>3018.45</v>
      </c>
      <c r="L74" s="266">
        <v>3041.0499999999997</v>
      </c>
      <c r="M74" s="267">
        <v>2995.85</v>
      </c>
      <c r="N74" s="267">
        <v>2956</v>
      </c>
      <c r="O74" s="267">
        <v>3113275</v>
      </c>
      <c r="P74" s="268">
        <v>2.1105799585099665E-2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45288</v>
      </c>
      <c r="E75" s="264">
        <v>297.14999999999998</v>
      </c>
      <c r="F75" s="264">
        <v>296.06666666666666</v>
      </c>
      <c r="G75" s="266">
        <v>293.93333333333334</v>
      </c>
      <c r="H75" s="266">
        <v>290.7166666666667</v>
      </c>
      <c r="I75" s="266">
        <v>288.58333333333337</v>
      </c>
      <c r="J75" s="266">
        <v>299.2833333333333</v>
      </c>
      <c r="K75" s="266">
        <v>301.41666666666663</v>
      </c>
      <c r="L75" s="266">
        <v>304.63333333333327</v>
      </c>
      <c r="M75" s="267">
        <v>298.2</v>
      </c>
      <c r="N75" s="267">
        <v>292.85000000000002</v>
      </c>
      <c r="O75" s="267">
        <v>19065600</v>
      </c>
      <c r="P75" s="268">
        <v>-3.3576642335766425E-2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45288</v>
      </c>
      <c r="E76" s="264">
        <v>154.15</v>
      </c>
      <c r="F76" s="264">
        <v>154.18333333333331</v>
      </c>
      <c r="G76" s="266">
        <v>153.11666666666662</v>
      </c>
      <c r="H76" s="266">
        <v>152.08333333333331</v>
      </c>
      <c r="I76" s="266">
        <v>151.01666666666662</v>
      </c>
      <c r="J76" s="266">
        <v>155.21666666666661</v>
      </c>
      <c r="K76" s="266">
        <v>156.28333333333327</v>
      </c>
      <c r="L76" s="266">
        <v>157.31666666666661</v>
      </c>
      <c r="M76" s="267">
        <v>155.25</v>
      </c>
      <c r="N76" s="267">
        <v>153.15</v>
      </c>
      <c r="O76" s="267">
        <v>92345000</v>
      </c>
      <c r="P76" s="268">
        <v>-7.5745279445977383E-4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45288</v>
      </c>
      <c r="E77" s="264">
        <v>153.9</v>
      </c>
      <c r="F77" s="264">
        <v>154.31666666666669</v>
      </c>
      <c r="G77" s="266">
        <v>151.18333333333339</v>
      </c>
      <c r="H77" s="266">
        <v>148.4666666666667</v>
      </c>
      <c r="I77" s="266">
        <v>145.3333333333334</v>
      </c>
      <c r="J77" s="266">
        <v>157.03333333333339</v>
      </c>
      <c r="K77" s="266">
        <v>160.16666666666666</v>
      </c>
      <c r="L77" s="266">
        <v>162.88333333333338</v>
      </c>
      <c r="M77" s="267">
        <v>157.44999999999999</v>
      </c>
      <c r="N77" s="267">
        <v>151.6</v>
      </c>
      <c r="O77" s="267">
        <v>162298125</v>
      </c>
      <c r="P77" s="268">
        <v>-4.7898117885720727E-4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45288</v>
      </c>
      <c r="E78" s="264">
        <v>845.4</v>
      </c>
      <c r="F78" s="264">
        <v>843.11666666666667</v>
      </c>
      <c r="G78" s="266">
        <v>833.2833333333333</v>
      </c>
      <c r="H78" s="266">
        <v>821.16666666666663</v>
      </c>
      <c r="I78" s="266">
        <v>811.33333333333326</v>
      </c>
      <c r="J78" s="266">
        <v>855.23333333333335</v>
      </c>
      <c r="K78" s="266">
        <v>865.06666666666661</v>
      </c>
      <c r="L78" s="266">
        <v>877.18333333333339</v>
      </c>
      <c r="M78" s="267">
        <v>852.95</v>
      </c>
      <c r="N78" s="267">
        <v>831</v>
      </c>
      <c r="O78" s="267">
        <v>11708750</v>
      </c>
      <c r="P78" s="268">
        <v>-3.0495857846079961E-2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45288</v>
      </c>
      <c r="E79" s="264">
        <v>74.25</v>
      </c>
      <c r="F79" s="264">
        <v>74.55</v>
      </c>
      <c r="G79" s="266">
        <v>73.599999999999994</v>
      </c>
      <c r="H79" s="266">
        <v>72.95</v>
      </c>
      <c r="I79" s="266">
        <v>72</v>
      </c>
      <c r="J79" s="266">
        <v>75.199999999999989</v>
      </c>
      <c r="K79" s="266">
        <v>76.150000000000006</v>
      </c>
      <c r="L79" s="266">
        <v>76.799999999999983</v>
      </c>
      <c r="M79" s="267">
        <v>75.5</v>
      </c>
      <c r="N79" s="267">
        <v>73.900000000000006</v>
      </c>
      <c r="O79" s="267">
        <v>205222500</v>
      </c>
      <c r="P79" s="268">
        <v>3.9015777182890017E-2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45288</v>
      </c>
      <c r="E80" s="264">
        <v>752.35</v>
      </c>
      <c r="F80" s="264">
        <v>745.76666666666677</v>
      </c>
      <c r="G80" s="266">
        <v>735.03333333333353</v>
      </c>
      <c r="H80" s="266">
        <v>717.71666666666681</v>
      </c>
      <c r="I80" s="266">
        <v>706.98333333333358</v>
      </c>
      <c r="J80" s="266">
        <v>763.08333333333348</v>
      </c>
      <c r="K80" s="266">
        <v>773.81666666666683</v>
      </c>
      <c r="L80" s="266">
        <v>791.13333333333344</v>
      </c>
      <c r="M80" s="267">
        <v>756.5</v>
      </c>
      <c r="N80" s="267">
        <v>728.45</v>
      </c>
      <c r="O80" s="267">
        <v>7787000</v>
      </c>
      <c r="P80" s="268">
        <v>1.9574468085106381E-2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45288</v>
      </c>
      <c r="E81" s="264">
        <v>1094.55</v>
      </c>
      <c r="F81" s="264">
        <v>1088.7666666666667</v>
      </c>
      <c r="G81" s="266">
        <v>1081.0333333333333</v>
      </c>
      <c r="H81" s="266">
        <v>1067.5166666666667</v>
      </c>
      <c r="I81" s="266">
        <v>1059.7833333333333</v>
      </c>
      <c r="J81" s="266">
        <v>1102.2833333333333</v>
      </c>
      <c r="K81" s="266">
        <v>1110.0166666666664</v>
      </c>
      <c r="L81" s="266">
        <v>1123.5333333333333</v>
      </c>
      <c r="M81" s="267">
        <v>1096.5</v>
      </c>
      <c r="N81" s="267">
        <v>1075.25</v>
      </c>
      <c r="O81" s="267">
        <v>8564000</v>
      </c>
      <c r="P81" s="268">
        <v>1.1575714623198678E-2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45288</v>
      </c>
      <c r="E82" s="264">
        <v>1988</v>
      </c>
      <c r="F82" s="264">
        <v>1991.7</v>
      </c>
      <c r="G82" s="266">
        <v>1976.8000000000002</v>
      </c>
      <c r="H82" s="266">
        <v>1965.6000000000001</v>
      </c>
      <c r="I82" s="266">
        <v>1950.7000000000003</v>
      </c>
      <c r="J82" s="266">
        <v>2002.9</v>
      </c>
      <c r="K82" s="266">
        <v>2017.8000000000002</v>
      </c>
      <c r="L82" s="266">
        <v>2029</v>
      </c>
      <c r="M82" s="267">
        <v>2006.6</v>
      </c>
      <c r="N82" s="267">
        <v>1980.5</v>
      </c>
      <c r="O82" s="267">
        <v>3443275</v>
      </c>
      <c r="P82" s="268">
        <v>5.0275282526803827E-2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45288</v>
      </c>
      <c r="E83" s="264">
        <v>397.3</v>
      </c>
      <c r="F83" s="264">
        <v>394.48333333333335</v>
      </c>
      <c r="G83" s="266">
        <v>390.16666666666669</v>
      </c>
      <c r="H83" s="266">
        <v>383.03333333333336</v>
      </c>
      <c r="I83" s="266">
        <v>378.7166666666667</v>
      </c>
      <c r="J83" s="266">
        <v>401.61666666666667</v>
      </c>
      <c r="K83" s="266">
        <v>405.93333333333328</v>
      </c>
      <c r="L83" s="266">
        <v>413.06666666666666</v>
      </c>
      <c r="M83" s="267">
        <v>398.8</v>
      </c>
      <c r="N83" s="267">
        <v>387.35</v>
      </c>
      <c r="O83" s="267">
        <v>10950000</v>
      </c>
      <c r="P83" s="268">
        <v>1.6146993318485525E-2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45288</v>
      </c>
      <c r="E84" s="264">
        <v>2069.6999999999998</v>
      </c>
      <c r="F84" s="264">
        <v>2066.0333333333333</v>
      </c>
      <c r="G84" s="266">
        <v>2048.5666666666666</v>
      </c>
      <c r="H84" s="266">
        <v>2027.4333333333334</v>
      </c>
      <c r="I84" s="266">
        <v>2009.9666666666667</v>
      </c>
      <c r="J84" s="266">
        <v>2087.1666666666665</v>
      </c>
      <c r="K84" s="266">
        <v>2104.6333333333328</v>
      </c>
      <c r="L84" s="266">
        <v>2125.7666666666664</v>
      </c>
      <c r="M84" s="267">
        <v>2083.5</v>
      </c>
      <c r="N84" s="267">
        <v>2044.9</v>
      </c>
      <c r="O84" s="267">
        <v>9108600</v>
      </c>
      <c r="P84" s="268">
        <v>2.5509385528637896E-2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45288</v>
      </c>
      <c r="E85" s="264">
        <v>452.35</v>
      </c>
      <c r="F85" s="264">
        <v>452.51666666666671</v>
      </c>
      <c r="G85" s="266">
        <v>446.73333333333341</v>
      </c>
      <c r="H85" s="266">
        <v>441.11666666666667</v>
      </c>
      <c r="I85" s="266">
        <v>435.33333333333337</v>
      </c>
      <c r="J85" s="266">
        <v>458.13333333333344</v>
      </c>
      <c r="K85" s="266">
        <v>463.91666666666674</v>
      </c>
      <c r="L85" s="266">
        <v>469.53333333333347</v>
      </c>
      <c r="M85" s="267">
        <v>458.3</v>
      </c>
      <c r="N85" s="267">
        <v>446.9</v>
      </c>
      <c r="O85" s="267">
        <v>8158750</v>
      </c>
      <c r="P85" s="268">
        <v>-3.8025055268975684E-2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45288</v>
      </c>
      <c r="E86" s="264">
        <v>2824.5</v>
      </c>
      <c r="F86" s="264">
        <v>2784</v>
      </c>
      <c r="G86" s="266">
        <v>2732.55</v>
      </c>
      <c r="H86" s="266">
        <v>2640.6000000000004</v>
      </c>
      <c r="I86" s="266">
        <v>2589.1500000000005</v>
      </c>
      <c r="J86" s="266">
        <v>2875.95</v>
      </c>
      <c r="K86" s="266">
        <v>2927.3999999999996</v>
      </c>
      <c r="L86" s="266">
        <v>3019.3499999999995</v>
      </c>
      <c r="M86" s="267">
        <v>2835.45</v>
      </c>
      <c r="N86" s="267">
        <v>2692.05</v>
      </c>
      <c r="O86" s="267">
        <v>7391400</v>
      </c>
      <c r="P86" s="268">
        <v>7.4007441632252527E-3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45288</v>
      </c>
      <c r="E87" s="264">
        <v>1360.8</v>
      </c>
      <c r="F87" s="264">
        <v>1358.2</v>
      </c>
      <c r="G87" s="266">
        <v>1353.4</v>
      </c>
      <c r="H87" s="266">
        <v>1346</v>
      </c>
      <c r="I87" s="266">
        <v>1341.2</v>
      </c>
      <c r="J87" s="266">
        <v>1365.6000000000001</v>
      </c>
      <c r="K87" s="266">
        <v>1370.3999999999999</v>
      </c>
      <c r="L87" s="266">
        <v>1377.8000000000002</v>
      </c>
      <c r="M87" s="267">
        <v>1363</v>
      </c>
      <c r="N87" s="267">
        <v>1350.8</v>
      </c>
      <c r="O87" s="267">
        <v>5577500</v>
      </c>
      <c r="P87" s="268">
        <v>-3.503460207612457E-2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45288</v>
      </c>
      <c r="E88" s="264">
        <v>1460.15</v>
      </c>
      <c r="F88" s="264">
        <v>1457.2</v>
      </c>
      <c r="G88" s="266">
        <v>1446.4</v>
      </c>
      <c r="H88" s="266">
        <v>1432.65</v>
      </c>
      <c r="I88" s="266">
        <v>1421.8500000000001</v>
      </c>
      <c r="J88" s="266">
        <v>1470.95</v>
      </c>
      <c r="K88" s="266">
        <v>1481.7499999999998</v>
      </c>
      <c r="L88" s="266">
        <v>1495.5</v>
      </c>
      <c r="M88" s="267">
        <v>1468</v>
      </c>
      <c r="N88" s="267">
        <v>1443.45</v>
      </c>
      <c r="O88" s="267">
        <v>13890100</v>
      </c>
      <c r="P88" s="268">
        <v>-3.5264483627204033E-4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45288</v>
      </c>
      <c r="E89" s="264">
        <v>3192.35</v>
      </c>
      <c r="F89" s="264">
        <v>3223.3166666666662</v>
      </c>
      <c r="G89" s="266">
        <v>3154.4333333333325</v>
      </c>
      <c r="H89" s="266">
        <v>3116.5166666666664</v>
      </c>
      <c r="I89" s="266">
        <v>3047.6333333333328</v>
      </c>
      <c r="J89" s="266">
        <v>3261.2333333333322</v>
      </c>
      <c r="K89" s="266">
        <v>3330.1166666666663</v>
      </c>
      <c r="L89" s="266">
        <v>3368.0333333333319</v>
      </c>
      <c r="M89" s="267">
        <v>3292.2</v>
      </c>
      <c r="N89" s="267">
        <v>3185.4</v>
      </c>
      <c r="O89" s="267">
        <v>3169500</v>
      </c>
      <c r="P89" s="268">
        <v>-2.410862737853316E-2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45288</v>
      </c>
      <c r="E90" s="264">
        <v>1680.55</v>
      </c>
      <c r="F90" s="264">
        <v>1678.5333333333335</v>
      </c>
      <c r="G90" s="266">
        <v>1672.2666666666671</v>
      </c>
      <c r="H90" s="266">
        <v>1663.9833333333336</v>
      </c>
      <c r="I90" s="266">
        <v>1657.7166666666672</v>
      </c>
      <c r="J90" s="266">
        <v>1686.8166666666671</v>
      </c>
      <c r="K90" s="266">
        <v>1693.0833333333335</v>
      </c>
      <c r="L90" s="266">
        <v>1701.366666666667</v>
      </c>
      <c r="M90" s="267">
        <v>1684.8</v>
      </c>
      <c r="N90" s="267">
        <v>1670.25</v>
      </c>
      <c r="O90" s="267">
        <v>110177100</v>
      </c>
      <c r="P90" s="268">
        <v>-1.1780375906467367E-2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45288</v>
      </c>
      <c r="E91" s="264">
        <v>637.65</v>
      </c>
      <c r="F91" s="264">
        <v>639.26666666666665</v>
      </c>
      <c r="G91" s="266">
        <v>631.58333333333326</v>
      </c>
      <c r="H91" s="266">
        <v>625.51666666666665</v>
      </c>
      <c r="I91" s="266">
        <v>617.83333333333326</v>
      </c>
      <c r="J91" s="266">
        <v>645.33333333333326</v>
      </c>
      <c r="K91" s="266">
        <v>653.01666666666665</v>
      </c>
      <c r="L91" s="266">
        <v>659.08333333333326</v>
      </c>
      <c r="M91" s="267">
        <v>646.95000000000005</v>
      </c>
      <c r="N91" s="267">
        <v>633.20000000000005</v>
      </c>
      <c r="O91" s="267">
        <v>23677500</v>
      </c>
      <c r="P91" s="268">
        <v>9.6982978289674851E-2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45288</v>
      </c>
      <c r="E92" s="264">
        <v>4051.65</v>
      </c>
      <c r="F92" s="264">
        <v>4012.0666666666671</v>
      </c>
      <c r="G92" s="266">
        <v>3960.4333333333343</v>
      </c>
      <c r="H92" s="266">
        <v>3869.2166666666672</v>
      </c>
      <c r="I92" s="266">
        <v>3817.5833333333344</v>
      </c>
      <c r="J92" s="266">
        <v>4103.2833333333347</v>
      </c>
      <c r="K92" s="266">
        <v>4154.9166666666661</v>
      </c>
      <c r="L92" s="266">
        <v>4246.1333333333341</v>
      </c>
      <c r="M92" s="267">
        <v>4063.7</v>
      </c>
      <c r="N92" s="267">
        <v>3920.85</v>
      </c>
      <c r="O92" s="267">
        <v>3820500</v>
      </c>
      <c r="P92" s="268">
        <v>0.1284891448825875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45288</v>
      </c>
      <c r="E93" s="264">
        <v>579</v>
      </c>
      <c r="F93" s="264">
        <v>576.2833333333333</v>
      </c>
      <c r="G93" s="266">
        <v>572.56666666666661</v>
      </c>
      <c r="H93" s="266">
        <v>566.13333333333333</v>
      </c>
      <c r="I93" s="266">
        <v>562.41666666666663</v>
      </c>
      <c r="J93" s="266">
        <v>582.71666666666658</v>
      </c>
      <c r="K93" s="266">
        <v>586.43333333333328</v>
      </c>
      <c r="L93" s="266">
        <v>592.86666666666656</v>
      </c>
      <c r="M93" s="267">
        <v>580</v>
      </c>
      <c r="N93" s="267">
        <v>569.85</v>
      </c>
      <c r="O93" s="267">
        <v>39457600</v>
      </c>
      <c r="P93" s="268">
        <v>2.3086975461013504E-2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45288</v>
      </c>
      <c r="E94" s="264">
        <v>234</v>
      </c>
      <c r="F94" s="264">
        <v>234</v>
      </c>
      <c r="G94" s="266">
        <v>230.35</v>
      </c>
      <c r="H94" s="266">
        <v>226.7</v>
      </c>
      <c r="I94" s="266">
        <v>223.04999999999998</v>
      </c>
      <c r="J94" s="266">
        <v>237.65</v>
      </c>
      <c r="K94" s="266">
        <v>241.29999999999998</v>
      </c>
      <c r="L94" s="266">
        <v>244.95000000000002</v>
      </c>
      <c r="M94" s="267">
        <v>237.65</v>
      </c>
      <c r="N94" s="267">
        <v>230.35</v>
      </c>
      <c r="O94" s="267">
        <v>36320900</v>
      </c>
      <c r="P94" s="268">
        <v>-0.12016946976505329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45288</v>
      </c>
      <c r="E95" s="264">
        <v>384.9</v>
      </c>
      <c r="F95" s="264">
        <v>381.5333333333333</v>
      </c>
      <c r="G95" s="266">
        <v>370.36666666666662</v>
      </c>
      <c r="H95" s="266">
        <v>355.83333333333331</v>
      </c>
      <c r="I95" s="266">
        <v>344.66666666666663</v>
      </c>
      <c r="J95" s="266">
        <v>396.06666666666661</v>
      </c>
      <c r="K95" s="266">
        <v>407.23333333333335</v>
      </c>
      <c r="L95" s="266">
        <v>421.76666666666659</v>
      </c>
      <c r="M95" s="267">
        <v>392.7</v>
      </c>
      <c r="N95" s="267">
        <v>367</v>
      </c>
      <c r="O95" s="267">
        <v>48926700</v>
      </c>
      <c r="P95" s="268">
        <v>6.3813549371844552E-2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45288</v>
      </c>
      <c r="E96" s="264">
        <v>2586.35</v>
      </c>
      <c r="F96" s="264">
        <v>2582.2166666666667</v>
      </c>
      <c r="G96" s="266">
        <v>2574.4333333333334</v>
      </c>
      <c r="H96" s="266">
        <v>2562.5166666666669</v>
      </c>
      <c r="I96" s="266">
        <v>2554.7333333333336</v>
      </c>
      <c r="J96" s="266">
        <v>2594.1333333333332</v>
      </c>
      <c r="K96" s="266">
        <v>2601.916666666667</v>
      </c>
      <c r="L96" s="266">
        <v>2613.833333333333</v>
      </c>
      <c r="M96" s="267">
        <v>2590</v>
      </c>
      <c r="N96" s="267">
        <v>2570.3000000000002</v>
      </c>
      <c r="O96" s="267">
        <v>10794900</v>
      </c>
      <c r="P96" s="268">
        <v>-2.4949408144595681E-3</v>
      </c>
    </row>
    <row r="97" spans="1:16" ht="12.75" customHeight="1">
      <c r="A97" s="259">
        <v>87</v>
      </c>
      <c r="B97" s="272" t="s">
        <v>68</v>
      </c>
      <c r="C97" s="264" t="s">
        <v>137</v>
      </c>
      <c r="D97" s="265">
        <v>45288</v>
      </c>
      <c r="E97" s="264">
        <v>213.2</v>
      </c>
      <c r="F97" s="264">
        <v>212.48333333333335</v>
      </c>
      <c r="G97" s="266">
        <v>209.06666666666669</v>
      </c>
      <c r="H97" s="266">
        <v>204.93333333333334</v>
      </c>
      <c r="I97" s="266">
        <v>201.51666666666668</v>
      </c>
      <c r="J97" s="266">
        <v>216.6166666666667</v>
      </c>
      <c r="K97" s="266">
        <v>220.03333333333333</v>
      </c>
      <c r="L97" s="266">
        <v>224.16666666666671</v>
      </c>
      <c r="M97" s="267">
        <v>215.9</v>
      </c>
      <c r="N97" s="267">
        <v>208.35</v>
      </c>
      <c r="O97" s="267">
        <v>41396700</v>
      </c>
      <c r="P97" s="268">
        <v>-0.15333263794722019</v>
      </c>
    </row>
    <row r="98" spans="1:16" ht="12.75" customHeight="1">
      <c r="A98" s="259">
        <v>88</v>
      </c>
      <c r="B98" s="272" t="s">
        <v>63</v>
      </c>
      <c r="C98" s="264" t="s">
        <v>138</v>
      </c>
      <c r="D98" s="265">
        <v>45288</v>
      </c>
      <c r="E98" s="264">
        <v>996.1</v>
      </c>
      <c r="F98" s="264">
        <v>995.48333333333323</v>
      </c>
      <c r="G98" s="266">
        <v>991.11666666666645</v>
      </c>
      <c r="H98" s="266">
        <v>986.13333333333321</v>
      </c>
      <c r="I98" s="266">
        <v>981.76666666666642</v>
      </c>
      <c r="J98" s="266">
        <v>1000.4666666666665</v>
      </c>
      <c r="K98" s="266">
        <v>1004.8333333333333</v>
      </c>
      <c r="L98" s="266">
        <v>1009.8166666666665</v>
      </c>
      <c r="M98" s="267">
        <v>999.85</v>
      </c>
      <c r="N98" s="267">
        <v>990.5</v>
      </c>
      <c r="O98" s="267">
        <v>80563700</v>
      </c>
      <c r="P98" s="268">
        <v>5.7228943331404269E-2</v>
      </c>
    </row>
    <row r="99" spans="1:16" ht="12.75" customHeight="1">
      <c r="A99" s="259">
        <v>89</v>
      </c>
      <c r="B99" s="272" t="s">
        <v>68</v>
      </c>
      <c r="C99" s="264" t="s">
        <v>139</v>
      </c>
      <c r="D99" s="265">
        <v>45288</v>
      </c>
      <c r="E99" s="264">
        <v>1414.55</v>
      </c>
      <c r="F99" s="264">
        <v>1418.9166666666667</v>
      </c>
      <c r="G99" s="266">
        <v>1399.6333333333334</v>
      </c>
      <c r="H99" s="266">
        <v>1384.7166666666667</v>
      </c>
      <c r="I99" s="266">
        <v>1365.4333333333334</v>
      </c>
      <c r="J99" s="266">
        <v>1433.8333333333335</v>
      </c>
      <c r="K99" s="266">
        <v>1453.1166666666668</v>
      </c>
      <c r="L99" s="266">
        <v>1468.0333333333335</v>
      </c>
      <c r="M99" s="267">
        <v>1438.2</v>
      </c>
      <c r="N99" s="267">
        <v>1404</v>
      </c>
      <c r="O99" s="267">
        <v>2920500</v>
      </c>
      <c r="P99" s="268">
        <v>-3.4545454545454546E-2</v>
      </c>
    </row>
    <row r="100" spans="1:16" ht="12.75" customHeight="1">
      <c r="A100" s="259">
        <v>90</v>
      </c>
      <c r="B100" s="272" t="s">
        <v>68</v>
      </c>
      <c r="C100" s="264" t="s">
        <v>140</v>
      </c>
      <c r="D100" s="265">
        <v>45288</v>
      </c>
      <c r="E100" s="264">
        <v>523.54999999999995</v>
      </c>
      <c r="F100" s="264">
        <v>521.43333333333328</v>
      </c>
      <c r="G100" s="266">
        <v>518.71666666666658</v>
      </c>
      <c r="H100" s="266">
        <v>513.88333333333333</v>
      </c>
      <c r="I100" s="266">
        <v>511.16666666666663</v>
      </c>
      <c r="J100" s="266">
        <v>526.26666666666654</v>
      </c>
      <c r="K100" s="266">
        <v>528.98333333333323</v>
      </c>
      <c r="L100" s="266">
        <v>533.81666666666649</v>
      </c>
      <c r="M100" s="267">
        <v>524.15</v>
      </c>
      <c r="N100" s="267">
        <v>516.6</v>
      </c>
      <c r="O100" s="267">
        <v>14733000</v>
      </c>
      <c r="P100" s="268">
        <v>-6.9886363636363635E-2</v>
      </c>
    </row>
    <row r="101" spans="1:16" ht="12.75" customHeight="1">
      <c r="A101" s="259">
        <v>91</v>
      </c>
      <c r="B101" s="272" t="s">
        <v>79</v>
      </c>
      <c r="C101" s="264" t="s">
        <v>141</v>
      </c>
      <c r="D101" s="265">
        <v>45288</v>
      </c>
      <c r="E101" s="264">
        <v>13.4</v>
      </c>
      <c r="F101" s="264">
        <v>13.466666666666669</v>
      </c>
      <c r="G101" s="266">
        <v>13.233333333333338</v>
      </c>
      <c r="H101" s="266">
        <v>13.06666666666667</v>
      </c>
      <c r="I101" s="266">
        <v>12.833333333333339</v>
      </c>
      <c r="J101" s="266">
        <v>13.633333333333336</v>
      </c>
      <c r="K101" s="266">
        <v>13.866666666666667</v>
      </c>
      <c r="L101" s="266">
        <v>14.033333333333335</v>
      </c>
      <c r="M101" s="267">
        <v>13.7</v>
      </c>
      <c r="N101" s="267">
        <v>13.3</v>
      </c>
      <c r="O101" s="267">
        <v>2236880000</v>
      </c>
      <c r="P101" s="268">
        <v>-7.5048245300550357E-4</v>
      </c>
    </row>
    <row r="102" spans="1:16" ht="12.75" customHeight="1">
      <c r="A102" s="259">
        <v>92</v>
      </c>
      <c r="B102" s="272" t="s">
        <v>68</v>
      </c>
      <c r="C102" s="270" t="s">
        <v>142</v>
      </c>
      <c r="D102" s="265">
        <v>45288</v>
      </c>
      <c r="E102" s="264">
        <v>124.6</v>
      </c>
      <c r="F102" s="264">
        <v>124.35000000000001</v>
      </c>
      <c r="G102" s="266">
        <v>123.75000000000001</v>
      </c>
      <c r="H102" s="266">
        <v>122.9</v>
      </c>
      <c r="I102" s="266">
        <v>122.30000000000001</v>
      </c>
      <c r="J102" s="266">
        <v>125.20000000000002</v>
      </c>
      <c r="K102" s="266">
        <v>125.80000000000001</v>
      </c>
      <c r="L102" s="266">
        <v>126.65000000000002</v>
      </c>
      <c r="M102" s="267">
        <v>124.95</v>
      </c>
      <c r="N102" s="267">
        <v>123.5</v>
      </c>
      <c r="O102" s="267">
        <v>74750000</v>
      </c>
      <c r="P102" s="268">
        <v>-1.2092777373950968E-2</v>
      </c>
    </row>
    <row r="103" spans="1:16" ht="12.75" customHeight="1">
      <c r="A103" s="259">
        <v>93</v>
      </c>
      <c r="B103" s="272" t="s">
        <v>63</v>
      </c>
      <c r="C103" s="264" t="s">
        <v>143</v>
      </c>
      <c r="D103" s="265">
        <v>45288</v>
      </c>
      <c r="E103" s="264">
        <v>88.75</v>
      </c>
      <c r="F103" s="264">
        <v>88.649999999999991</v>
      </c>
      <c r="G103" s="266">
        <v>88.149999999999977</v>
      </c>
      <c r="H103" s="266">
        <v>87.549999999999983</v>
      </c>
      <c r="I103" s="266">
        <v>87.049999999999969</v>
      </c>
      <c r="J103" s="266">
        <v>89.249999999999986</v>
      </c>
      <c r="K103" s="266">
        <v>89.750000000000014</v>
      </c>
      <c r="L103" s="266">
        <v>90.35</v>
      </c>
      <c r="M103" s="267">
        <v>89.15</v>
      </c>
      <c r="N103" s="267">
        <v>88.05</v>
      </c>
      <c r="O103" s="267">
        <v>264105000</v>
      </c>
      <c r="P103" s="268">
        <v>-6.390557711733745E-2</v>
      </c>
    </row>
    <row r="104" spans="1:16" ht="12.75" customHeight="1">
      <c r="A104" s="259">
        <v>94</v>
      </c>
      <c r="B104" s="272" t="s">
        <v>45</v>
      </c>
      <c r="C104" s="271" t="s">
        <v>144</v>
      </c>
      <c r="D104" s="265">
        <v>45288</v>
      </c>
      <c r="E104" s="264">
        <v>156.75</v>
      </c>
      <c r="F104" s="264">
        <v>155.29999999999998</v>
      </c>
      <c r="G104" s="266">
        <v>153.04999999999995</v>
      </c>
      <c r="H104" s="266">
        <v>149.34999999999997</v>
      </c>
      <c r="I104" s="266">
        <v>147.09999999999994</v>
      </c>
      <c r="J104" s="266">
        <v>158.99999999999997</v>
      </c>
      <c r="K104" s="266">
        <v>161.25000000000003</v>
      </c>
      <c r="L104" s="266">
        <v>164.95</v>
      </c>
      <c r="M104" s="267">
        <v>157.55000000000001</v>
      </c>
      <c r="N104" s="267">
        <v>151.6</v>
      </c>
      <c r="O104" s="267">
        <v>70222500</v>
      </c>
      <c r="P104" s="268">
        <v>7.5835918648741812E-2</v>
      </c>
    </row>
    <row r="105" spans="1:16" ht="12.75" customHeight="1">
      <c r="A105" s="259">
        <v>95</v>
      </c>
      <c r="B105" s="272" t="s">
        <v>84</v>
      </c>
      <c r="C105" s="264" t="s">
        <v>145</v>
      </c>
      <c r="D105" s="265">
        <v>45288</v>
      </c>
      <c r="E105" s="264">
        <v>411.9</v>
      </c>
      <c r="F105" s="264">
        <v>411.18333333333334</v>
      </c>
      <c r="G105" s="266">
        <v>408.61666666666667</v>
      </c>
      <c r="H105" s="266">
        <v>405.33333333333331</v>
      </c>
      <c r="I105" s="266">
        <v>402.76666666666665</v>
      </c>
      <c r="J105" s="266">
        <v>414.4666666666667</v>
      </c>
      <c r="K105" s="266">
        <v>417.03333333333342</v>
      </c>
      <c r="L105" s="266">
        <v>420.31666666666672</v>
      </c>
      <c r="M105" s="267">
        <v>413.75</v>
      </c>
      <c r="N105" s="267">
        <v>407.9</v>
      </c>
      <c r="O105" s="267">
        <v>15994000</v>
      </c>
      <c r="P105" s="268">
        <v>-7.4622116149562448E-2</v>
      </c>
    </row>
    <row r="106" spans="1:16" ht="12.75" customHeight="1">
      <c r="A106" s="259">
        <v>96</v>
      </c>
      <c r="B106" s="272" t="s">
        <v>117</v>
      </c>
      <c r="C106" s="271" t="s">
        <v>146</v>
      </c>
      <c r="D106" s="265">
        <v>45288</v>
      </c>
      <c r="E106" s="264">
        <v>437.2</v>
      </c>
      <c r="F106" s="264">
        <v>438.79999999999995</v>
      </c>
      <c r="G106" s="266">
        <v>434.44999999999993</v>
      </c>
      <c r="H106" s="266">
        <v>431.7</v>
      </c>
      <c r="I106" s="266">
        <v>427.34999999999997</v>
      </c>
      <c r="J106" s="266">
        <v>441.5499999999999</v>
      </c>
      <c r="K106" s="266">
        <v>445.89999999999992</v>
      </c>
      <c r="L106" s="266">
        <v>448.64999999999986</v>
      </c>
      <c r="M106" s="267">
        <v>443.15</v>
      </c>
      <c r="N106" s="267">
        <v>436.05</v>
      </c>
      <c r="O106" s="267">
        <v>18380000</v>
      </c>
      <c r="P106" s="268">
        <v>-2.2798827488872001E-3</v>
      </c>
    </row>
    <row r="107" spans="1:16" ht="12.75" customHeight="1">
      <c r="A107" s="259">
        <v>97</v>
      </c>
      <c r="B107" s="272" t="s">
        <v>49</v>
      </c>
      <c r="C107" s="269" t="s">
        <v>147</v>
      </c>
      <c r="D107" s="265">
        <v>45288</v>
      </c>
      <c r="E107" s="264">
        <v>262.45</v>
      </c>
      <c r="F107" s="264">
        <v>258.55</v>
      </c>
      <c r="G107" s="266">
        <v>253.55</v>
      </c>
      <c r="H107" s="266">
        <v>244.65</v>
      </c>
      <c r="I107" s="266">
        <v>239.65</v>
      </c>
      <c r="J107" s="266">
        <v>267.45000000000005</v>
      </c>
      <c r="K107" s="266">
        <v>272.45000000000005</v>
      </c>
      <c r="L107" s="266">
        <v>281.35000000000002</v>
      </c>
      <c r="M107" s="267">
        <v>263.55</v>
      </c>
      <c r="N107" s="267">
        <v>249.65</v>
      </c>
      <c r="O107" s="267">
        <v>20065100</v>
      </c>
      <c r="P107" s="268">
        <v>-7.3761713520749672E-2</v>
      </c>
    </row>
    <row r="108" spans="1:16" ht="12.75" customHeight="1">
      <c r="A108" s="259">
        <v>98</v>
      </c>
      <c r="B108" s="272" t="s">
        <v>45</v>
      </c>
      <c r="C108" s="271" t="s">
        <v>148</v>
      </c>
      <c r="D108" s="265">
        <v>45288</v>
      </c>
      <c r="E108" s="264">
        <v>2757.05</v>
      </c>
      <c r="F108" s="264">
        <v>2751.2333333333336</v>
      </c>
      <c r="G108" s="266">
        <v>2726.8666666666672</v>
      </c>
      <c r="H108" s="266">
        <v>2696.6833333333338</v>
      </c>
      <c r="I108" s="266">
        <v>2672.3166666666675</v>
      </c>
      <c r="J108" s="266">
        <v>2781.416666666667</v>
      </c>
      <c r="K108" s="266">
        <v>2805.7833333333338</v>
      </c>
      <c r="L108" s="266">
        <v>2835.9666666666667</v>
      </c>
      <c r="M108" s="267">
        <v>2775.6</v>
      </c>
      <c r="N108" s="267">
        <v>2721.05</v>
      </c>
      <c r="O108" s="267">
        <v>1175400</v>
      </c>
      <c r="P108" s="268">
        <v>-9.4104046242774561E-2</v>
      </c>
    </row>
    <row r="109" spans="1:16" ht="12.75" customHeight="1">
      <c r="A109" s="259">
        <v>99</v>
      </c>
      <c r="B109" s="272" t="s">
        <v>45</v>
      </c>
      <c r="C109" s="264" t="s">
        <v>149</v>
      </c>
      <c r="D109" s="265">
        <v>45288</v>
      </c>
      <c r="E109" s="264">
        <v>2916.55</v>
      </c>
      <c r="F109" s="264">
        <v>2904.9666666666667</v>
      </c>
      <c r="G109" s="266">
        <v>2873.7333333333336</v>
      </c>
      <c r="H109" s="266">
        <v>2830.916666666667</v>
      </c>
      <c r="I109" s="266">
        <v>2799.6833333333338</v>
      </c>
      <c r="J109" s="266">
        <v>2947.7833333333333</v>
      </c>
      <c r="K109" s="266">
        <v>2979.016666666666</v>
      </c>
      <c r="L109" s="266">
        <v>3021.833333333333</v>
      </c>
      <c r="M109" s="267">
        <v>2936.2</v>
      </c>
      <c r="N109" s="267">
        <v>2862.15</v>
      </c>
      <c r="O109" s="267">
        <v>5131500</v>
      </c>
      <c r="P109" s="268">
        <v>-3.0493680213115684E-2</v>
      </c>
    </row>
    <row r="110" spans="1:16" ht="12.75" customHeight="1">
      <c r="A110" s="259">
        <v>100</v>
      </c>
      <c r="B110" s="272" t="s">
        <v>63</v>
      </c>
      <c r="C110" s="264" t="s">
        <v>150</v>
      </c>
      <c r="D110" s="265">
        <v>45288</v>
      </c>
      <c r="E110" s="264">
        <v>1573.1</v>
      </c>
      <c r="F110" s="264">
        <v>1571.7166666666665</v>
      </c>
      <c r="G110" s="266">
        <v>1560.4333333333329</v>
      </c>
      <c r="H110" s="266">
        <v>1547.7666666666664</v>
      </c>
      <c r="I110" s="266">
        <v>1536.4833333333329</v>
      </c>
      <c r="J110" s="266">
        <v>1584.383333333333</v>
      </c>
      <c r="K110" s="266">
        <v>1595.6666666666663</v>
      </c>
      <c r="L110" s="266">
        <v>1608.333333333333</v>
      </c>
      <c r="M110" s="267">
        <v>1583</v>
      </c>
      <c r="N110" s="267">
        <v>1559.05</v>
      </c>
      <c r="O110" s="267">
        <v>18440500</v>
      </c>
      <c r="P110" s="268">
        <v>-1.7947011050459327E-2</v>
      </c>
    </row>
    <row r="111" spans="1:16" ht="12.75" customHeight="1">
      <c r="A111" s="259">
        <v>101</v>
      </c>
      <c r="B111" s="272" t="s">
        <v>79</v>
      </c>
      <c r="C111" s="264" t="s">
        <v>151</v>
      </c>
      <c r="D111" s="265">
        <v>45288</v>
      </c>
      <c r="E111" s="264">
        <v>185.9</v>
      </c>
      <c r="F111" s="264">
        <v>185.73333333333335</v>
      </c>
      <c r="G111" s="266">
        <v>184.01666666666671</v>
      </c>
      <c r="H111" s="266">
        <v>182.13333333333335</v>
      </c>
      <c r="I111" s="266">
        <v>180.41666666666671</v>
      </c>
      <c r="J111" s="266">
        <v>187.6166666666667</v>
      </c>
      <c r="K111" s="266">
        <v>189.33333333333334</v>
      </c>
      <c r="L111" s="266">
        <v>191.2166666666667</v>
      </c>
      <c r="M111" s="267">
        <v>187.45</v>
      </c>
      <c r="N111" s="267">
        <v>183.85</v>
      </c>
      <c r="O111" s="267">
        <v>77914400</v>
      </c>
      <c r="P111" s="268">
        <v>9.3820199973571779E-3</v>
      </c>
    </row>
    <row r="112" spans="1:16" ht="12.75" customHeight="1">
      <c r="A112" s="259">
        <v>102</v>
      </c>
      <c r="B112" s="272" t="s">
        <v>87</v>
      </c>
      <c r="C112" s="264" t="s">
        <v>152</v>
      </c>
      <c r="D112" s="265">
        <v>45288</v>
      </c>
      <c r="E112" s="264">
        <v>1546.5</v>
      </c>
      <c r="F112" s="264">
        <v>1540.45</v>
      </c>
      <c r="G112" s="266">
        <v>1531.9</v>
      </c>
      <c r="H112" s="266">
        <v>1517.3</v>
      </c>
      <c r="I112" s="266">
        <v>1508.75</v>
      </c>
      <c r="J112" s="266">
        <v>1555.0500000000002</v>
      </c>
      <c r="K112" s="266">
        <v>1563.6</v>
      </c>
      <c r="L112" s="266">
        <v>1578.2000000000003</v>
      </c>
      <c r="M112" s="267">
        <v>1549</v>
      </c>
      <c r="N112" s="267">
        <v>1525.85</v>
      </c>
      <c r="O112" s="267">
        <v>27863600</v>
      </c>
      <c r="P112" s="268">
        <v>-3.2909327648127746E-3</v>
      </c>
    </row>
    <row r="113" spans="1:16" ht="12.75" customHeight="1">
      <c r="A113" s="259">
        <v>103</v>
      </c>
      <c r="B113" s="272" t="s">
        <v>84</v>
      </c>
      <c r="C113" s="264" t="s">
        <v>154</v>
      </c>
      <c r="D113" s="265">
        <v>45288</v>
      </c>
      <c r="E113" s="264">
        <v>128.30000000000001</v>
      </c>
      <c r="F113" s="264">
        <v>126.91666666666667</v>
      </c>
      <c r="G113" s="266">
        <v>124.88333333333335</v>
      </c>
      <c r="H113" s="266">
        <v>121.46666666666668</v>
      </c>
      <c r="I113" s="266">
        <v>119.43333333333337</v>
      </c>
      <c r="J113" s="266">
        <v>130.33333333333334</v>
      </c>
      <c r="K113" s="266">
        <v>132.36666666666667</v>
      </c>
      <c r="L113" s="266">
        <v>135.78333333333333</v>
      </c>
      <c r="M113" s="267">
        <v>128.94999999999999</v>
      </c>
      <c r="N113" s="267">
        <v>123.5</v>
      </c>
      <c r="O113" s="267">
        <v>137055750</v>
      </c>
      <c r="P113" s="268">
        <v>3.5125184094256259E-2</v>
      </c>
    </row>
    <row r="114" spans="1:16" ht="12.75" customHeight="1">
      <c r="A114" s="259">
        <v>104</v>
      </c>
      <c r="B114" s="272" t="s">
        <v>43</v>
      </c>
      <c r="C114" s="271" t="s">
        <v>155</v>
      </c>
      <c r="D114" s="265">
        <v>45288</v>
      </c>
      <c r="E114" s="264">
        <v>1061.0999999999999</v>
      </c>
      <c r="F114" s="264">
        <v>1064.25</v>
      </c>
      <c r="G114" s="266">
        <v>1054.5</v>
      </c>
      <c r="H114" s="266">
        <v>1047.9000000000001</v>
      </c>
      <c r="I114" s="266">
        <v>1038.1500000000001</v>
      </c>
      <c r="J114" s="266">
        <v>1070.8499999999999</v>
      </c>
      <c r="K114" s="266">
        <v>1080.5999999999999</v>
      </c>
      <c r="L114" s="266">
        <v>1087.1999999999998</v>
      </c>
      <c r="M114" s="267">
        <v>1074</v>
      </c>
      <c r="N114" s="267">
        <v>1057.6500000000001</v>
      </c>
      <c r="O114" s="267">
        <v>2133950</v>
      </c>
      <c r="P114" s="268">
        <v>4.0240811153358681E-2</v>
      </c>
    </row>
    <row r="115" spans="1:16" ht="12.75" customHeight="1">
      <c r="A115" s="259">
        <v>105</v>
      </c>
      <c r="B115" s="272" t="s">
        <v>45</v>
      </c>
      <c r="C115" s="264" t="s">
        <v>156</v>
      </c>
      <c r="D115" s="265">
        <v>45288</v>
      </c>
      <c r="E115" s="264">
        <v>871.7</v>
      </c>
      <c r="F115" s="264">
        <v>871.86666666666667</v>
      </c>
      <c r="G115" s="266">
        <v>858.43333333333339</v>
      </c>
      <c r="H115" s="266">
        <v>845.16666666666674</v>
      </c>
      <c r="I115" s="266">
        <v>831.73333333333346</v>
      </c>
      <c r="J115" s="266">
        <v>885.13333333333333</v>
      </c>
      <c r="K115" s="266">
        <v>898.56666666666649</v>
      </c>
      <c r="L115" s="266">
        <v>911.83333333333326</v>
      </c>
      <c r="M115" s="267">
        <v>885.3</v>
      </c>
      <c r="N115" s="267">
        <v>858.6</v>
      </c>
      <c r="O115" s="267">
        <v>17841250</v>
      </c>
      <c r="P115" s="268">
        <v>4.4158775329964181E-4</v>
      </c>
    </row>
    <row r="116" spans="1:16" ht="12.75" customHeight="1">
      <c r="A116" s="259">
        <v>106</v>
      </c>
      <c r="B116" s="272" t="s">
        <v>59</v>
      </c>
      <c r="C116" s="264" t="s">
        <v>157</v>
      </c>
      <c r="D116" s="265">
        <v>45288</v>
      </c>
      <c r="E116" s="264">
        <v>456.75</v>
      </c>
      <c r="F116" s="264">
        <v>456.90000000000003</v>
      </c>
      <c r="G116" s="266">
        <v>454.70000000000005</v>
      </c>
      <c r="H116" s="266">
        <v>452.65000000000003</v>
      </c>
      <c r="I116" s="266">
        <v>450.45000000000005</v>
      </c>
      <c r="J116" s="266">
        <v>458.95000000000005</v>
      </c>
      <c r="K116" s="266">
        <v>461.15</v>
      </c>
      <c r="L116" s="266">
        <v>463.20000000000005</v>
      </c>
      <c r="M116" s="267">
        <v>459.1</v>
      </c>
      <c r="N116" s="267">
        <v>454.85</v>
      </c>
      <c r="O116" s="267">
        <v>79238400</v>
      </c>
      <c r="P116" s="268">
        <v>3.912347205611076E-3</v>
      </c>
    </row>
    <row r="117" spans="1:16" ht="12.75" customHeight="1">
      <c r="A117" s="259">
        <v>107</v>
      </c>
      <c r="B117" s="272" t="s">
        <v>132</v>
      </c>
      <c r="C117" s="264" t="s">
        <v>158</v>
      </c>
      <c r="D117" s="265">
        <v>45288</v>
      </c>
      <c r="E117" s="264">
        <v>729.45</v>
      </c>
      <c r="F117" s="264">
        <v>732.28333333333342</v>
      </c>
      <c r="G117" s="266">
        <v>724.61666666666679</v>
      </c>
      <c r="H117" s="266">
        <v>719.78333333333342</v>
      </c>
      <c r="I117" s="266">
        <v>712.11666666666679</v>
      </c>
      <c r="J117" s="266">
        <v>737.11666666666679</v>
      </c>
      <c r="K117" s="266">
        <v>744.78333333333353</v>
      </c>
      <c r="L117" s="266">
        <v>749.61666666666679</v>
      </c>
      <c r="M117" s="267">
        <v>739.95</v>
      </c>
      <c r="N117" s="267">
        <v>727.45</v>
      </c>
      <c r="O117" s="267">
        <v>26420000</v>
      </c>
      <c r="P117" s="268">
        <v>-2.8319235012872378E-2</v>
      </c>
    </row>
    <row r="118" spans="1:16" ht="12.75" customHeight="1">
      <c r="A118" s="259">
        <v>108</v>
      </c>
      <c r="B118" s="272" t="s">
        <v>49</v>
      </c>
      <c r="C118" s="269" t="s">
        <v>159</v>
      </c>
      <c r="D118" s="265">
        <v>45288</v>
      </c>
      <c r="E118" s="264">
        <v>3776.65</v>
      </c>
      <c r="F118" s="264">
        <v>3779.7333333333336</v>
      </c>
      <c r="G118" s="266">
        <v>3746.916666666667</v>
      </c>
      <c r="H118" s="266">
        <v>3717.1833333333334</v>
      </c>
      <c r="I118" s="266">
        <v>3684.3666666666668</v>
      </c>
      <c r="J118" s="266">
        <v>3809.4666666666672</v>
      </c>
      <c r="K118" s="266">
        <v>3842.2833333333338</v>
      </c>
      <c r="L118" s="266">
        <v>3872.0166666666673</v>
      </c>
      <c r="M118" s="267">
        <v>3812.55</v>
      </c>
      <c r="N118" s="267">
        <v>3750</v>
      </c>
      <c r="O118" s="267">
        <v>527750</v>
      </c>
      <c r="P118" s="268">
        <v>2.0793036750483558E-2</v>
      </c>
    </row>
    <row r="119" spans="1:16" ht="12.75" customHeight="1">
      <c r="A119" s="259">
        <v>109</v>
      </c>
      <c r="B119" s="272" t="s">
        <v>132</v>
      </c>
      <c r="C119" s="264" t="s">
        <v>160</v>
      </c>
      <c r="D119" s="265">
        <v>45288</v>
      </c>
      <c r="E119" s="264">
        <v>854.85</v>
      </c>
      <c r="F119" s="264">
        <v>857.15</v>
      </c>
      <c r="G119" s="266">
        <v>850.3</v>
      </c>
      <c r="H119" s="266">
        <v>845.75</v>
      </c>
      <c r="I119" s="266">
        <v>838.9</v>
      </c>
      <c r="J119" s="266">
        <v>861.69999999999993</v>
      </c>
      <c r="K119" s="266">
        <v>868.55000000000007</v>
      </c>
      <c r="L119" s="266">
        <v>873.09999999999991</v>
      </c>
      <c r="M119" s="267">
        <v>864</v>
      </c>
      <c r="N119" s="267">
        <v>852.6</v>
      </c>
      <c r="O119" s="267">
        <v>14960700</v>
      </c>
      <c r="P119" s="268">
        <v>1.2563388003106583E-2</v>
      </c>
    </row>
    <row r="120" spans="1:16" ht="12.75" customHeight="1">
      <c r="A120" s="259">
        <v>110</v>
      </c>
      <c r="B120" s="272" t="s">
        <v>45</v>
      </c>
      <c r="C120" s="264" t="s">
        <v>161</v>
      </c>
      <c r="D120" s="265">
        <v>45288</v>
      </c>
      <c r="E120" s="264">
        <v>572.54999999999995</v>
      </c>
      <c r="F120" s="264">
        <v>576</v>
      </c>
      <c r="G120" s="266">
        <v>566.79999999999995</v>
      </c>
      <c r="H120" s="266">
        <v>561.04999999999995</v>
      </c>
      <c r="I120" s="266">
        <v>551.84999999999991</v>
      </c>
      <c r="J120" s="266">
        <v>581.75</v>
      </c>
      <c r="K120" s="266">
        <v>590.95000000000005</v>
      </c>
      <c r="L120" s="266">
        <v>596.70000000000005</v>
      </c>
      <c r="M120" s="267">
        <v>585.20000000000005</v>
      </c>
      <c r="N120" s="267">
        <v>570.25</v>
      </c>
      <c r="O120" s="267">
        <v>23852500</v>
      </c>
      <c r="P120" s="268">
        <v>-2.3526951429915827E-3</v>
      </c>
    </row>
    <row r="121" spans="1:16" ht="12.75" customHeight="1">
      <c r="A121" s="259">
        <v>111</v>
      </c>
      <c r="B121" s="272" t="s">
        <v>63</v>
      </c>
      <c r="C121" s="264" t="s">
        <v>162</v>
      </c>
      <c r="D121" s="265">
        <v>45288</v>
      </c>
      <c r="E121" s="264">
        <v>1884.25</v>
      </c>
      <c r="F121" s="264">
        <v>1878.5833333333333</v>
      </c>
      <c r="G121" s="266">
        <v>1862.1666666666665</v>
      </c>
      <c r="H121" s="266">
        <v>1840.0833333333333</v>
      </c>
      <c r="I121" s="266">
        <v>1823.6666666666665</v>
      </c>
      <c r="J121" s="266">
        <v>1900.6666666666665</v>
      </c>
      <c r="K121" s="266">
        <v>1917.083333333333</v>
      </c>
      <c r="L121" s="266">
        <v>1939.1666666666665</v>
      </c>
      <c r="M121" s="267">
        <v>1895</v>
      </c>
      <c r="N121" s="267">
        <v>1856.5</v>
      </c>
      <c r="O121" s="267">
        <v>24085200</v>
      </c>
      <c r="P121" s="268">
        <v>-2.5127499392860034E-2</v>
      </c>
    </row>
    <row r="122" spans="1:16" ht="12.75" customHeight="1">
      <c r="A122" s="259">
        <v>112</v>
      </c>
      <c r="B122" s="272" t="s">
        <v>68</v>
      </c>
      <c r="C122" s="264" t="s">
        <v>163</v>
      </c>
      <c r="D122" s="265">
        <v>45288</v>
      </c>
      <c r="E122" s="264">
        <v>153</v>
      </c>
      <c r="F122" s="264">
        <v>153.16666666666666</v>
      </c>
      <c r="G122" s="266">
        <v>152.23333333333332</v>
      </c>
      <c r="H122" s="266">
        <v>151.46666666666667</v>
      </c>
      <c r="I122" s="266">
        <v>150.53333333333333</v>
      </c>
      <c r="J122" s="266">
        <v>153.93333333333331</v>
      </c>
      <c r="K122" s="266">
        <v>154.86666666666665</v>
      </c>
      <c r="L122" s="266">
        <v>155.6333333333333</v>
      </c>
      <c r="M122" s="267">
        <v>154.1</v>
      </c>
      <c r="N122" s="267">
        <v>152.4</v>
      </c>
      <c r="O122" s="267">
        <v>52914858</v>
      </c>
      <c r="P122" s="268">
        <v>8.3326247768046938E-3</v>
      </c>
    </row>
    <row r="123" spans="1:16" ht="12.75" customHeight="1">
      <c r="A123" s="259">
        <v>113</v>
      </c>
      <c r="B123" s="272" t="s">
        <v>45</v>
      </c>
      <c r="C123" s="264" t="s">
        <v>164</v>
      </c>
      <c r="D123" s="265">
        <v>45288</v>
      </c>
      <c r="E123" s="264">
        <v>2606.5500000000002</v>
      </c>
      <c r="F123" s="264">
        <v>2611.9166666666665</v>
      </c>
      <c r="G123" s="266">
        <v>2589.6333333333332</v>
      </c>
      <c r="H123" s="266">
        <v>2572.7166666666667</v>
      </c>
      <c r="I123" s="266">
        <v>2550.4333333333334</v>
      </c>
      <c r="J123" s="266">
        <v>2628.833333333333</v>
      </c>
      <c r="K123" s="266">
        <v>2651.1166666666668</v>
      </c>
      <c r="L123" s="266">
        <v>2668.0333333333328</v>
      </c>
      <c r="M123" s="267">
        <v>2634.2</v>
      </c>
      <c r="N123" s="267">
        <v>2595</v>
      </c>
      <c r="O123" s="267">
        <v>1297800</v>
      </c>
      <c r="P123" s="268">
        <v>-7.643040136635354E-2</v>
      </c>
    </row>
    <row r="124" spans="1:16" ht="12.75" customHeight="1">
      <c r="A124" s="259">
        <v>114</v>
      </c>
      <c r="B124" s="272" t="s">
        <v>43</v>
      </c>
      <c r="C124" s="269" t="s">
        <v>165</v>
      </c>
      <c r="D124" s="265">
        <v>45288</v>
      </c>
      <c r="E124" s="264">
        <v>436.5</v>
      </c>
      <c r="F124" s="264">
        <v>430.33333333333331</v>
      </c>
      <c r="G124" s="266">
        <v>423.31666666666661</v>
      </c>
      <c r="H124" s="266">
        <v>410.13333333333327</v>
      </c>
      <c r="I124" s="266">
        <v>403.11666666666656</v>
      </c>
      <c r="J124" s="266">
        <v>443.51666666666665</v>
      </c>
      <c r="K124" s="266">
        <v>450.53333333333342</v>
      </c>
      <c r="L124" s="266">
        <v>463.7166666666667</v>
      </c>
      <c r="M124" s="267">
        <v>437.35</v>
      </c>
      <c r="N124" s="267">
        <v>417.15</v>
      </c>
      <c r="O124" s="267">
        <v>14288500</v>
      </c>
      <c r="P124" s="268">
        <v>7.4396011760194294E-2</v>
      </c>
    </row>
    <row r="125" spans="1:16" ht="12.75" customHeight="1">
      <c r="A125" s="259">
        <v>115</v>
      </c>
      <c r="B125" s="272" t="s">
        <v>68</v>
      </c>
      <c r="C125" s="264" t="s">
        <v>166</v>
      </c>
      <c r="D125" s="265">
        <v>45288</v>
      </c>
      <c r="E125" s="264">
        <v>513.65</v>
      </c>
      <c r="F125" s="264">
        <v>515.13333333333333</v>
      </c>
      <c r="G125" s="266">
        <v>510.76666666666665</v>
      </c>
      <c r="H125" s="266">
        <v>507.88333333333333</v>
      </c>
      <c r="I125" s="266">
        <v>503.51666666666665</v>
      </c>
      <c r="J125" s="266">
        <v>518.01666666666665</v>
      </c>
      <c r="K125" s="266">
        <v>522.38333333333321</v>
      </c>
      <c r="L125" s="266">
        <v>525.26666666666665</v>
      </c>
      <c r="M125" s="267">
        <v>519.5</v>
      </c>
      <c r="N125" s="267">
        <v>512.25</v>
      </c>
      <c r="O125" s="267">
        <v>18908000</v>
      </c>
      <c r="P125" s="268">
        <v>3.514726814847257E-2</v>
      </c>
    </row>
    <row r="126" spans="1:16" ht="12.75" customHeight="1">
      <c r="A126" s="259">
        <v>116</v>
      </c>
      <c r="B126" s="272" t="s">
        <v>41</v>
      </c>
      <c r="C126" s="264" t="s">
        <v>167</v>
      </c>
      <c r="D126" s="265">
        <v>45288</v>
      </c>
      <c r="E126" s="264">
        <v>3497.45</v>
      </c>
      <c r="F126" s="264">
        <v>3498.6</v>
      </c>
      <c r="G126" s="266">
        <v>3482.7999999999997</v>
      </c>
      <c r="H126" s="266">
        <v>3468.1499999999996</v>
      </c>
      <c r="I126" s="266">
        <v>3452.3499999999995</v>
      </c>
      <c r="J126" s="266">
        <v>3513.25</v>
      </c>
      <c r="K126" s="266">
        <v>3529.05</v>
      </c>
      <c r="L126" s="266">
        <v>3543.7000000000003</v>
      </c>
      <c r="M126" s="267">
        <v>3514.4</v>
      </c>
      <c r="N126" s="267">
        <v>3483.95</v>
      </c>
      <c r="O126" s="267">
        <v>10535400</v>
      </c>
      <c r="P126" s="268">
        <v>1.5704989154013017E-2</v>
      </c>
    </row>
    <row r="127" spans="1:16" ht="12.75" customHeight="1">
      <c r="A127" s="259">
        <v>117</v>
      </c>
      <c r="B127" s="272" t="s">
        <v>87</v>
      </c>
      <c r="C127" s="264" t="s">
        <v>168</v>
      </c>
      <c r="D127" s="265">
        <v>45288</v>
      </c>
      <c r="E127" s="264">
        <v>6257</v>
      </c>
      <c r="F127" s="264">
        <v>6249.0166666666664</v>
      </c>
      <c r="G127" s="266">
        <v>6214.0333333333328</v>
      </c>
      <c r="H127" s="266">
        <v>6171.0666666666666</v>
      </c>
      <c r="I127" s="266">
        <v>6136.083333333333</v>
      </c>
      <c r="J127" s="266">
        <v>6291.9833333333327</v>
      </c>
      <c r="K127" s="266">
        <v>6326.9666666666662</v>
      </c>
      <c r="L127" s="266">
        <v>6369.9333333333325</v>
      </c>
      <c r="M127" s="267">
        <v>6284</v>
      </c>
      <c r="N127" s="267">
        <v>6206.05</v>
      </c>
      <c r="O127" s="267">
        <v>1302150</v>
      </c>
      <c r="P127" s="268">
        <v>-1.9317668323542703E-2</v>
      </c>
    </row>
    <row r="128" spans="1:16" ht="12.75" customHeight="1">
      <c r="A128" s="259">
        <v>118</v>
      </c>
      <c r="B128" s="272" t="s">
        <v>87</v>
      </c>
      <c r="C128" s="264" t="s">
        <v>169</v>
      </c>
      <c r="D128" s="265">
        <v>45288</v>
      </c>
      <c r="E128" s="264">
        <v>5214.75</v>
      </c>
      <c r="F128" s="264">
        <v>5217.7833333333338</v>
      </c>
      <c r="G128" s="266">
        <v>5178.0666666666675</v>
      </c>
      <c r="H128" s="266">
        <v>5141.3833333333341</v>
      </c>
      <c r="I128" s="266">
        <v>5101.6666666666679</v>
      </c>
      <c r="J128" s="266">
        <v>5254.4666666666672</v>
      </c>
      <c r="K128" s="266">
        <v>5294.1833333333325</v>
      </c>
      <c r="L128" s="266">
        <v>5330.8666666666668</v>
      </c>
      <c r="M128" s="267">
        <v>5257.5</v>
      </c>
      <c r="N128" s="267">
        <v>5181.1000000000004</v>
      </c>
      <c r="O128" s="267">
        <v>655600</v>
      </c>
      <c r="P128" s="268">
        <v>-2.1784541927782751E-2</v>
      </c>
    </row>
    <row r="129" spans="1:16" ht="12.75" customHeight="1">
      <c r="A129" s="259">
        <v>119</v>
      </c>
      <c r="B129" s="272" t="s">
        <v>43</v>
      </c>
      <c r="C129" s="264" t="s">
        <v>170</v>
      </c>
      <c r="D129" s="265">
        <v>45288</v>
      </c>
      <c r="E129" s="264">
        <v>1284.7</v>
      </c>
      <c r="F129" s="264">
        <v>1280.8</v>
      </c>
      <c r="G129" s="266">
        <v>1269.6499999999999</v>
      </c>
      <c r="H129" s="266">
        <v>1254.5999999999999</v>
      </c>
      <c r="I129" s="266">
        <v>1243.4499999999998</v>
      </c>
      <c r="J129" s="266">
        <v>1295.8499999999999</v>
      </c>
      <c r="K129" s="266">
        <v>1307</v>
      </c>
      <c r="L129" s="266">
        <v>1322.05</v>
      </c>
      <c r="M129" s="267">
        <v>1291.95</v>
      </c>
      <c r="N129" s="267">
        <v>1265.75</v>
      </c>
      <c r="O129" s="267">
        <v>10327500</v>
      </c>
      <c r="P129" s="268">
        <v>6.7756393356182443E-2</v>
      </c>
    </row>
    <row r="130" spans="1:16" ht="12.75" customHeight="1">
      <c r="A130" s="259">
        <v>120</v>
      </c>
      <c r="B130" s="272" t="s">
        <v>56</v>
      </c>
      <c r="C130" s="264" t="s">
        <v>171</v>
      </c>
      <c r="D130" s="265">
        <v>45288</v>
      </c>
      <c r="E130" s="264">
        <v>1663.15</v>
      </c>
      <c r="F130" s="264">
        <v>1655.1500000000003</v>
      </c>
      <c r="G130" s="266">
        <v>1640.6500000000005</v>
      </c>
      <c r="H130" s="266">
        <v>1618.1500000000003</v>
      </c>
      <c r="I130" s="266">
        <v>1603.6500000000005</v>
      </c>
      <c r="J130" s="266">
        <v>1677.6500000000005</v>
      </c>
      <c r="K130" s="266">
        <v>1692.15</v>
      </c>
      <c r="L130" s="266">
        <v>1714.6500000000005</v>
      </c>
      <c r="M130" s="267">
        <v>1669.65</v>
      </c>
      <c r="N130" s="267">
        <v>1632.65</v>
      </c>
      <c r="O130" s="267">
        <v>13053600</v>
      </c>
      <c r="P130" s="268">
        <v>-7.3458958799105713E-3</v>
      </c>
    </row>
    <row r="131" spans="1:16" ht="12.75" customHeight="1">
      <c r="A131" s="259">
        <v>121</v>
      </c>
      <c r="B131" s="272" t="s">
        <v>68</v>
      </c>
      <c r="C131" s="264" t="s">
        <v>172</v>
      </c>
      <c r="D131" s="265">
        <v>45288</v>
      </c>
      <c r="E131" s="264">
        <v>271.35000000000002</v>
      </c>
      <c r="F131" s="264">
        <v>270.56666666666666</v>
      </c>
      <c r="G131" s="266">
        <v>269.0333333333333</v>
      </c>
      <c r="H131" s="266">
        <v>266.71666666666664</v>
      </c>
      <c r="I131" s="266">
        <v>265.18333333333328</v>
      </c>
      <c r="J131" s="266">
        <v>272.88333333333333</v>
      </c>
      <c r="K131" s="266">
        <v>274.41666666666674</v>
      </c>
      <c r="L131" s="266">
        <v>276.73333333333335</v>
      </c>
      <c r="M131" s="267">
        <v>272.10000000000002</v>
      </c>
      <c r="N131" s="267">
        <v>268.25</v>
      </c>
      <c r="O131" s="267">
        <v>39850000</v>
      </c>
      <c r="P131" s="268">
        <v>0.13565118267312626</v>
      </c>
    </row>
    <row r="132" spans="1:16" ht="12.75" customHeight="1">
      <c r="A132" s="259">
        <v>122</v>
      </c>
      <c r="B132" s="272" t="s">
        <v>68</v>
      </c>
      <c r="C132" s="264" t="s">
        <v>173</v>
      </c>
      <c r="D132" s="265">
        <v>45288</v>
      </c>
      <c r="E132" s="264">
        <v>171.7</v>
      </c>
      <c r="F132" s="264">
        <v>173.21666666666667</v>
      </c>
      <c r="G132" s="266">
        <v>168.73333333333335</v>
      </c>
      <c r="H132" s="266">
        <v>165.76666666666668</v>
      </c>
      <c r="I132" s="266">
        <v>161.28333333333336</v>
      </c>
      <c r="J132" s="266">
        <v>176.18333333333334</v>
      </c>
      <c r="K132" s="266">
        <v>180.66666666666663</v>
      </c>
      <c r="L132" s="266">
        <v>183.63333333333333</v>
      </c>
      <c r="M132" s="267">
        <v>177.7</v>
      </c>
      <c r="N132" s="267">
        <v>170.25</v>
      </c>
      <c r="O132" s="267">
        <v>63234000</v>
      </c>
      <c r="P132" s="268">
        <v>-3.8850889192886456E-2</v>
      </c>
    </row>
    <row r="133" spans="1:16" ht="12.75" customHeight="1">
      <c r="A133" s="259">
        <v>123</v>
      </c>
      <c r="B133" s="272" t="s">
        <v>59</v>
      </c>
      <c r="C133" s="264" t="s">
        <v>174</v>
      </c>
      <c r="D133" s="265">
        <v>45288</v>
      </c>
      <c r="E133" s="264">
        <v>530.25</v>
      </c>
      <c r="F133" s="264">
        <v>528.88333333333333</v>
      </c>
      <c r="G133" s="266">
        <v>525.9666666666667</v>
      </c>
      <c r="H133" s="266">
        <v>521.68333333333339</v>
      </c>
      <c r="I133" s="266">
        <v>518.76666666666677</v>
      </c>
      <c r="J133" s="266">
        <v>533.16666666666663</v>
      </c>
      <c r="K133" s="266">
        <v>536.08333333333337</v>
      </c>
      <c r="L133" s="266">
        <v>540.36666666666656</v>
      </c>
      <c r="M133" s="267">
        <v>531.79999999999995</v>
      </c>
      <c r="N133" s="267">
        <v>524.6</v>
      </c>
      <c r="O133" s="267">
        <v>12146400</v>
      </c>
      <c r="P133" s="268">
        <v>-3.8837717215838952E-2</v>
      </c>
    </row>
    <row r="134" spans="1:16" ht="12.75" customHeight="1">
      <c r="A134" s="259">
        <v>124</v>
      </c>
      <c r="B134" s="272" t="s">
        <v>56</v>
      </c>
      <c r="C134" s="264" t="s">
        <v>175</v>
      </c>
      <c r="D134" s="265">
        <v>45288</v>
      </c>
      <c r="E134" s="264">
        <v>10253.9</v>
      </c>
      <c r="F134" s="264">
        <v>10209.4</v>
      </c>
      <c r="G134" s="266">
        <v>10151.799999999999</v>
      </c>
      <c r="H134" s="266">
        <v>10049.699999999999</v>
      </c>
      <c r="I134" s="266">
        <v>9992.0999999999985</v>
      </c>
      <c r="J134" s="266">
        <v>10311.5</v>
      </c>
      <c r="K134" s="266">
        <v>10369.100000000002</v>
      </c>
      <c r="L134" s="266">
        <v>10471.200000000001</v>
      </c>
      <c r="M134" s="267">
        <v>10267</v>
      </c>
      <c r="N134" s="267">
        <v>10107.299999999999</v>
      </c>
      <c r="O134" s="267">
        <v>2993600</v>
      </c>
      <c r="P134" s="268">
        <v>-6.8013669088616835E-3</v>
      </c>
    </row>
    <row r="135" spans="1:16" ht="12.75" customHeight="1">
      <c r="A135" s="259">
        <v>125</v>
      </c>
      <c r="B135" s="272" t="s">
        <v>59</v>
      </c>
      <c r="C135" s="264" t="s">
        <v>176</v>
      </c>
      <c r="D135" s="265">
        <v>45288</v>
      </c>
      <c r="E135" s="264">
        <v>1079.2</v>
      </c>
      <c r="F135" s="264">
        <v>1082.95</v>
      </c>
      <c r="G135" s="266">
        <v>1071.1500000000001</v>
      </c>
      <c r="H135" s="266">
        <v>1063.1000000000001</v>
      </c>
      <c r="I135" s="266">
        <v>1051.3000000000002</v>
      </c>
      <c r="J135" s="266">
        <v>1091</v>
      </c>
      <c r="K135" s="266">
        <v>1102.7999999999997</v>
      </c>
      <c r="L135" s="266">
        <v>1110.8499999999999</v>
      </c>
      <c r="M135" s="267">
        <v>1094.75</v>
      </c>
      <c r="N135" s="267">
        <v>1074.9000000000001</v>
      </c>
      <c r="O135" s="267">
        <v>9286900</v>
      </c>
      <c r="P135" s="268">
        <v>8.3605685186592688E-3</v>
      </c>
    </row>
    <row r="136" spans="1:16" ht="12.75" customHeight="1">
      <c r="A136" s="259">
        <v>126</v>
      </c>
      <c r="B136" s="272" t="s">
        <v>45</v>
      </c>
      <c r="C136" s="271" t="s">
        <v>177</v>
      </c>
      <c r="D136" s="265">
        <v>45288</v>
      </c>
      <c r="E136" s="264">
        <v>3146.65</v>
      </c>
      <c r="F136" s="264">
        <v>3152.6666666666665</v>
      </c>
      <c r="G136" s="266">
        <v>3114.3833333333332</v>
      </c>
      <c r="H136" s="266">
        <v>3082.1166666666668</v>
      </c>
      <c r="I136" s="266">
        <v>3043.8333333333335</v>
      </c>
      <c r="J136" s="266">
        <v>3184.9333333333329</v>
      </c>
      <c r="K136" s="266">
        <v>3223.2166666666667</v>
      </c>
      <c r="L136" s="266">
        <v>3255.4833333333327</v>
      </c>
      <c r="M136" s="267">
        <v>3190.95</v>
      </c>
      <c r="N136" s="267">
        <v>3120.4</v>
      </c>
      <c r="O136" s="267">
        <v>2639200</v>
      </c>
      <c r="P136" s="268">
        <v>-6.9524749682696382E-2</v>
      </c>
    </row>
    <row r="137" spans="1:16" ht="12.75" customHeight="1">
      <c r="A137" s="259">
        <v>127</v>
      </c>
      <c r="B137" s="272" t="s">
        <v>43</v>
      </c>
      <c r="C137" s="271" t="s">
        <v>178</v>
      </c>
      <c r="D137" s="265">
        <v>45288</v>
      </c>
      <c r="E137" s="264">
        <v>1699.15</v>
      </c>
      <c r="F137" s="264">
        <v>1708.75</v>
      </c>
      <c r="G137" s="266">
        <v>1684.55</v>
      </c>
      <c r="H137" s="266">
        <v>1669.95</v>
      </c>
      <c r="I137" s="266">
        <v>1645.75</v>
      </c>
      <c r="J137" s="266">
        <v>1723.35</v>
      </c>
      <c r="K137" s="266">
        <v>1747.5499999999997</v>
      </c>
      <c r="L137" s="266">
        <v>1762.1499999999999</v>
      </c>
      <c r="M137" s="267">
        <v>1732.95</v>
      </c>
      <c r="N137" s="267">
        <v>1694.15</v>
      </c>
      <c r="O137" s="267">
        <v>1367600</v>
      </c>
      <c r="P137" s="268">
        <v>-1.8374964111398221E-2</v>
      </c>
    </row>
    <row r="138" spans="1:16" ht="12.75" customHeight="1">
      <c r="A138" s="259">
        <v>128</v>
      </c>
      <c r="B138" s="272" t="s">
        <v>68</v>
      </c>
      <c r="C138" s="264" t="s">
        <v>179</v>
      </c>
      <c r="D138" s="265">
        <v>45288</v>
      </c>
      <c r="E138" s="264">
        <v>932.5</v>
      </c>
      <c r="F138" s="264">
        <v>933.93333333333339</v>
      </c>
      <c r="G138" s="266">
        <v>923.86666666666679</v>
      </c>
      <c r="H138" s="266">
        <v>915.23333333333335</v>
      </c>
      <c r="I138" s="266">
        <v>905.16666666666674</v>
      </c>
      <c r="J138" s="266">
        <v>942.56666666666683</v>
      </c>
      <c r="K138" s="266">
        <v>952.63333333333344</v>
      </c>
      <c r="L138" s="266">
        <v>961.26666666666688</v>
      </c>
      <c r="M138" s="267">
        <v>944</v>
      </c>
      <c r="N138" s="267">
        <v>925.3</v>
      </c>
      <c r="O138" s="267">
        <v>6142400</v>
      </c>
      <c r="P138" s="268">
        <v>4.5764096976300739E-2</v>
      </c>
    </row>
    <row r="139" spans="1:16" ht="12.75" customHeight="1">
      <c r="A139" s="259">
        <v>129</v>
      </c>
      <c r="B139" s="272" t="s">
        <v>84</v>
      </c>
      <c r="C139" s="264" t="s">
        <v>180</v>
      </c>
      <c r="D139" s="265">
        <v>45288</v>
      </c>
      <c r="E139" s="264">
        <v>1193.4000000000001</v>
      </c>
      <c r="F139" s="264">
        <v>1195.8999999999999</v>
      </c>
      <c r="G139" s="266">
        <v>1180.1999999999998</v>
      </c>
      <c r="H139" s="266">
        <v>1167</v>
      </c>
      <c r="I139" s="266">
        <v>1151.3</v>
      </c>
      <c r="J139" s="266">
        <v>1209.0999999999997</v>
      </c>
      <c r="K139" s="266">
        <v>1224.8</v>
      </c>
      <c r="L139" s="266">
        <v>1237.9999999999995</v>
      </c>
      <c r="M139" s="267">
        <v>1211.5999999999999</v>
      </c>
      <c r="N139" s="267">
        <v>1182.7</v>
      </c>
      <c r="O139" s="267">
        <v>2736800</v>
      </c>
      <c r="P139" s="268">
        <v>-1.7236426314277506E-2</v>
      </c>
    </row>
    <row r="140" spans="1:16" ht="12.75" customHeight="1">
      <c r="A140" s="259">
        <v>130</v>
      </c>
      <c r="B140" s="272" t="s">
        <v>56</v>
      </c>
      <c r="C140" s="269" t="s">
        <v>181</v>
      </c>
      <c r="D140" s="265">
        <v>45288</v>
      </c>
      <c r="E140" s="264">
        <v>96.05</v>
      </c>
      <c r="F140" s="264">
        <v>95.616666666666674</v>
      </c>
      <c r="G140" s="266">
        <v>94.733333333333348</v>
      </c>
      <c r="H140" s="266">
        <v>93.416666666666671</v>
      </c>
      <c r="I140" s="266">
        <v>92.533333333333346</v>
      </c>
      <c r="J140" s="266">
        <v>96.933333333333351</v>
      </c>
      <c r="K140" s="266">
        <v>97.816666666666677</v>
      </c>
      <c r="L140" s="266">
        <v>99.133333333333354</v>
      </c>
      <c r="M140" s="267">
        <v>96.5</v>
      </c>
      <c r="N140" s="267">
        <v>94.3</v>
      </c>
      <c r="O140" s="267">
        <v>93876200</v>
      </c>
      <c r="P140" s="268">
        <v>-6.1635598316295854E-3</v>
      </c>
    </row>
    <row r="141" spans="1:16" ht="12.75" customHeight="1">
      <c r="A141" s="259">
        <v>131</v>
      </c>
      <c r="B141" s="272" t="s">
        <v>87</v>
      </c>
      <c r="C141" s="264" t="s">
        <v>182</v>
      </c>
      <c r="D141" s="265">
        <v>45288</v>
      </c>
      <c r="E141" s="264">
        <v>2716.85</v>
      </c>
      <c r="F141" s="264">
        <v>2717.1833333333329</v>
      </c>
      <c r="G141" s="266">
        <v>2693.6666666666661</v>
      </c>
      <c r="H141" s="266">
        <v>2670.4833333333331</v>
      </c>
      <c r="I141" s="266">
        <v>2646.9666666666662</v>
      </c>
      <c r="J141" s="266">
        <v>2740.3666666666659</v>
      </c>
      <c r="K141" s="266">
        <v>2763.8833333333332</v>
      </c>
      <c r="L141" s="266">
        <v>2787.0666666666657</v>
      </c>
      <c r="M141" s="267">
        <v>2740.7</v>
      </c>
      <c r="N141" s="267">
        <v>2694</v>
      </c>
      <c r="O141" s="267">
        <v>2061675</v>
      </c>
      <c r="P141" s="268">
        <v>2.2922636103151862E-2</v>
      </c>
    </row>
    <row r="142" spans="1:16" ht="12.75" customHeight="1">
      <c r="A142" s="259">
        <v>132</v>
      </c>
      <c r="B142" s="272" t="s">
        <v>56</v>
      </c>
      <c r="C142" s="264" t="s">
        <v>183</v>
      </c>
      <c r="D142" s="265">
        <v>45288</v>
      </c>
      <c r="E142" s="264">
        <v>120221.9</v>
      </c>
      <c r="F142" s="264">
        <v>120071.71666666667</v>
      </c>
      <c r="G142" s="266">
        <v>119668.33333333334</v>
      </c>
      <c r="H142" s="266">
        <v>119114.76666666666</v>
      </c>
      <c r="I142" s="266">
        <v>118711.38333333333</v>
      </c>
      <c r="J142" s="266">
        <v>120625.28333333335</v>
      </c>
      <c r="K142" s="266">
        <v>121028.66666666669</v>
      </c>
      <c r="L142" s="266">
        <v>121582.23333333337</v>
      </c>
      <c r="M142" s="267">
        <v>120475.1</v>
      </c>
      <c r="N142" s="267">
        <v>119518.15</v>
      </c>
      <c r="O142" s="267">
        <v>32590</v>
      </c>
      <c r="P142" s="268">
        <v>2.0989974937343357E-2</v>
      </c>
    </row>
    <row r="143" spans="1:16" ht="12.75" customHeight="1">
      <c r="A143" s="259">
        <v>133</v>
      </c>
      <c r="B143" s="272" t="s">
        <v>68</v>
      </c>
      <c r="C143" s="264" t="s">
        <v>184</v>
      </c>
      <c r="D143" s="265">
        <v>45288</v>
      </c>
      <c r="E143" s="264">
        <v>1452</v>
      </c>
      <c r="F143" s="264">
        <v>1460.6833333333334</v>
      </c>
      <c r="G143" s="266">
        <v>1434.3666666666668</v>
      </c>
      <c r="H143" s="266">
        <v>1416.7333333333333</v>
      </c>
      <c r="I143" s="266">
        <v>1390.4166666666667</v>
      </c>
      <c r="J143" s="266">
        <v>1478.3166666666668</v>
      </c>
      <c r="K143" s="266">
        <v>1504.6333333333334</v>
      </c>
      <c r="L143" s="266">
        <v>1522.2666666666669</v>
      </c>
      <c r="M143" s="267">
        <v>1487</v>
      </c>
      <c r="N143" s="267">
        <v>1443.05</v>
      </c>
      <c r="O143" s="267">
        <v>7494300</v>
      </c>
      <c r="P143" s="268">
        <v>7.9116179615110471E-2</v>
      </c>
    </row>
    <row r="144" spans="1:16" ht="12.75" customHeight="1">
      <c r="A144" s="259">
        <v>134</v>
      </c>
      <c r="B144" s="272" t="s">
        <v>132</v>
      </c>
      <c r="C144" s="264" t="s">
        <v>185</v>
      </c>
      <c r="D144" s="265">
        <v>45288</v>
      </c>
      <c r="E144" s="264">
        <v>115.2</v>
      </c>
      <c r="F144" s="264">
        <v>115.71666666666668</v>
      </c>
      <c r="G144" s="266">
        <v>114.03333333333336</v>
      </c>
      <c r="H144" s="266">
        <v>112.86666666666667</v>
      </c>
      <c r="I144" s="266">
        <v>111.18333333333335</v>
      </c>
      <c r="J144" s="266">
        <v>116.88333333333337</v>
      </c>
      <c r="K144" s="266">
        <v>118.56666666666668</v>
      </c>
      <c r="L144" s="266">
        <v>119.73333333333338</v>
      </c>
      <c r="M144" s="267">
        <v>117.4</v>
      </c>
      <c r="N144" s="267">
        <v>114.55</v>
      </c>
      <c r="O144" s="267">
        <v>80377500</v>
      </c>
      <c r="P144" s="268">
        <v>-9.545914922349763E-2</v>
      </c>
    </row>
    <row r="145" spans="1:16" ht="12.75" customHeight="1">
      <c r="A145" s="259">
        <v>135</v>
      </c>
      <c r="B145" s="272" t="s">
        <v>45</v>
      </c>
      <c r="C145" s="264" t="s">
        <v>186</v>
      </c>
      <c r="D145" s="265">
        <v>45288</v>
      </c>
      <c r="E145" s="264">
        <v>5084.5</v>
      </c>
      <c r="F145" s="264">
        <v>5075.9000000000005</v>
      </c>
      <c r="G145" s="266">
        <v>5031.8000000000011</v>
      </c>
      <c r="H145" s="266">
        <v>4979.1000000000004</v>
      </c>
      <c r="I145" s="266">
        <v>4935.0000000000009</v>
      </c>
      <c r="J145" s="266">
        <v>5128.6000000000013</v>
      </c>
      <c r="K145" s="266">
        <v>5172.7000000000016</v>
      </c>
      <c r="L145" s="266">
        <v>5225.4000000000015</v>
      </c>
      <c r="M145" s="267">
        <v>5120</v>
      </c>
      <c r="N145" s="267">
        <v>5023.2</v>
      </c>
      <c r="O145" s="267">
        <v>1469400</v>
      </c>
      <c r="P145" s="268">
        <v>-4.8007774538386783E-2</v>
      </c>
    </row>
    <row r="146" spans="1:16" ht="12.75" customHeight="1">
      <c r="A146" s="259">
        <v>136</v>
      </c>
      <c r="B146" s="272" t="s">
        <v>39</v>
      </c>
      <c r="C146" s="264" t="s">
        <v>187</v>
      </c>
      <c r="D146" s="265">
        <v>45288</v>
      </c>
      <c r="E146" s="264">
        <v>3810.9</v>
      </c>
      <c r="F146" s="264">
        <v>3806.8000000000006</v>
      </c>
      <c r="G146" s="266">
        <v>3768.9000000000015</v>
      </c>
      <c r="H146" s="266">
        <v>3726.900000000001</v>
      </c>
      <c r="I146" s="266">
        <v>3689.0000000000018</v>
      </c>
      <c r="J146" s="266">
        <v>3848.8000000000011</v>
      </c>
      <c r="K146" s="266">
        <v>3886.7</v>
      </c>
      <c r="L146" s="266">
        <v>3928.7000000000007</v>
      </c>
      <c r="M146" s="267">
        <v>3844.7</v>
      </c>
      <c r="N146" s="267">
        <v>3764.8</v>
      </c>
      <c r="O146" s="267">
        <v>930450</v>
      </c>
      <c r="P146" s="268">
        <v>4.3748948342587919E-2</v>
      </c>
    </row>
    <row r="147" spans="1:16" ht="12.75" customHeight="1">
      <c r="A147" s="259">
        <v>137</v>
      </c>
      <c r="B147" s="272" t="s">
        <v>59</v>
      </c>
      <c r="C147" s="264" t="s">
        <v>188</v>
      </c>
      <c r="D147" s="265">
        <v>45288</v>
      </c>
      <c r="E147" s="264">
        <v>25617.8</v>
      </c>
      <c r="F147" s="264">
        <v>25562.600000000002</v>
      </c>
      <c r="G147" s="266">
        <v>25475.250000000004</v>
      </c>
      <c r="H147" s="266">
        <v>25332.7</v>
      </c>
      <c r="I147" s="266">
        <v>25245.350000000002</v>
      </c>
      <c r="J147" s="266">
        <v>25705.150000000005</v>
      </c>
      <c r="K147" s="266">
        <v>25792.500000000004</v>
      </c>
      <c r="L147" s="266">
        <v>25935.050000000007</v>
      </c>
      <c r="M147" s="267">
        <v>25649.95</v>
      </c>
      <c r="N147" s="267">
        <v>25420.05</v>
      </c>
      <c r="O147" s="267">
        <v>527560</v>
      </c>
      <c r="P147" s="268">
        <v>-7.6743661124068921E-3</v>
      </c>
    </row>
    <row r="148" spans="1:16" ht="12.75" customHeight="1">
      <c r="A148" s="259">
        <v>138</v>
      </c>
      <c r="B148" s="272" t="s">
        <v>132</v>
      </c>
      <c r="C148" s="264" t="s">
        <v>189</v>
      </c>
      <c r="D148" s="265">
        <v>45288</v>
      </c>
      <c r="E148" s="264">
        <v>202.05</v>
      </c>
      <c r="F148" s="264">
        <v>200.65</v>
      </c>
      <c r="G148" s="266">
        <v>196</v>
      </c>
      <c r="H148" s="266">
        <v>189.95</v>
      </c>
      <c r="I148" s="266">
        <v>185.29999999999998</v>
      </c>
      <c r="J148" s="266">
        <v>206.70000000000002</v>
      </c>
      <c r="K148" s="266">
        <v>211.35000000000005</v>
      </c>
      <c r="L148" s="266">
        <v>217.40000000000003</v>
      </c>
      <c r="M148" s="267">
        <v>205.3</v>
      </c>
      <c r="N148" s="267">
        <v>194.6</v>
      </c>
      <c r="O148" s="267">
        <v>88825500</v>
      </c>
      <c r="P148" s="268">
        <v>5.5617947483822663E-2</v>
      </c>
    </row>
    <row r="149" spans="1:16" ht="12.75" customHeight="1">
      <c r="A149" s="259">
        <v>139</v>
      </c>
      <c r="B149" s="272" t="s">
        <v>190</v>
      </c>
      <c r="C149" s="264" t="s">
        <v>191</v>
      </c>
      <c r="D149" s="265">
        <v>45288</v>
      </c>
      <c r="E149" s="264">
        <v>309.55</v>
      </c>
      <c r="F149" s="264">
        <v>308.31666666666666</v>
      </c>
      <c r="G149" s="266">
        <v>305.98333333333335</v>
      </c>
      <c r="H149" s="266">
        <v>302.41666666666669</v>
      </c>
      <c r="I149" s="266">
        <v>300.08333333333337</v>
      </c>
      <c r="J149" s="266">
        <v>311.88333333333333</v>
      </c>
      <c r="K149" s="266">
        <v>314.2166666666667</v>
      </c>
      <c r="L149" s="266">
        <v>317.7833333333333</v>
      </c>
      <c r="M149" s="267">
        <v>310.64999999999998</v>
      </c>
      <c r="N149" s="267">
        <v>304.75</v>
      </c>
      <c r="O149" s="267">
        <v>110835000</v>
      </c>
      <c r="P149" s="268">
        <v>8.8749317312943748E-3</v>
      </c>
    </row>
    <row r="150" spans="1:16" ht="12.75" customHeight="1">
      <c r="A150" s="259">
        <v>140</v>
      </c>
      <c r="B150" s="272" t="s">
        <v>108</v>
      </c>
      <c r="C150" s="269" t="s">
        <v>192</v>
      </c>
      <c r="D150" s="265">
        <v>45288</v>
      </c>
      <c r="E150" s="264">
        <v>1406.65</v>
      </c>
      <c r="F150" s="264">
        <v>1410.5166666666667</v>
      </c>
      <c r="G150" s="266">
        <v>1396.0333333333333</v>
      </c>
      <c r="H150" s="266">
        <v>1385.4166666666667</v>
      </c>
      <c r="I150" s="266">
        <v>1370.9333333333334</v>
      </c>
      <c r="J150" s="266">
        <v>1421.1333333333332</v>
      </c>
      <c r="K150" s="266">
        <v>1435.6166666666663</v>
      </c>
      <c r="L150" s="266">
        <v>1446.2333333333331</v>
      </c>
      <c r="M150" s="267">
        <v>1425</v>
      </c>
      <c r="N150" s="267">
        <v>1399.9</v>
      </c>
      <c r="O150" s="267">
        <v>8102500</v>
      </c>
      <c r="P150" s="268">
        <v>-5.4987541885041669E-3</v>
      </c>
    </row>
    <row r="151" spans="1:16" ht="12.75" customHeight="1">
      <c r="A151" s="259">
        <v>141</v>
      </c>
      <c r="B151" s="272" t="s">
        <v>87</v>
      </c>
      <c r="C151" s="271" t="s">
        <v>193</v>
      </c>
      <c r="D151" s="265">
        <v>45288</v>
      </c>
      <c r="E151" s="264">
        <v>4164.3</v>
      </c>
      <c r="F151" s="264">
        <v>4179.3833333333341</v>
      </c>
      <c r="G151" s="266">
        <v>4126.6166666666686</v>
      </c>
      <c r="H151" s="266">
        <v>4088.9333333333343</v>
      </c>
      <c r="I151" s="266">
        <v>4036.1666666666688</v>
      </c>
      <c r="J151" s="266">
        <v>4217.0666666666684</v>
      </c>
      <c r="K151" s="266">
        <v>4269.833333333333</v>
      </c>
      <c r="L151" s="266">
        <v>4307.5166666666682</v>
      </c>
      <c r="M151" s="267">
        <v>4232.1499999999996</v>
      </c>
      <c r="N151" s="267">
        <v>4141.7</v>
      </c>
      <c r="O151" s="267">
        <v>867800</v>
      </c>
      <c r="P151" s="268">
        <v>1.1657729074376311E-2</v>
      </c>
    </row>
    <row r="152" spans="1:16" ht="12.75" customHeight="1">
      <c r="A152" s="259">
        <v>142</v>
      </c>
      <c r="B152" s="272" t="s">
        <v>84</v>
      </c>
      <c r="C152" s="264" t="s">
        <v>194</v>
      </c>
      <c r="D152" s="265">
        <v>45288</v>
      </c>
      <c r="E152" s="264">
        <v>207</v>
      </c>
      <c r="F152" s="264">
        <v>206.26666666666665</v>
      </c>
      <c r="G152" s="266">
        <v>204.3833333333333</v>
      </c>
      <c r="H152" s="266">
        <v>201.76666666666665</v>
      </c>
      <c r="I152" s="266">
        <v>199.8833333333333</v>
      </c>
      <c r="J152" s="266">
        <v>208.8833333333333</v>
      </c>
      <c r="K152" s="266">
        <v>210.76666666666662</v>
      </c>
      <c r="L152" s="266">
        <v>213.3833333333333</v>
      </c>
      <c r="M152" s="267">
        <v>208.15</v>
      </c>
      <c r="N152" s="267">
        <v>203.65</v>
      </c>
      <c r="O152" s="267">
        <v>70843850</v>
      </c>
      <c r="P152" s="268">
        <v>7.734192037470726E-2</v>
      </c>
    </row>
    <row r="153" spans="1:16" ht="12.75" customHeight="1">
      <c r="A153" s="259">
        <v>143</v>
      </c>
      <c r="B153" s="272" t="s">
        <v>47</v>
      </c>
      <c r="C153" s="264" t="s">
        <v>195</v>
      </c>
      <c r="D153" s="265">
        <v>45288</v>
      </c>
      <c r="E153" s="264">
        <v>37610.1</v>
      </c>
      <c r="F153" s="264">
        <v>37601.216666666667</v>
      </c>
      <c r="G153" s="266">
        <v>37422.283333333333</v>
      </c>
      <c r="H153" s="266">
        <v>37234.466666666667</v>
      </c>
      <c r="I153" s="266">
        <v>37055.533333333333</v>
      </c>
      <c r="J153" s="266">
        <v>37789.033333333333</v>
      </c>
      <c r="K153" s="266">
        <v>37967.966666666667</v>
      </c>
      <c r="L153" s="266">
        <v>38155.783333333333</v>
      </c>
      <c r="M153" s="267">
        <v>37780.15</v>
      </c>
      <c r="N153" s="267">
        <v>37413.4</v>
      </c>
      <c r="O153" s="267">
        <v>160785</v>
      </c>
      <c r="P153" s="268">
        <v>-1.0432053175775479E-2</v>
      </c>
    </row>
    <row r="154" spans="1:16" ht="12.75" customHeight="1">
      <c r="A154" s="259">
        <v>144</v>
      </c>
      <c r="B154" s="272" t="s">
        <v>43</v>
      </c>
      <c r="C154" s="264" t="s">
        <v>196</v>
      </c>
      <c r="D154" s="265">
        <v>45288</v>
      </c>
      <c r="E154" s="264">
        <v>903.6</v>
      </c>
      <c r="F154" s="264">
        <v>909.56666666666661</v>
      </c>
      <c r="G154" s="266">
        <v>894.33333333333326</v>
      </c>
      <c r="H154" s="266">
        <v>885.06666666666661</v>
      </c>
      <c r="I154" s="266">
        <v>869.83333333333326</v>
      </c>
      <c r="J154" s="266">
        <v>918.83333333333326</v>
      </c>
      <c r="K154" s="266">
        <v>934.06666666666661</v>
      </c>
      <c r="L154" s="266">
        <v>943.33333333333326</v>
      </c>
      <c r="M154" s="267">
        <v>924.8</v>
      </c>
      <c r="N154" s="267">
        <v>900.3</v>
      </c>
      <c r="O154" s="267">
        <v>13373250</v>
      </c>
      <c r="P154" s="268">
        <v>-1.8278918680834665E-2</v>
      </c>
    </row>
    <row r="155" spans="1:16" ht="12.75" customHeight="1">
      <c r="A155" s="259">
        <v>145</v>
      </c>
      <c r="B155" s="272" t="s">
        <v>87</v>
      </c>
      <c r="C155" s="269" t="s">
        <v>197</v>
      </c>
      <c r="D155" s="265">
        <v>45288</v>
      </c>
      <c r="E155" s="264">
        <v>7376.6</v>
      </c>
      <c r="F155" s="264">
        <v>7389.7666666666673</v>
      </c>
      <c r="G155" s="266">
        <v>7331.9333333333343</v>
      </c>
      <c r="H155" s="266">
        <v>7287.2666666666673</v>
      </c>
      <c r="I155" s="266">
        <v>7229.4333333333343</v>
      </c>
      <c r="J155" s="266">
        <v>7434.4333333333343</v>
      </c>
      <c r="K155" s="266">
        <v>7492.2666666666682</v>
      </c>
      <c r="L155" s="266">
        <v>7536.9333333333343</v>
      </c>
      <c r="M155" s="267">
        <v>7447.6</v>
      </c>
      <c r="N155" s="267">
        <v>7345.1</v>
      </c>
      <c r="O155" s="267">
        <v>2054850</v>
      </c>
      <c r="P155" s="268">
        <v>3.9351559141144632E-2</v>
      </c>
    </row>
    <row r="156" spans="1:16" ht="12.75" customHeight="1">
      <c r="A156" s="259">
        <v>146</v>
      </c>
      <c r="B156" s="272" t="s">
        <v>84</v>
      </c>
      <c r="C156" s="264" t="s">
        <v>198</v>
      </c>
      <c r="D156" s="265">
        <v>45288</v>
      </c>
      <c r="E156" s="264">
        <v>216.3</v>
      </c>
      <c r="F156" s="264">
        <v>216.06666666666669</v>
      </c>
      <c r="G156" s="266">
        <v>214.73333333333338</v>
      </c>
      <c r="H156" s="266">
        <v>213.16666666666669</v>
      </c>
      <c r="I156" s="266">
        <v>211.83333333333337</v>
      </c>
      <c r="J156" s="266">
        <v>217.63333333333338</v>
      </c>
      <c r="K156" s="266">
        <v>218.9666666666667</v>
      </c>
      <c r="L156" s="266">
        <v>220.53333333333339</v>
      </c>
      <c r="M156" s="267">
        <v>217.4</v>
      </c>
      <c r="N156" s="267">
        <v>214.5</v>
      </c>
      <c r="O156" s="267">
        <v>38772000</v>
      </c>
      <c r="P156" s="268">
        <v>-5.4636398614851863E-3</v>
      </c>
    </row>
    <row r="157" spans="1:16" ht="12.75" customHeight="1">
      <c r="A157" s="259">
        <v>147</v>
      </c>
      <c r="B157" s="272" t="s">
        <v>68</v>
      </c>
      <c r="C157" s="264" t="s">
        <v>199</v>
      </c>
      <c r="D157" s="265">
        <v>45288</v>
      </c>
      <c r="E157" s="264">
        <v>392.45</v>
      </c>
      <c r="F157" s="264">
        <v>392.76666666666665</v>
      </c>
      <c r="G157" s="266">
        <v>385.93333333333328</v>
      </c>
      <c r="H157" s="266">
        <v>379.41666666666663</v>
      </c>
      <c r="I157" s="266">
        <v>372.58333333333326</v>
      </c>
      <c r="J157" s="266">
        <v>399.2833333333333</v>
      </c>
      <c r="K157" s="266">
        <v>406.11666666666667</v>
      </c>
      <c r="L157" s="266">
        <v>412.63333333333333</v>
      </c>
      <c r="M157" s="267">
        <v>399.6</v>
      </c>
      <c r="N157" s="267">
        <v>386.25</v>
      </c>
      <c r="O157" s="267">
        <v>61821750</v>
      </c>
      <c r="P157" s="268">
        <v>2.4202349618026579E-2</v>
      </c>
    </row>
    <row r="158" spans="1:16" ht="12.75" customHeight="1">
      <c r="A158" s="259">
        <v>148</v>
      </c>
      <c r="B158" s="272" t="s">
        <v>59</v>
      </c>
      <c r="C158" s="264" t="s">
        <v>200</v>
      </c>
      <c r="D158" s="265">
        <v>45288</v>
      </c>
      <c r="E158" s="264">
        <v>2670.2</v>
      </c>
      <c r="F158" s="264">
        <v>2664.5333333333333</v>
      </c>
      <c r="G158" s="266">
        <v>2644.7166666666667</v>
      </c>
      <c r="H158" s="266">
        <v>2619.2333333333336</v>
      </c>
      <c r="I158" s="266">
        <v>2599.416666666667</v>
      </c>
      <c r="J158" s="266">
        <v>2690.0166666666664</v>
      </c>
      <c r="K158" s="266">
        <v>2709.833333333333</v>
      </c>
      <c r="L158" s="266">
        <v>2735.3166666666662</v>
      </c>
      <c r="M158" s="267">
        <v>2684.35</v>
      </c>
      <c r="N158" s="267">
        <v>2639.05</v>
      </c>
      <c r="O158" s="267">
        <v>2327250</v>
      </c>
      <c r="P158" s="268">
        <v>-1.0741138560687433E-4</v>
      </c>
    </row>
    <row r="159" spans="1:16" ht="12.75" customHeight="1">
      <c r="A159" s="259">
        <v>149</v>
      </c>
      <c r="B159" s="272" t="s">
        <v>39</v>
      </c>
      <c r="C159" s="264" t="s">
        <v>201</v>
      </c>
      <c r="D159" s="265">
        <v>45288</v>
      </c>
      <c r="E159" s="264">
        <v>3453</v>
      </c>
      <c r="F159" s="264">
        <v>3447.3333333333335</v>
      </c>
      <c r="G159" s="266">
        <v>3429.666666666667</v>
      </c>
      <c r="H159" s="266">
        <v>3406.3333333333335</v>
      </c>
      <c r="I159" s="266">
        <v>3388.666666666667</v>
      </c>
      <c r="J159" s="266">
        <v>3470.666666666667</v>
      </c>
      <c r="K159" s="266">
        <v>3488.3333333333339</v>
      </c>
      <c r="L159" s="266">
        <v>3511.666666666667</v>
      </c>
      <c r="M159" s="267">
        <v>3465</v>
      </c>
      <c r="N159" s="267">
        <v>3424</v>
      </c>
      <c r="O159" s="267">
        <v>2492000</v>
      </c>
      <c r="P159" s="268">
        <v>-5.2020922491678556E-2</v>
      </c>
    </row>
    <row r="160" spans="1:16" ht="12.75" customHeight="1">
      <c r="A160" s="259">
        <v>150</v>
      </c>
      <c r="B160" s="272" t="s">
        <v>63</v>
      </c>
      <c r="C160" s="264" t="s">
        <v>202</v>
      </c>
      <c r="D160" s="265">
        <v>45288</v>
      </c>
      <c r="E160" s="264">
        <v>88.75</v>
      </c>
      <c r="F160" s="264">
        <v>89.166666666666671</v>
      </c>
      <c r="G160" s="266">
        <v>88.083333333333343</v>
      </c>
      <c r="H160" s="266">
        <v>87.416666666666671</v>
      </c>
      <c r="I160" s="266">
        <v>86.333333333333343</v>
      </c>
      <c r="J160" s="266">
        <v>89.833333333333343</v>
      </c>
      <c r="K160" s="266">
        <v>90.916666666666686</v>
      </c>
      <c r="L160" s="266">
        <v>91.583333333333343</v>
      </c>
      <c r="M160" s="267">
        <v>90.25</v>
      </c>
      <c r="N160" s="267">
        <v>88.5</v>
      </c>
      <c r="O160" s="267">
        <v>230440000</v>
      </c>
      <c r="P160" s="268">
        <v>3.8804140069962856E-2</v>
      </c>
    </row>
    <row r="161" spans="1:16" ht="12.75" customHeight="1">
      <c r="A161" s="259">
        <v>151</v>
      </c>
      <c r="B161" s="272" t="s">
        <v>45</v>
      </c>
      <c r="C161" s="271" t="s">
        <v>203</v>
      </c>
      <c r="D161" s="265">
        <v>45288</v>
      </c>
      <c r="E161" s="264">
        <v>5413.6</v>
      </c>
      <c r="F161" s="264">
        <v>5397.8666666666668</v>
      </c>
      <c r="G161" s="266">
        <v>5328.7333333333336</v>
      </c>
      <c r="H161" s="266">
        <v>5243.8666666666668</v>
      </c>
      <c r="I161" s="266">
        <v>5174.7333333333336</v>
      </c>
      <c r="J161" s="266">
        <v>5482.7333333333336</v>
      </c>
      <c r="K161" s="266">
        <v>5551.8666666666668</v>
      </c>
      <c r="L161" s="266">
        <v>5636.7333333333336</v>
      </c>
      <c r="M161" s="267">
        <v>5467</v>
      </c>
      <c r="N161" s="267">
        <v>5313</v>
      </c>
      <c r="O161" s="267">
        <v>1922000</v>
      </c>
      <c r="P161" s="268">
        <v>7.0334688422342265E-2</v>
      </c>
    </row>
    <row r="162" spans="1:16" ht="12.75" customHeight="1">
      <c r="A162" s="259">
        <v>152</v>
      </c>
      <c r="B162" s="272" t="s">
        <v>190</v>
      </c>
      <c r="C162" s="264" t="s">
        <v>204</v>
      </c>
      <c r="D162" s="265">
        <v>45288</v>
      </c>
      <c r="E162" s="264">
        <v>233.9</v>
      </c>
      <c r="F162" s="264">
        <v>233.86666666666667</v>
      </c>
      <c r="G162" s="266">
        <v>231.43333333333334</v>
      </c>
      <c r="H162" s="266">
        <v>228.96666666666667</v>
      </c>
      <c r="I162" s="266">
        <v>226.53333333333333</v>
      </c>
      <c r="J162" s="266">
        <v>236.33333333333334</v>
      </c>
      <c r="K162" s="266">
        <v>238.76666666666668</v>
      </c>
      <c r="L162" s="266">
        <v>241.23333333333335</v>
      </c>
      <c r="M162" s="267">
        <v>236.3</v>
      </c>
      <c r="N162" s="267">
        <v>231.4</v>
      </c>
      <c r="O162" s="267">
        <v>79376400</v>
      </c>
      <c r="P162" s="268">
        <v>-3.8852496046984414E-3</v>
      </c>
    </row>
    <row r="163" spans="1:16" ht="12.75" customHeight="1">
      <c r="A163" s="259">
        <v>153</v>
      </c>
      <c r="B163" s="272" t="s">
        <v>205</v>
      </c>
      <c r="C163" s="264" t="s">
        <v>206</v>
      </c>
      <c r="D163" s="265">
        <v>45288</v>
      </c>
      <c r="E163" s="264">
        <v>1655.4</v>
      </c>
      <c r="F163" s="264">
        <v>1673.1166666666668</v>
      </c>
      <c r="G163" s="266">
        <v>1636.2333333333336</v>
      </c>
      <c r="H163" s="266">
        <v>1617.0666666666668</v>
      </c>
      <c r="I163" s="266">
        <v>1580.1833333333336</v>
      </c>
      <c r="J163" s="266">
        <v>1692.2833333333335</v>
      </c>
      <c r="K163" s="266">
        <v>1729.1666666666667</v>
      </c>
      <c r="L163" s="266">
        <v>1748.3333333333335</v>
      </c>
      <c r="M163" s="267">
        <v>1710</v>
      </c>
      <c r="N163" s="267">
        <v>1653.95</v>
      </c>
      <c r="O163" s="267">
        <v>5635729</v>
      </c>
      <c r="P163" s="268">
        <v>1.272580999049221E-2</v>
      </c>
    </row>
    <row r="164" spans="1:16" ht="12.75" customHeight="1">
      <c r="A164" s="259">
        <v>154</v>
      </c>
      <c r="B164" s="272" t="s">
        <v>49</v>
      </c>
      <c r="C164" s="264" t="s">
        <v>208</v>
      </c>
      <c r="D164" s="265">
        <v>45288</v>
      </c>
      <c r="E164" s="264">
        <v>991.75</v>
      </c>
      <c r="F164" s="264">
        <v>989.23333333333323</v>
      </c>
      <c r="G164" s="266">
        <v>979.51666666666642</v>
      </c>
      <c r="H164" s="266">
        <v>967.28333333333319</v>
      </c>
      <c r="I164" s="266">
        <v>957.56666666666638</v>
      </c>
      <c r="J164" s="266">
        <v>1001.4666666666665</v>
      </c>
      <c r="K164" s="266">
        <v>1011.1833333333334</v>
      </c>
      <c r="L164" s="266">
        <v>1023.4166666666665</v>
      </c>
      <c r="M164" s="267">
        <v>998.95</v>
      </c>
      <c r="N164" s="267">
        <v>977</v>
      </c>
      <c r="O164" s="267">
        <v>3315000</v>
      </c>
      <c r="P164" s="268">
        <v>-5.1255766273705791E-4</v>
      </c>
    </row>
    <row r="165" spans="1:16" ht="12.75" customHeight="1">
      <c r="A165" s="259">
        <v>155</v>
      </c>
      <c r="B165" s="272" t="s">
        <v>63</v>
      </c>
      <c r="C165" s="264" t="s">
        <v>209</v>
      </c>
      <c r="D165" s="265">
        <v>45288</v>
      </c>
      <c r="E165" s="264">
        <v>260.89999999999998</v>
      </c>
      <c r="F165" s="264">
        <v>266.5333333333333</v>
      </c>
      <c r="G165" s="266">
        <v>254.36666666666662</v>
      </c>
      <c r="H165" s="266">
        <v>247.83333333333331</v>
      </c>
      <c r="I165" s="266">
        <v>235.66666666666663</v>
      </c>
      <c r="J165" s="266">
        <v>273.06666666666661</v>
      </c>
      <c r="K165" s="266">
        <v>285.23333333333335</v>
      </c>
      <c r="L165" s="266">
        <v>291.76666666666659</v>
      </c>
      <c r="M165" s="267">
        <v>278.7</v>
      </c>
      <c r="N165" s="267">
        <v>260</v>
      </c>
      <c r="O165" s="267">
        <v>66932500</v>
      </c>
      <c r="P165" s="268">
        <v>0.13181145635172267</v>
      </c>
    </row>
    <row r="166" spans="1:16" ht="12.75" customHeight="1">
      <c r="A166" s="259">
        <v>156</v>
      </c>
      <c r="B166" s="272" t="s">
        <v>190</v>
      </c>
      <c r="C166" s="264" t="s">
        <v>210</v>
      </c>
      <c r="D166" s="265">
        <v>45288</v>
      </c>
      <c r="E166" s="264">
        <v>418.95</v>
      </c>
      <c r="F166" s="264">
        <v>415.81666666666666</v>
      </c>
      <c r="G166" s="266">
        <v>409.13333333333333</v>
      </c>
      <c r="H166" s="266">
        <v>399.31666666666666</v>
      </c>
      <c r="I166" s="266">
        <v>392.63333333333333</v>
      </c>
      <c r="J166" s="266">
        <v>425.63333333333333</v>
      </c>
      <c r="K166" s="266">
        <v>432.31666666666661</v>
      </c>
      <c r="L166" s="266">
        <v>442.13333333333333</v>
      </c>
      <c r="M166" s="267">
        <v>422.5</v>
      </c>
      <c r="N166" s="267">
        <v>406</v>
      </c>
      <c r="O166" s="267">
        <v>43050000</v>
      </c>
      <c r="P166" s="268">
        <v>-2.4694154961486182E-2</v>
      </c>
    </row>
    <row r="167" spans="1:16" ht="12.75" customHeight="1">
      <c r="A167" s="259">
        <v>157</v>
      </c>
      <c r="B167" s="272" t="s">
        <v>84</v>
      </c>
      <c r="C167" s="264" t="s">
        <v>211</v>
      </c>
      <c r="D167" s="265">
        <v>45288</v>
      </c>
      <c r="E167" s="264">
        <v>2578.4499999999998</v>
      </c>
      <c r="F167" s="264">
        <v>2577.4666666666667</v>
      </c>
      <c r="G167" s="266">
        <v>2563.4333333333334</v>
      </c>
      <c r="H167" s="266">
        <v>2548.4166666666665</v>
      </c>
      <c r="I167" s="266">
        <v>2534.3833333333332</v>
      </c>
      <c r="J167" s="266">
        <v>2592.4833333333336</v>
      </c>
      <c r="K167" s="266">
        <v>2606.5166666666673</v>
      </c>
      <c r="L167" s="266">
        <v>2621.5333333333338</v>
      </c>
      <c r="M167" s="267">
        <v>2591.5</v>
      </c>
      <c r="N167" s="267">
        <v>2562.4499999999998</v>
      </c>
      <c r="O167" s="267">
        <v>38780250</v>
      </c>
      <c r="P167" s="268">
        <v>-4.4468399655044968E-2</v>
      </c>
    </row>
    <row r="168" spans="1:16" ht="12.75" customHeight="1">
      <c r="A168" s="259">
        <v>158</v>
      </c>
      <c r="B168" s="272" t="s">
        <v>132</v>
      </c>
      <c r="C168" s="264" t="s">
        <v>212</v>
      </c>
      <c r="D168" s="265">
        <v>45288</v>
      </c>
      <c r="E168" s="264">
        <v>113.75</v>
      </c>
      <c r="F168" s="264">
        <v>113.31666666666666</v>
      </c>
      <c r="G168" s="266">
        <v>111.68333333333332</v>
      </c>
      <c r="H168" s="266">
        <v>109.61666666666666</v>
      </c>
      <c r="I168" s="266">
        <v>107.98333333333332</v>
      </c>
      <c r="J168" s="266">
        <v>115.38333333333333</v>
      </c>
      <c r="K168" s="266">
        <v>117.01666666666665</v>
      </c>
      <c r="L168" s="266">
        <v>119.08333333333333</v>
      </c>
      <c r="M168" s="267">
        <v>114.95</v>
      </c>
      <c r="N168" s="267">
        <v>111.25</v>
      </c>
      <c r="O168" s="267">
        <v>140896000</v>
      </c>
      <c r="P168" s="268">
        <v>-3.6068086037983692E-2</v>
      </c>
    </row>
    <row r="169" spans="1:16" ht="12.75" customHeight="1">
      <c r="A169" s="259">
        <v>159</v>
      </c>
      <c r="B169" s="272" t="s">
        <v>63</v>
      </c>
      <c r="C169" s="269" t="s">
        <v>213</v>
      </c>
      <c r="D169" s="265">
        <v>45288</v>
      </c>
      <c r="E169" s="264">
        <v>767.45</v>
      </c>
      <c r="F169" s="264">
        <v>769.95000000000016</v>
      </c>
      <c r="G169" s="266">
        <v>763.45000000000027</v>
      </c>
      <c r="H169" s="266">
        <v>759.45000000000016</v>
      </c>
      <c r="I169" s="266">
        <v>752.95000000000027</v>
      </c>
      <c r="J169" s="266">
        <v>773.95000000000027</v>
      </c>
      <c r="K169" s="266">
        <v>780.45</v>
      </c>
      <c r="L169" s="266">
        <v>784.45000000000027</v>
      </c>
      <c r="M169" s="267">
        <v>776.45</v>
      </c>
      <c r="N169" s="267">
        <v>765.95</v>
      </c>
      <c r="O169" s="267">
        <v>14636800</v>
      </c>
      <c r="P169" s="268">
        <v>-3.5326373510492462E-2</v>
      </c>
    </row>
    <row r="170" spans="1:16" ht="12.75" customHeight="1">
      <c r="A170" s="259">
        <v>160</v>
      </c>
      <c r="B170" s="272" t="s">
        <v>68</v>
      </c>
      <c r="C170" s="264" t="s">
        <v>214</v>
      </c>
      <c r="D170" s="265">
        <v>45288</v>
      </c>
      <c r="E170" s="264">
        <v>1394</v>
      </c>
      <c r="F170" s="264">
        <v>1398.3166666666666</v>
      </c>
      <c r="G170" s="266">
        <v>1386.2333333333331</v>
      </c>
      <c r="H170" s="266">
        <v>1378.4666666666665</v>
      </c>
      <c r="I170" s="266">
        <v>1366.383333333333</v>
      </c>
      <c r="J170" s="266">
        <v>1406.0833333333333</v>
      </c>
      <c r="K170" s="266">
        <v>1418.1666666666667</v>
      </c>
      <c r="L170" s="266">
        <v>1425.9333333333334</v>
      </c>
      <c r="M170" s="267">
        <v>1410.4</v>
      </c>
      <c r="N170" s="267">
        <v>1390.55</v>
      </c>
      <c r="O170" s="267">
        <v>6615750</v>
      </c>
      <c r="P170" s="268">
        <v>-2.2170491076377342E-2</v>
      </c>
    </row>
    <row r="171" spans="1:16" ht="12.75" customHeight="1">
      <c r="A171" s="259">
        <v>161</v>
      </c>
      <c r="B171" s="272" t="s">
        <v>63</v>
      </c>
      <c r="C171" s="264" t="s">
        <v>215</v>
      </c>
      <c r="D171" s="265">
        <v>45288</v>
      </c>
      <c r="E171" s="264">
        <v>638.70000000000005</v>
      </c>
      <c r="F171" s="264">
        <v>639.35</v>
      </c>
      <c r="G171" s="266">
        <v>635.90000000000009</v>
      </c>
      <c r="H171" s="266">
        <v>633.1</v>
      </c>
      <c r="I171" s="266">
        <v>629.65000000000009</v>
      </c>
      <c r="J171" s="266">
        <v>642.15000000000009</v>
      </c>
      <c r="K171" s="266">
        <v>645.60000000000014</v>
      </c>
      <c r="L171" s="266">
        <v>648.40000000000009</v>
      </c>
      <c r="M171" s="267">
        <v>642.79999999999995</v>
      </c>
      <c r="N171" s="267">
        <v>636.54999999999995</v>
      </c>
      <c r="O171" s="267">
        <v>89386500</v>
      </c>
      <c r="P171" s="268">
        <v>-1.8425152007504062E-3</v>
      </c>
    </row>
    <row r="172" spans="1:16" ht="12.75" customHeight="1">
      <c r="A172" s="259">
        <v>162</v>
      </c>
      <c r="B172" s="272" t="s">
        <v>49</v>
      </c>
      <c r="C172" s="264" t="s">
        <v>216</v>
      </c>
      <c r="D172" s="265">
        <v>45288</v>
      </c>
      <c r="E172" s="264">
        <v>28696.05</v>
      </c>
      <c r="F172" s="264">
        <v>28667.900000000005</v>
      </c>
      <c r="G172" s="266">
        <v>28395.80000000001</v>
      </c>
      <c r="H172" s="266">
        <v>28095.550000000007</v>
      </c>
      <c r="I172" s="266">
        <v>27823.450000000012</v>
      </c>
      <c r="J172" s="266">
        <v>28968.150000000009</v>
      </c>
      <c r="K172" s="266">
        <v>29240.250000000007</v>
      </c>
      <c r="L172" s="266">
        <v>29540.500000000007</v>
      </c>
      <c r="M172" s="267">
        <v>28940</v>
      </c>
      <c r="N172" s="267">
        <v>28367.65</v>
      </c>
      <c r="O172" s="267">
        <v>159200</v>
      </c>
      <c r="P172" s="268">
        <v>2.7925746569814367E-2</v>
      </c>
    </row>
    <row r="173" spans="1:16" ht="12.75" customHeight="1">
      <c r="A173" s="259">
        <v>163</v>
      </c>
      <c r="B173" s="272" t="s">
        <v>41</v>
      </c>
      <c r="C173" s="264" t="s">
        <v>217</v>
      </c>
      <c r="D173" s="265">
        <v>45288</v>
      </c>
      <c r="E173" s="264">
        <v>4001.25</v>
      </c>
      <c r="F173" s="264">
        <v>3993.0166666666664</v>
      </c>
      <c r="G173" s="266">
        <v>3969.2333333333327</v>
      </c>
      <c r="H173" s="266">
        <v>3937.2166666666662</v>
      </c>
      <c r="I173" s="266">
        <v>3913.4333333333325</v>
      </c>
      <c r="J173" s="266">
        <v>4025.0333333333328</v>
      </c>
      <c r="K173" s="266">
        <v>4048.8166666666666</v>
      </c>
      <c r="L173" s="266">
        <v>4080.833333333333</v>
      </c>
      <c r="M173" s="267">
        <v>4016.8</v>
      </c>
      <c r="N173" s="267">
        <v>3961</v>
      </c>
      <c r="O173" s="267">
        <v>2024775</v>
      </c>
      <c r="P173" s="268">
        <v>-3.556883945795327E-2</v>
      </c>
    </row>
    <row r="174" spans="1:16" ht="12.75" customHeight="1">
      <c r="A174" s="259">
        <v>164</v>
      </c>
      <c r="B174" s="272" t="s">
        <v>47</v>
      </c>
      <c r="C174" s="264" t="s">
        <v>218</v>
      </c>
      <c r="D174" s="265">
        <v>45288</v>
      </c>
      <c r="E174" s="264">
        <v>2492.65</v>
      </c>
      <c r="F174" s="264">
        <v>2494.9</v>
      </c>
      <c r="G174" s="266">
        <v>2457.15</v>
      </c>
      <c r="H174" s="266">
        <v>2421.65</v>
      </c>
      <c r="I174" s="266">
        <v>2383.9</v>
      </c>
      <c r="J174" s="266">
        <v>2530.4</v>
      </c>
      <c r="K174" s="266">
        <v>2568.15</v>
      </c>
      <c r="L174" s="266">
        <v>2603.65</v>
      </c>
      <c r="M174" s="267">
        <v>2532.65</v>
      </c>
      <c r="N174" s="267">
        <v>2459.4</v>
      </c>
      <c r="O174" s="267">
        <v>4164750</v>
      </c>
      <c r="P174" s="268">
        <v>1.6009514225596926E-2</v>
      </c>
    </row>
    <row r="175" spans="1:16" ht="12.75" customHeight="1">
      <c r="A175" s="259">
        <v>165</v>
      </c>
      <c r="B175" s="272" t="s">
        <v>68</v>
      </c>
      <c r="C175" s="264" t="s">
        <v>219</v>
      </c>
      <c r="D175" s="265">
        <v>45288</v>
      </c>
      <c r="E175" s="264">
        <v>2033.4</v>
      </c>
      <c r="F175" s="264">
        <v>2045.95</v>
      </c>
      <c r="G175" s="266">
        <v>2013.2000000000003</v>
      </c>
      <c r="H175" s="266">
        <v>1993.0000000000002</v>
      </c>
      <c r="I175" s="266">
        <v>1960.2500000000005</v>
      </c>
      <c r="J175" s="266">
        <v>2066.15</v>
      </c>
      <c r="K175" s="266">
        <v>2098.8999999999996</v>
      </c>
      <c r="L175" s="266">
        <v>2119.1</v>
      </c>
      <c r="M175" s="267">
        <v>2078.6999999999998</v>
      </c>
      <c r="N175" s="267">
        <v>2025.75</v>
      </c>
      <c r="O175" s="267">
        <v>8982300</v>
      </c>
      <c r="P175" s="268">
        <v>5.0688150386035587E-3</v>
      </c>
    </row>
    <row r="176" spans="1:16" ht="12.75" customHeight="1">
      <c r="A176" s="259">
        <v>166</v>
      </c>
      <c r="B176" s="272" t="s">
        <v>43</v>
      </c>
      <c r="C176" s="264" t="s">
        <v>220</v>
      </c>
      <c r="D176" s="265">
        <v>45288</v>
      </c>
      <c r="E176" s="264">
        <v>1246.9000000000001</v>
      </c>
      <c r="F176" s="264">
        <v>1245.1666666666667</v>
      </c>
      <c r="G176" s="266">
        <v>1240.5333333333335</v>
      </c>
      <c r="H176" s="266">
        <v>1234.1666666666667</v>
      </c>
      <c r="I176" s="266">
        <v>1229.5333333333335</v>
      </c>
      <c r="J176" s="266">
        <v>1251.5333333333335</v>
      </c>
      <c r="K176" s="266">
        <v>1256.1666666666667</v>
      </c>
      <c r="L176" s="266">
        <v>1262.5333333333335</v>
      </c>
      <c r="M176" s="267">
        <v>1249.8</v>
      </c>
      <c r="N176" s="267">
        <v>1238.8</v>
      </c>
      <c r="O176" s="267">
        <v>15031100</v>
      </c>
      <c r="P176" s="268">
        <v>-6.9667692041072746E-2</v>
      </c>
    </row>
    <row r="177" spans="1:16" ht="12.75" customHeight="1">
      <c r="A177" s="259">
        <v>167</v>
      </c>
      <c r="B177" s="272" t="s">
        <v>205</v>
      </c>
      <c r="C177" s="264" t="s">
        <v>221</v>
      </c>
      <c r="D177" s="265">
        <v>45288</v>
      </c>
      <c r="E177" s="264">
        <v>712.55</v>
      </c>
      <c r="F177" s="264">
        <v>718.81666666666661</v>
      </c>
      <c r="G177" s="266">
        <v>704.38333333333321</v>
      </c>
      <c r="H177" s="266">
        <v>696.21666666666658</v>
      </c>
      <c r="I177" s="266">
        <v>681.78333333333319</v>
      </c>
      <c r="J177" s="266">
        <v>726.98333333333323</v>
      </c>
      <c r="K177" s="266">
        <v>741.41666666666663</v>
      </c>
      <c r="L177" s="266">
        <v>749.58333333333326</v>
      </c>
      <c r="M177" s="267">
        <v>733.25</v>
      </c>
      <c r="N177" s="267">
        <v>710.65</v>
      </c>
      <c r="O177" s="267">
        <v>8620500</v>
      </c>
      <c r="P177" s="268">
        <v>-3.9123892325698045E-2</v>
      </c>
    </row>
    <row r="178" spans="1:16" ht="12.75" customHeight="1">
      <c r="A178" s="259">
        <v>168</v>
      </c>
      <c r="B178" s="272" t="s">
        <v>43</v>
      </c>
      <c r="C178" s="271" t="s">
        <v>222</v>
      </c>
      <c r="D178" s="265">
        <v>45288</v>
      </c>
      <c r="E178" s="264">
        <v>702.25</v>
      </c>
      <c r="F178" s="264">
        <v>705.58333333333337</v>
      </c>
      <c r="G178" s="266">
        <v>694.66666666666674</v>
      </c>
      <c r="H178" s="266">
        <v>687.08333333333337</v>
      </c>
      <c r="I178" s="266">
        <v>676.16666666666674</v>
      </c>
      <c r="J178" s="266">
        <v>713.16666666666674</v>
      </c>
      <c r="K178" s="266">
        <v>724.08333333333348</v>
      </c>
      <c r="L178" s="266">
        <v>731.66666666666674</v>
      </c>
      <c r="M178" s="267">
        <v>716.5</v>
      </c>
      <c r="N178" s="267">
        <v>698</v>
      </c>
      <c r="O178" s="267">
        <v>6521000</v>
      </c>
      <c r="P178" s="268">
        <v>-2.9613095238095237E-2</v>
      </c>
    </row>
    <row r="179" spans="1:16" ht="12.75" customHeight="1">
      <c r="A179" s="259">
        <v>169</v>
      </c>
      <c r="B179" s="272" t="s">
        <v>39</v>
      </c>
      <c r="C179" s="264" t="s">
        <v>223</v>
      </c>
      <c r="D179" s="265">
        <v>45288</v>
      </c>
      <c r="E179" s="264">
        <v>1097.6500000000001</v>
      </c>
      <c r="F179" s="264">
        <v>1075.55</v>
      </c>
      <c r="G179" s="266">
        <v>1045.0999999999999</v>
      </c>
      <c r="H179" s="266">
        <v>992.55</v>
      </c>
      <c r="I179" s="266">
        <v>962.09999999999991</v>
      </c>
      <c r="J179" s="266">
        <v>1128.0999999999999</v>
      </c>
      <c r="K179" s="266">
        <v>1158.5500000000002</v>
      </c>
      <c r="L179" s="266">
        <v>1211.0999999999999</v>
      </c>
      <c r="M179" s="267">
        <v>1106</v>
      </c>
      <c r="N179" s="267">
        <v>1023</v>
      </c>
      <c r="O179" s="267">
        <v>12416250</v>
      </c>
      <c r="P179" s="268">
        <v>0.15644690333487013</v>
      </c>
    </row>
    <row r="180" spans="1:16" ht="12.75" customHeight="1">
      <c r="A180" s="259">
        <v>170</v>
      </c>
      <c r="B180" s="272" t="s">
        <v>79</v>
      </c>
      <c r="C180" s="270" t="s">
        <v>224</v>
      </c>
      <c r="D180" s="265">
        <v>45288</v>
      </c>
      <c r="E180" s="264">
        <v>1735.75</v>
      </c>
      <c r="F180" s="264">
        <v>1733.9333333333334</v>
      </c>
      <c r="G180" s="266">
        <v>1723.0666666666668</v>
      </c>
      <c r="H180" s="266">
        <v>1710.3833333333334</v>
      </c>
      <c r="I180" s="266">
        <v>1699.5166666666669</v>
      </c>
      <c r="J180" s="266">
        <v>1746.6166666666668</v>
      </c>
      <c r="K180" s="266">
        <v>1757.4833333333336</v>
      </c>
      <c r="L180" s="266">
        <v>1770.1666666666667</v>
      </c>
      <c r="M180" s="267">
        <v>1744.8</v>
      </c>
      <c r="N180" s="267">
        <v>1721.25</v>
      </c>
      <c r="O180" s="267">
        <v>8676500</v>
      </c>
      <c r="P180" s="268">
        <v>0.17887228260869564</v>
      </c>
    </row>
    <row r="181" spans="1:16" ht="12.75" customHeight="1">
      <c r="A181" s="259">
        <v>171</v>
      </c>
      <c r="B181" s="272" t="s">
        <v>59</v>
      </c>
      <c r="C181" s="264" t="s">
        <v>225</v>
      </c>
      <c r="D181" s="265">
        <v>45288</v>
      </c>
      <c r="E181" s="264">
        <v>1009.45</v>
      </c>
      <c r="F181" s="264">
        <v>1006.2833333333334</v>
      </c>
      <c r="G181" s="266">
        <v>995.96666666666681</v>
      </c>
      <c r="H181" s="266">
        <v>982.48333333333335</v>
      </c>
      <c r="I181" s="266">
        <v>972.16666666666674</v>
      </c>
      <c r="J181" s="266">
        <v>1019.7666666666669</v>
      </c>
      <c r="K181" s="266">
        <v>1030.0833333333335</v>
      </c>
      <c r="L181" s="266">
        <v>1043.5666666666671</v>
      </c>
      <c r="M181" s="267">
        <v>1016.6</v>
      </c>
      <c r="N181" s="267">
        <v>992.8</v>
      </c>
      <c r="O181" s="267">
        <v>8649000</v>
      </c>
      <c r="P181" s="268">
        <v>2.9679631415407692E-2</v>
      </c>
    </row>
    <row r="182" spans="1:16" ht="12.75" customHeight="1">
      <c r="A182" s="259">
        <v>172</v>
      </c>
      <c r="B182" s="272" t="s">
        <v>56</v>
      </c>
      <c r="C182" s="264" t="s">
        <v>226</v>
      </c>
      <c r="D182" s="265">
        <v>45288</v>
      </c>
      <c r="E182" s="264">
        <v>721.15</v>
      </c>
      <c r="F182" s="264">
        <v>722.36666666666667</v>
      </c>
      <c r="G182" s="266">
        <v>716.83333333333337</v>
      </c>
      <c r="H182" s="266">
        <v>712.51666666666665</v>
      </c>
      <c r="I182" s="266">
        <v>706.98333333333335</v>
      </c>
      <c r="J182" s="266">
        <v>726.68333333333339</v>
      </c>
      <c r="K182" s="266">
        <v>732.2166666666667</v>
      </c>
      <c r="L182" s="266">
        <v>736.53333333333342</v>
      </c>
      <c r="M182" s="267">
        <v>727.9</v>
      </c>
      <c r="N182" s="267">
        <v>718.05</v>
      </c>
      <c r="O182" s="267">
        <v>64454175</v>
      </c>
      <c r="P182" s="268">
        <v>1.9450955643707177E-2</v>
      </c>
    </row>
    <row r="183" spans="1:16" ht="12.75" customHeight="1">
      <c r="A183" s="259">
        <v>173</v>
      </c>
      <c r="B183" s="272" t="s">
        <v>190</v>
      </c>
      <c r="C183" s="264" t="s">
        <v>227</v>
      </c>
      <c r="D183" s="265">
        <v>45288</v>
      </c>
      <c r="E183" s="264">
        <v>326.05</v>
      </c>
      <c r="F183" s="264">
        <v>327.38333333333338</v>
      </c>
      <c r="G183" s="266">
        <v>323.86666666666679</v>
      </c>
      <c r="H183" s="266">
        <v>321.68333333333339</v>
      </c>
      <c r="I183" s="266">
        <v>318.1666666666668</v>
      </c>
      <c r="J183" s="266">
        <v>329.56666666666678</v>
      </c>
      <c r="K183" s="266">
        <v>333.08333333333331</v>
      </c>
      <c r="L183" s="266">
        <v>335.26666666666677</v>
      </c>
      <c r="M183" s="267">
        <v>330.9</v>
      </c>
      <c r="N183" s="267">
        <v>325.2</v>
      </c>
      <c r="O183" s="267">
        <v>104949000</v>
      </c>
      <c r="P183" s="268">
        <v>-1.7038090722301249E-2</v>
      </c>
    </row>
    <row r="184" spans="1:16" ht="12.75" customHeight="1">
      <c r="A184" s="259">
        <v>174</v>
      </c>
      <c r="B184" s="272" t="s">
        <v>132</v>
      </c>
      <c r="C184" s="264" t="s">
        <v>228</v>
      </c>
      <c r="D184" s="265">
        <v>45288</v>
      </c>
      <c r="E184" s="264">
        <v>135.19999999999999</v>
      </c>
      <c r="F184" s="264">
        <v>135.28333333333333</v>
      </c>
      <c r="G184" s="266">
        <v>134.41666666666666</v>
      </c>
      <c r="H184" s="266">
        <v>133.63333333333333</v>
      </c>
      <c r="I184" s="266">
        <v>132.76666666666665</v>
      </c>
      <c r="J184" s="266">
        <v>136.06666666666666</v>
      </c>
      <c r="K184" s="266">
        <v>136.93333333333334</v>
      </c>
      <c r="L184" s="266">
        <v>137.71666666666667</v>
      </c>
      <c r="M184" s="267">
        <v>136.15</v>
      </c>
      <c r="N184" s="267">
        <v>134.5</v>
      </c>
      <c r="O184" s="267">
        <v>220462000</v>
      </c>
      <c r="P184" s="268">
        <v>3.248074594956598E-2</v>
      </c>
    </row>
    <row r="185" spans="1:16" ht="12.75" customHeight="1">
      <c r="A185" s="259">
        <v>175</v>
      </c>
      <c r="B185" s="272" t="s">
        <v>87</v>
      </c>
      <c r="C185" s="264" t="s">
        <v>229</v>
      </c>
      <c r="D185" s="265">
        <v>45288</v>
      </c>
      <c r="E185" s="264">
        <v>3803.15</v>
      </c>
      <c r="F185" s="264">
        <v>3813.7333333333336</v>
      </c>
      <c r="G185" s="266">
        <v>3783.4666666666672</v>
      </c>
      <c r="H185" s="266">
        <v>3763.7833333333338</v>
      </c>
      <c r="I185" s="266">
        <v>3733.5166666666673</v>
      </c>
      <c r="J185" s="266">
        <v>3833.416666666667</v>
      </c>
      <c r="K185" s="266">
        <v>3863.6833333333334</v>
      </c>
      <c r="L185" s="266">
        <v>3883.3666666666668</v>
      </c>
      <c r="M185" s="267">
        <v>3844</v>
      </c>
      <c r="N185" s="267">
        <v>3794.05</v>
      </c>
      <c r="O185" s="267">
        <v>11893700</v>
      </c>
      <c r="P185" s="268">
        <v>-3.235960344776866E-4</v>
      </c>
    </row>
    <row r="186" spans="1:16" ht="12.75" customHeight="1">
      <c r="A186" s="259">
        <v>176</v>
      </c>
      <c r="B186" s="272" t="s">
        <v>87</v>
      </c>
      <c r="C186" s="264" t="s">
        <v>230</v>
      </c>
      <c r="D186" s="265">
        <v>45288</v>
      </c>
      <c r="E186" s="264">
        <v>1283.3</v>
      </c>
      <c r="F186" s="264">
        <v>1278.5166666666667</v>
      </c>
      <c r="G186" s="266">
        <v>1266.2333333333333</v>
      </c>
      <c r="H186" s="266">
        <v>1249.1666666666667</v>
      </c>
      <c r="I186" s="266">
        <v>1236.8833333333334</v>
      </c>
      <c r="J186" s="266">
        <v>1295.5833333333333</v>
      </c>
      <c r="K186" s="266">
        <v>1307.8666666666666</v>
      </c>
      <c r="L186" s="266">
        <v>1324.9333333333332</v>
      </c>
      <c r="M186" s="267">
        <v>1290.8</v>
      </c>
      <c r="N186" s="267">
        <v>1261.45</v>
      </c>
      <c r="O186" s="267">
        <v>15498000</v>
      </c>
      <c r="P186" s="268">
        <v>1.5130674002751032E-2</v>
      </c>
    </row>
    <row r="187" spans="1:16" ht="12.75" customHeight="1">
      <c r="A187" s="259">
        <v>177</v>
      </c>
      <c r="B187" s="272" t="s">
        <v>59</v>
      </c>
      <c r="C187" s="264" t="s">
        <v>231</v>
      </c>
      <c r="D187" s="265">
        <v>45288</v>
      </c>
      <c r="E187" s="264">
        <v>3654.5</v>
      </c>
      <c r="F187" s="264">
        <v>3648.2000000000003</v>
      </c>
      <c r="G187" s="266">
        <v>3632.7000000000007</v>
      </c>
      <c r="H187" s="266">
        <v>3610.9000000000005</v>
      </c>
      <c r="I187" s="266">
        <v>3595.400000000001</v>
      </c>
      <c r="J187" s="266">
        <v>3670.0000000000005</v>
      </c>
      <c r="K187" s="266">
        <v>3685.4999999999995</v>
      </c>
      <c r="L187" s="266">
        <v>3707.3</v>
      </c>
      <c r="M187" s="267">
        <v>3663.7</v>
      </c>
      <c r="N187" s="267">
        <v>3626.4</v>
      </c>
      <c r="O187" s="267">
        <v>4978700</v>
      </c>
      <c r="P187" s="268">
        <v>-5.4534558529764285E-3</v>
      </c>
    </row>
    <row r="188" spans="1:16" ht="12.75" customHeight="1">
      <c r="A188" s="259">
        <v>178</v>
      </c>
      <c r="B188" s="272" t="s">
        <v>43</v>
      </c>
      <c r="C188" s="264" t="s">
        <v>232</v>
      </c>
      <c r="D188" s="265">
        <v>45288</v>
      </c>
      <c r="E188" s="264">
        <v>2282.1</v>
      </c>
      <c r="F188" s="264">
        <v>2262.2666666666669</v>
      </c>
      <c r="G188" s="266">
        <v>2238.1333333333337</v>
      </c>
      <c r="H188" s="266">
        <v>2194.166666666667</v>
      </c>
      <c r="I188" s="266">
        <v>2170.0333333333338</v>
      </c>
      <c r="J188" s="266">
        <v>2306.2333333333336</v>
      </c>
      <c r="K188" s="266">
        <v>2330.3666666666668</v>
      </c>
      <c r="L188" s="266">
        <v>2374.3333333333335</v>
      </c>
      <c r="M188" s="267">
        <v>2286.4</v>
      </c>
      <c r="N188" s="267">
        <v>2218.3000000000002</v>
      </c>
      <c r="O188" s="267">
        <v>1746500</v>
      </c>
      <c r="P188" s="268">
        <v>7.0159313725490197E-2</v>
      </c>
    </row>
    <row r="189" spans="1:16" ht="12.75" customHeight="1">
      <c r="A189" s="259">
        <v>179</v>
      </c>
      <c r="B189" s="272" t="s">
        <v>45</v>
      </c>
      <c r="C189" s="264" t="s">
        <v>233</v>
      </c>
      <c r="D189" s="265">
        <v>45288</v>
      </c>
      <c r="E189" s="264">
        <v>2977.15</v>
      </c>
      <c r="F189" s="264">
        <v>2982.6666666666665</v>
      </c>
      <c r="G189" s="266">
        <v>2966.4333333333329</v>
      </c>
      <c r="H189" s="266">
        <v>2955.7166666666662</v>
      </c>
      <c r="I189" s="266">
        <v>2939.4833333333327</v>
      </c>
      <c r="J189" s="266">
        <v>2993.3833333333332</v>
      </c>
      <c r="K189" s="266">
        <v>3009.6166666666668</v>
      </c>
      <c r="L189" s="266">
        <v>3020.3333333333335</v>
      </c>
      <c r="M189" s="267">
        <v>2998.9</v>
      </c>
      <c r="N189" s="267">
        <v>2971.95</v>
      </c>
      <c r="O189" s="267">
        <v>3182800</v>
      </c>
      <c r="P189" s="268">
        <v>-1.0692527663807037E-2</v>
      </c>
    </row>
    <row r="190" spans="1:16" ht="12.75" customHeight="1">
      <c r="A190" s="259">
        <v>180</v>
      </c>
      <c r="B190" s="272" t="s">
        <v>56</v>
      </c>
      <c r="C190" s="264" t="s">
        <v>234</v>
      </c>
      <c r="D190" s="265">
        <v>45288</v>
      </c>
      <c r="E190" s="264">
        <v>1995.05</v>
      </c>
      <c r="F190" s="264">
        <v>1991.2666666666664</v>
      </c>
      <c r="G190" s="266">
        <v>1975.6333333333328</v>
      </c>
      <c r="H190" s="266">
        <v>1956.2166666666662</v>
      </c>
      <c r="I190" s="266">
        <v>1940.5833333333326</v>
      </c>
      <c r="J190" s="266">
        <v>2010.6833333333329</v>
      </c>
      <c r="K190" s="266">
        <v>2026.3166666666666</v>
      </c>
      <c r="L190" s="266">
        <v>2045.7333333333331</v>
      </c>
      <c r="M190" s="267">
        <v>2006.9</v>
      </c>
      <c r="N190" s="267">
        <v>1971.85</v>
      </c>
      <c r="O190" s="267">
        <v>7418950</v>
      </c>
      <c r="P190" s="268">
        <v>-1.9305019305019305E-3</v>
      </c>
    </row>
    <row r="191" spans="1:16" ht="12.75" customHeight="1">
      <c r="A191" s="259">
        <v>181</v>
      </c>
      <c r="B191" s="272" t="s">
        <v>59</v>
      </c>
      <c r="C191" s="264" t="s">
        <v>235</v>
      </c>
      <c r="D191" s="265">
        <v>45288</v>
      </c>
      <c r="E191" s="264">
        <v>1711.6</v>
      </c>
      <c r="F191" s="264">
        <v>1706.4333333333334</v>
      </c>
      <c r="G191" s="266">
        <v>1696.9166666666667</v>
      </c>
      <c r="H191" s="266">
        <v>1682.2333333333333</v>
      </c>
      <c r="I191" s="266">
        <v>1672.7166666666667</v>
      </c>
      <c r="J191" s="266">
        <v>1721.1166666666668</v>
      </c>
      <c r="K191" s="266">
        <v>1730.6333333333332</v>
      </c>
      <c r="L191" s="266">
        <v>1745.3166666666668</v>
      </c>
      <c r="M191" s="267">
        <v>1715.95</v>
      </c>
      <c r="N191" s="267">
        <v>1691.75</v>
      </c>
      <c r="O191" s="267">
        <v>2938400</v>
      </c>
      <c r="P191" s="268">
        <v>-1.2103281334050565E-2</v>
      </c>
    </row>
    <row r="192" spans="1:16" ht="12.75" customHeight="1">
      <c r="A192" s="259">
        <v>182</v>
      </c>
      <c r="B192" s="272" t="s">
        <v>49</v>
      </c>
      <c r="C192" s="264" t="s">
        <v>236</v>
      </c>
      <c r="D192" s="265">
        <v>45288</v>
      </c>
      <c r="E192" s="264">
        <v>10018.75</v>
      </c>
      <c r="F192" s="264">
        <v>10006.4</v>
      </c>
      <c r="G192" s="266">
        <v>9966.8499999999985</v>
      </c>
      <c r="H192" s="266">
        <v>9914.9499999999989</v>
      </c>
      <c r="I192" s="266">
        <v>9875.3999999999978</v>
      </c>
      <c r="J192" s="266">
        <v>10058.299999999999</v>
      </c>
      <c r="K192" s="266">
        <v>10097.849999999999</v>
      </c>
      <c r="L192" s="266">
        <v>10149.75</v>
      </c>
      <c r="M192" s="267">
        <v>10045.950000000001</v>
      </c>
      <c r="N192" s="267">
        <v>9954.5</v>
      </c>
      <c r="O192" s="267">
        <v>2260600</v>
      </c>
      <c r="P192" s="268">
        <v>-5.3270793198760366E-2</v>
      </c>
    </row>
    <row r="193" spans="1:16" ht="12.75" customHeight="1">
      <c r="A193" s="259">
        <v>183</v>
      </c>
      <c r="B193" s="272" t="s">
        <v>39</v>
      </c>
      <c r="C193" s="264" t="s">
        <v>237</v>
      </c>
      <c r="D193" s="265">
        <v>45288</v>
      </c>
      <c r="E193" s="264">
        <v>587.75</v>
      </c>
      <c r="F193" s="264">
        <v>589.93333333333328</v>
      </c>
      <c r="G193" s="266">
        <v>584.06666666666661</v>
      </c>
      <c r="H193" s="266">
        <v>580.38333333333333</v>
      </c>
      <c r="I193" s="266">
        <v>574.51666666666665</v>
      </c>
      <c r="J193" s="266">
        <v>593.61666666666656</v>
      </c>
      <c r="K193" s="266">
        <v>599.48333333333312</v>
      </c>
      <c r="L193" s="266">
        <v>603.16666666666652</v>
      </c>
      <c r="M193" s="267">
        <v>595.79999999999995</v>
      </c>
      <c r="N193" s="267">
        <v>586.25</v>
      </c>
      <c r="O193" s="267">
        <v>36188100</v>
      </c>
      <c r="P193" s="268">
        <v>1.9857116688038103E-2</v>
      </c>
    </row>
    <row r="194" spans="1:16" ht="12.75" customHeight="1">
      <c r="A194" s="259">
        <v>184</v>
      </c>
      <c r="B194" s="272" t="s">
        <v>132</v>
      </c>
      <c r="C194" s="264" t="s">
        <v>238</v>
      </c>
      <c r="D194" s="265">
        <v>45288</v>
      </c>
      <c r="E194" s="264">
        <v>261.8</v>
      </c>
      <c r="F194" s="264">
        <v>261.41666666666669</v>
      </c>
      <c r="G194" s="266">
        <v>259.58333333333337</v>
      </c>
      <c r="H194" s="266">
        <v>257.36666666666667</v>
      </c>
      <c r="I194" s="266">
        <v>255.53333333333336</v>
      </c>
      <c r="J194" s="266">
        <v>263.63333333333338</v>
      </c>
      <c r="K194" s="266">
        <v>265.46666666666675</v>
      </c>
      <c r="L194" s="266">
        <v>267.68333333333339</v>
      </c>
      <c r="M194" s="267">
        <v>263.25</v>
      </c>
      <c r="N194" s="267">
        <v>259.2</v>
      </c>
      <c r="O194" s="267">
        <v>80082400</v>
      </c>
      <c r="P194" s="268">
        <v>5.5549974886991461E-3</v>
      </c>
    </row>
    <row r="195" spans="1:16" ht="12.75" customHeight="1">
      <c r="A195" s="259">
        <v>185</v>
      </c>
      <c r="B195" s="272" t="s">
        <v>41</v>
      </c>
      <c r="C195" s="264" t="s">
        <v>239</v>
      </c>
      <c r="D195" s="265">
        <v>45288</v>
      </c>
      <c r="E195" s="264">
        <v>967.45</v>
      </c>
      <c r="F195" s="264">
        <v>962.65</v>
      </c>
      <c r="G195" s="266">
        <v>954.8</v>
      </c>
      <c r="H195" s="266">
        <v>942.15</v>
      </c>
      <c r="I195" s="266">
        <v>934.3</v>
      </c>
      <c r="J195" s="266">
        <v>975.3</v>
      </c>
      <c r="K195" s="266">
        <v>983.15000000000009</v>
      </c>
      <c r="L195" s="266">
        <v>995.8</v>
      </c>
      <c r="M195" s="267">
        <v>970.5</v>
      </c>
      <c r="N195" s="267">
        <v>950</v>
      </c>
      <c r="O195" s="267">
        <v>11130600</v>
      </c>
      <c r="P195" s="268">
        <v>4.6541803001241118E-2</v>
      </c>
    </row>
    <row r="196" spans="1:16" ht="12.75" customHeight="1">
      <c r="A196" s="259">
        <v>186</v>
      </c>
      <c r="B196" s="272" t="s">
        <v>87</v>
      </c>
      <c r="C196" s="264" t="s">
        <v>240</v>
      </c>
      <c r="D196" s="265">
        <v>45288</v>
      </c>
      <c r="E196" s="264">
        <v>470</v>
      </c>
      <c r="F196" s="264">
        <v>464.61666666666662</v>
      </c>
      <c r="G196" s="266">
        <v>453.73333333333323</v>
      </c>
      <c r="H196" s="266">
        <v>437.46666666666664</v>
      </c>
      <c r="I196" s="266">
        <v>426.58333333333326</v>
      </c>
      <c r="J196" s="266">
        <v>480.88333333333321</v>
      </c>
      <c r="K196" s="266">
        <v>491.76666666666654</v>
      </c>
      <c r="L196" s="266">
        <v>508.03333333333319</v>
      </c>
      <c r="M196" s="267">
        <v>475.5</v>
      </c>
      <c r="N196" s="267">
        <v>448.35</v>
      </c>
      <c r="O196" s="267">
        <v>55324500</v>
      </c>
      <c r="P196" s="268">
        <v>4.1598418525840161E-2</v>
      </c>
    </row>
    <row r="197" spans="1:16" ht="12.75" customHeight="1">
      <c r="A197" s="259">
        <v>187</v>
      </c>
      <c r="B197" s="272" t="s">
        <v>205</v>
      </c>
      <c r="C197" s="264" t="s">
        <v>241</v>
      </c>
      <c r="D197" s="265">
        <v>45288</v>
      </c>
      <c r="E197" s="264">
        <v>264.85000000000002</v>
      </c>
      <c r="F197" s="264">
        <v>265.88333333333333</v>
      </c>
      <c r="G197" s="266">
        <v>261.06666666666666</v>
      </c>
      <c r="H197" s="266">
        <v>257.28333333333336</v>
      </c>
      <c r="I197" s="266">
        <v>252.4666666666667</v>
      </c>
      <c r="J197" s="266">
        <v>269.66666666666663</v>
      </c>
      <c r="K197" s="266">
        <v>274.48333333333323</v>
      </c>
      <c r="L197" s="266">
        <v>278.26666666666659</v>
      </c>
      <c r="M197" s="267">
        <v>270.7</v>
      </c>
      <c r="N197" s="267">
        <v>262.10000000000002</v>
      </c>
      <c r="O197" s="267">
        <v>102345000</v>
      </c>
      <c r="P197" s="268">
        <v>1.1204315736431811E-2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45288</v>
      </c>
      <c r="E198" s="264">
        <v>677.65</v>
      </c>
      <c r="F198" s="264">
        <v>679.55</v>
      </c>
      <c r="G198" s="266">
        <v>672.55</v>
      </c>
      <c r="H198" s="266">
        <v>667.45</v>
      </c>
      <c r="I198" s="266">
        <v>660.45</v>
      </c>
      <c r="J198" s="266">
        <v>684.64999999999986</v>
      </c>
      <c r="K198" s="266">
        <v>691.64999999999986</v>
      </c>
      <c r="L198" s="266">
        <v>696.74999999999977</v>
      </c>
      <c r="M198" s="267">
        <v>686.55</v>
      </c>
      <c r="N198" s="267">
        <v>674.45</v>
      </c>
      <c r="O198" s="267">
        <v>7883100</v>
      </c>
      <c r="P198" s="268">
        <v>-1.1176337773763829E-2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45287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8" t="s">
        <v>16</v>
      </c>
      <c r="B8" s="350"/>
      <c r="C8" s="353" t="s">
        <v>20</v>
      </c>
      <c r="D8" s="353" t="s">
        <v>21</v>
      </c>
      <c r="E8" s="345" t="s">
        <v>22</v>
      </c>
      <c r="F8" s="346"/>
      <c r="G8" s="347"/>
      <c r="H8" s="345" t="s">
        <v>23</v>
      </c>
      <c r="I8" s="346"/>
      <c r="J8" s="347"/>
      <c r="K8" s="26"/>
      <c r="L8" s="48"/>
      <c r="M8" s="48"/>
      <c r="N8" s="1"/>
      <c r="O8" s="1"/>
    </row>
    <row r="9" spans="1:15" ht="36" customHeight="1">
      <c r="A9" s="349"/>
      <c r="B9" s="352"/>
      <c r="C9" s="352"/>
      <c r="D9" s="35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21441.35</v>
      </c>
      <c r="D10" s="34">
        <v>21415.983333333334</v>
      </c>
      <c r="E10" s="34">
        <v>21354.816666666666</v>
      </c>
      <c r="F10" s="34">
        <v>21268.283333333333</v>
      </c>
      <c r="G10" s="34">
        <v>21207.116666666665</v>
      </c>
      <c r="H10" s="34">
        <v>21502.516666666666</v>
      </c>
      <c r="I10" s="34">
        <v>21563.683333333331</v>
      </c>
      <c r="J10" s="34">
        <v>21650.216666666667</v>
      </c>
      <c r="K10" s="34">
        <v>21477.15</v>
      </c>
      <c r="L10" s="34">
        <v>21329.45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47724.85</v>
      </c>
      <c r="D11" s="34">
        <v>47658.316666666658</v>
      </c>
      <c r="E11" s="34">
        <v>47478.18333333332</v>
      </c>
      <c r="F11" s="34">
        <v>47231.516666666663</v>
      </c>
      <c r="G11" s="34">
        <v>47051.383333333324</v>
      </c>
      <c r="H11" s="34">
        <v>47904.983333333315</v>
      </c>
      <c r="I11" s="34">
        <v>48085.116666666661</v>
      </c>
      <c r="J11" s="34">
        <v>48331.783333333311</v>
      </c>
      <c r="K11" s="34">
        <v>47838.45</v>
      </c>
      <c r="L11" s="34">
        <v>47411.65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4819.6499999999996</v>
      </c>
      <c r="D12" s="36">
        <v>4806.05</v>
      </c>
      <c r="E12" s="36">
        <v>4771.1000000000004</v>
      </c>
      <c r="F12" s="36">
        <v>4722.55</v>
      </c>
      <c r="G12" s="36">
        <v>4687.6000000000004</v>
      </c>
      <c r="H12" s="36">
        <v>4854.6000000000004</v>
      </c>
      <c r="I12" s="36">
        <v>4889.5499999999993</v>
      </c>
      <c r="J12" s="36">
        <v>4938.1000000000004</v>
      </c>
      <c r="K12" s="36">
        <v>4841</v>
      </c>
      <c r="L12" s="36">
        <v>4757.5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7196.25</v>
      </c>
      <c r="D13" s="36">
        <v>7185.55</v>
      </c>
      <c r="E13" s="36">
        <v>7161.4000000000005</v>
      </c>
      <c r="F13" s="36">
        <v>7126.55</v>
      </c>
      <c r="G13" s="36">
        <v>7102.4000000000005</v>
      </c>
      <c r="H13" s="36">
        <v>7220.4000000000005</v>
      </c>
      <c r="I13" s="36">
        <v>7244.55</v>
      </c>
      <c r="J13" s="36">
        <v>7279.4000000000005</v>
      </c>
      <c r="K13" s="36">
        <v>7209.7</v>
      </c>
      <c r="L13" s="36">
        <v>7150.7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35493.4</v>
      </c>
      <c r="D14" s="36">
        <v>35453.833333333336</v>
      </c>
      <c r="E14" s="36">
        <v>35225.01666666667</v>
      </c>
      <c r="F14" s="36">
        <v>34956.633333333331</v>
      </c>
      <c r="G14" s="36">
        <v>34727.816666666666</v>
      </c>
      <c r="H14" s="36">
        <v>35722.216666666674</v>
      </c>
      <c r="I14" s="36">
        <v>35951.03333333334</v>
      </c>
      <c r="J14" s="36">
        <v>36219.416666666679</v>
      </c>
      <c r="K14" s="36">
        <v>35682.65</v>
      </c>
      <c r="L14" s="36">
        <v>35185.449999999997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7760.9</v>
      </c>
      <c r="D15" s="36">
        <v>7724.7666666666664</v>
      </c>
      <c r="E15" s="36">
        <v>7672.5333333333328</v>
      </c>
      <c r="F15" s="36">
        <v>7584.1666666666661</v>
      </c>
      <c r="G15" s="36">
        <v>7531.9333333333325</v>
      </c>
      <c r="H15" s="36">
        <v>7813.1333333333332</v>
      </c>
      <c r="I15" s="36">
        <v>7865.3666666666668</v>
      </c>
      <c r="J15" s="36">
        <v>7953.7333333333336</v>
      </c>
      <c r="K15" s="36">
        <v>7777</v>
      </c>
      <c r="L15" s="36">
        <v>7636.4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12905.6</v>
      </c>
      <c r="D16" s="36">
        <v>12894.5</v>
      </c>
      <c r="E16" s="36">
        <v>12838.65</v>
      </c>
      <c r="F16" s="36">
        <v>12771.699999999999</v>
      </c>
      <c r="G16" s="36">
        <v>12715.849999999999</v>
      </c>
      <c r="H16" s="36">
        <v>12961.45</v>
      </c>
      <c r="I16" s="36">
        <v>13017.3</v>
      </c>
      <c r="J16" s="36">
        <v>13084.250000000002</v>
      </c>
      <c r="K16" s="36">
        <v>12950.35</v>
      </c>
      <c r="L16" s="36">
        <v>12827.55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4771.3500000000004</v>
      </c>
      <c r="D17" s="36">
        <v>4780.8666666666668</v>
      </c>
      <c r="E17" s="36">
        <v>4737.7333333333336</v>
      </c>
      <c r="F17" s="36">
        <v>4704.1166666666668</v>
      </c>
      <c r="G17" s="36">
        <v>4660.9833333333336</v>
      </c>
      <c r="H17" s="36">
        <v>4814.4833333333336</v>
      </c>
      <c r="I17" s="36">
        <v>4857.6166666666668</v>
      </c>
      <c r="J17" s="36">
        <v>4891.2333333333336</v>
      </c>
      <c r="K17" s="31">
        <v>4824</v>
      </c>
      <c r="L17" s="31">
        <v>4747.25</v>
      </c>
      <c r="M17" s="31">
        <v>1.21004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22452.55</v>
      </c>
      <c r="D18" s="36">
        <v>22453.866666666669</v>
      </c>
      <c r="E18" s="36">
        <v>22237.733333333337</v>
      </c>
      <c r="F18" s="36">
        <v>22022.916666666668</v>
      </c>
      <c r="G18" s="36">
        <v>21806.783333333336</v>
      </c>
      <c r="H18" s="36">
        <v>22668.683333333338</v>
      </c>
      <c r="I18" s="36">
        <v>22884.816666666669</v>
      </c>
      <c r="J18" s="36">
        <v>23099.633333333339</v>
      </c>
      <c r="K18" s="31">
        <v>22670</v>
      </c>
      <c r="L18" s="31">
        <v>22239.05</v>
      </c>
      <c r="M18" s="31">
        <v>0.24132000000000001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159.9</v>
      </c>
      <c r="D19" s="36">
        <v>160.25</v>
      </c>
      <c r="E19" s="36">
        <v>159.1</v>
      </c>
      <c r="F19" s="36">
        <v>158.29999999999998</v>
      </c>
      <c r="G19" s="36">
        <v>157.14999999999998</v>
      </c>
      <c r="H19" s="36">
        <v>161.05000000000001</v>
      </c>
      <c r="I19" s="36">
        <v>162.19999999999999</v>
      </c>
      <c r="J19" s="36">
        <v>163.00000000000003</v>
      </c>
      <c r="K19" s="31">
        <v>161.4</v>
      </c>
      <c r="L19" s="31">
        <v>159.44999999999999</v>
      </c>
      <c r="M19" s="31">
        <v>31.23272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221.05</v>
      </c>
      <c r="D20" s="36">
        <v>221.18333333333331</v>
      </c>
      <c r="E20" s="36">
        <v>219.36666666666662</v>
      </c>
      <c r="F20" s="36">
        <v>217.68333333333331</v>
      </c>
      <c r="G20" s="36">
        <v>215.86666666666662</v>
      </c>
      <c r="H20" s="36">
        <v>222.86666666666662</v>
      </c>
      <c r="I20" s="36">
        <v>224.68333333333328</v>
      </c>
      <c r="J20" s="36">
        <v>226.36666666666662</v>
      </c>
      <c r="K20" s="31">
        <v>223</v>
      </c>
      <c r="L20" s="31">
        <v>219.5</v>
      </c>
      <c r="M20" s="31">
        <v>19.886790000000001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2113.5500000000002</v>
      </c>
      <c r="D21" s="36">
        <v>2111.85</v>
      </c>
      <c r="E21" s="36">
        <v>2094.25</v>
      </c>
      <c r="F21" s="36">
        <v>2074.9500000000003</v>
      </c>
      <c r="G21" s="36">
        <v>2057.3500000000004</v>
      </c>
      <c r="H21" s="36">
        <v>2131.1499999999996</v>
      </c>
      <c r="I21" s="36">
        <v>2148.7499999999991</v>
      </c>
      <c r="J21" s="36">
        <v>2168.0499999999993</v>
      </c>
      <c r="K21" s="31">
        <v>2129.4499999999998</v>
      </c>
      <c r="L21" s="31">
        <v>2092.5500000000002</v>
      </c>
      <c r="M21" s="31">
        <v>2.5581999999999998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2865.45</v>
      </c>
      <c r="D22" s="36">
        <v>2853.1</v>
      </c>
      <c r="E22" s="36">
        <v>2812.45</v>
      </c>
      <c r="F22" s="36">
        <v>2759.45</v>
      </c>
      <c r="G22" s="36">
        <v>2718.7999999999997</v>
      </c>
      <c r="H22" s="36">
        <v>2906.1</v>
      </c>
      <c r="I22" s="36">
        <v>2946.7500000000005</v>
      </c>
      <c r="J22" s="36">
        <v>2999.75</v>
      </c>
      <c r="K22" s="31">
        <v>2893.75</v>
      </c>
      <c r="L22" s="31">
        <v>2800.1</v>
      </c>
      <c r="M22" s="31">
        <v>20.484839999999998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1600.2</v>
      </c>
      <c r="D23" s="36">
        <v>1594.5833333333333</v>
      </c>
      <c r="E23" s="36">
        <v>1557.1666666666665</v>
      </c>
      <c r="F23" s="36">
        <v>1514.1333333333332</v>
      </c>
      <c r="G23" s="36">
        <v>1476.7166666666665</v>
      </c>
      <c r="H23" s="36">
        <v>1637.6166666666666</v>
      </c>
      <c r="I23" s="36">
        <v>1675.0333333333331</v>
      </c>
      <c r="J23" s="36">
        <v>1718.0666666666666</v>
      </c>
      <c r="K23" s="31">
        <v>1632</v>
      </c>
      <c r="L23" s="31">
        <v>1551.55</v>
      </c>
      <c r="M23" s="31">
        <v>28.108619999999998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1028.75</v>
      </c>
      <c r="D24" s="36">
        <v>1031.95</v>
      </c>
      <c r="E24" s="36">
        <v>1022.9000000000001</v>
      </c>
      <c r="F24" s="36">
        <v>1017.05</v>
      </c>
      <c r="G24" s="36">
        <v>1008</v>
      </c>
      <c r="H24" s="36">
        <v>1037.8000000000002</v>
      </c>
      <c r="I24" s="36">
        <v>1046.8499999999999</v>
      </c>
      <c r="J24" s="36">
        <v>1052.7000000000003</v>
      </c>
      <c r="K24" s="31">
        <v>1041</v>
      </c>
      <c r="L24" s="31">
        <v>1026.0999999999999</v>
      </c>
      <c r="M24" s="31">
        <v>21.767749999999999</v>
      </c>
      <c r="N24" s="1"/>
      <c r="O24" s="1"/>
    </row>
    <row r="25" spans="1:15" ht="12.75" customHeight="1">
      <c r="A25" s="51">
        <v>16</v>
      </c>
      <c r="B25" s="53" t="s">
        <v>842</v>
      </c>
      <c r="C25" s="31">
        <v>511.7</v>
      </c>
      <c r="D25" s="36">
        <v>513.86666666666667</v>
      </c>
      <c r="E25" s="36">
        <v>507.93333333333339</v>
      </c>
      <c r="F25" s="36">
        <v>504.16666666666674</v>
      </c>
      <c r="G25" s="36">
        <v>498.23333333333346</v>
      </c>
      <c r="H25" s="36">
        <v>517.63333333333333</v>
      </c>
      <c r="I25" s="36">
        <v>523.56666666666649</v>
      </c>
      <c r="J25" s="36">
        <v>527.33333333333326</v>
      </c>
      <c r="K25" s="31">
        <v>519.79999999999995</v>
      </c>
      <c r="L25" s="31">
        <v>510.1</v>
      </c>
      <c r="M25" s="31">
        <v>8.3191000000000006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4972.5</v>
      </c>
      <c r="D26" s="36">
        <v>4956.8666666666668</v>
      </c>
      <c r="E26" s="36">
        <v>4916.7333333333336</v>
      </c>
      <c r="F26" s="36">
        <v>4860.9666666666672</v>
      </c>
      <c r="G26" s="36">
        <v>4820.8333333333339</v>
      </c>
      <c r="H26" s="36">
        <v>5012.6333333333332</v>
      </c>
      <c r="I26" s="36">
        <v>5052.7666666666664</v>
      </c>
      <c r="J26" s="36">
        <v>5108.5333333333328</v>
      </c>
      <c r="K26" s="31">
        <v>4997</v>
      </c>
      <c r="L26" s="31">
        <v>4901.1000000000004</v>
      </c>
      <c r="M26" s="31">
        <v>0.83738000000000001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505.35</v>
      </c>
      <c r="D27" s="36">
        <v>505.51666666666671</v>
      </c>
      <c r="E27" s="36">
        <v>502.48333333333341</v>
      </c>
      <c r="F27" s="36">
        <v>499.61666666666667</v>
      </c>
      <c r="G27" s="36">
        <v>496.58333333333337</v>
      </c>
      <c r="H27" s="36">
        <v>508.38333333333344</v>
      </c>
      <c r="I27" s="36">
        <v>511.41666666666674</v>
      </c>
      <c r="J27" s="36">
        <v>514.28333333333353</v>
      </c>
      <c r="K27" s="31">
        <v>508.55</v>
      </c>
      <c r="L27" s="31">
        <v>502.65</v>
      </c>
      <c r="M27" s="31">
        <v>18.692599999999999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5633.15</v>
      </c>
      <c r="D28" s="36">
        <v>5601.4333333333334</v>
      </c>
      <c r="E28" s="36">
        <v>5557.8666666666668</v>
      </c>
      <c r="F28" s="36">
        <v>5482.583333333333</v>
      </c>
      <c r="G28" s="36">
        <v>5439.0166666666664</v>
      </c>
      <c r="H28" s="36">
        <v>5676.7166666666672</v>
      </c>
      <c r="I28" s="36">
        <v>5720.2833333333347</v>
      </c>
      <c r="J28" s="36">
        <v>5795.5666666666675</v>
      </c>
      <c r="K28" s="31">
        <v>5645</v>
      </c>
      <c r="L28" s="31">
        <v>5526.15</v>
      </c>
      <c r="M28" s="31">
        <v>2.4328099999999999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430.35</v>
      </c>
      <c r="D29" s="36">
        <v>428.93333333333334</v>
      </c>
      <c r="E29" s="36">
        <v>426.66666666666669</v>
      </c>
      <c r="F29" s="36">
        <v>422.98333333333335</v>
      </c>
      <c r="G29" s="36">
        <v>420.7166666666667</v>
      </c>
      <c r="H29" s="36">
        <v>432.61666666666667</v>
      </c>
      <c r="I29" s="36">
        <v>434.88333333333333</v>
      </c>
      <c r="J29" s="36">
        <v>438.56666666666666</v>
      </c>
      <c r="K29" s="31">
        <v>431.2</v>
      </c>
      <c r="L29" s="31">
        <v>425.25</v>
      </c>
      <c r="M29" s="31">
        <v>16.009170000000001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173.9</v>
      </c>
      <c r="D30" s="36">
        <v>173.76666666666665</v>
      </c>
      <c r="E30" s="36">
        <v>172.6333333333333</v>
      </c>
      <c r="F30" s="36">
        <v>171.36666666666665</v>
      </c>
      <c r="G30" s="36">
        <v>170.23333333333329</v>
      </c>
      <c r="H30" s="36">
        <v>175.0333333333333</v>
      </c>
      <c r="I30" s="36">
        <v>176.16666666666663</v>
      </c>
      <c r="J30" s="36">
        <v>177.43333333333331</v>
      </c>
      <c r="K30" s="31">
        <v>174.9</v>
      </c>
      <c r="L30" s="31">
        <v>172.5</v>
      </c>
      <c r="M30" s="31">
        <v>128.25482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3383.35</v>
      </c>
      <c r="D31" s="36">
        <v>3373.4833333333336</v>
      </c>
      <c r="E31" s="36">
        <v>3355.0666666666671</v>
      </c>
      <c r="F31" s="36">
        <v>3326.7833333333333</v>
      </c>
      <c r="G31" s="36">
        <v>3308.3666666666668</v>
      </c>
      <c r="H31" s="36">
        <v>3401.7666666666673</v>
      </c>
      <c r="I31" s="36">
        <v>3420.1833333333334</v>
      </c>
      <c r="J31" s="36">
        <v>3448.4666666666676</v>
      </c>
      <c r="K31" s="31">
        <v>3391.9</v>
      </c>
      <c r="L31" s="31">
        <v>3345.2</v>
      </c>
      <c r="M31" s="31">
        <v>6.0019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1922</v>
      </c>
      <c r="D32" s="36">
        <v>1928.1666666666667</v>
      </c>
      <c r="E32" s="36">
        <v>1910.3333333333335</v>
      </c>
      <c r="F32" s="36">
        <v>1898.6666666666667</v>
      </c>
      <c r="G32" s="36">
        <v>1880.8333333333335</v>
      </c>
      <c r="H32" s="36">
        <v>1939.8333333333335</v>
      </c>
      <c r="I32" s="36">
        <v>1957.666666666667</v>
      </c>
      <c r="J32" s="36">
        <v>1969.3333333333335</v>
      </c>
      <c r="K32" s="31">
        <v>1946</v>
      </c>
      <c r="L32" s="31">
        <v>1916.5</v>
      </c>
      <c r="M32" s="31">
        <v>2.9980099999999998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995.05</v>
      </c>
      <c r="D33" s="36">
        <v>996.68333333333339</v>
      </c>
      <c r="E33" s="36">
        <v>985.36666666666679</v>
      </c>
      <c r="F33" s="36">
        <v>975.68333333333339</v>
      </c>
      <c r="G33" s="36">
        <v>964.36666666666679</v>
      </c>
      <c r="H33" s="36">
        <v>1006.3666666666668</v>
      </c>
      <c r="I33" s="36">
        <v>1017.6833333333334</v>
      </c>
      <c r="J33" s="36">
        <v>1027.3666666666668</v>
      </c>
      <c r="K33" s="31">
        <v>1008</v>
      </c>
      <c r="L33" s="31">
        <v>987</v>
      </c>
      <c r="M33" s="31">
        <v>11.875170000000001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769.55</v>
      </c>
      <c r="D34" s="36">
        <v>768.01666666666677</v>
      </c>
      <c r="E34" s="36">
        <v>763.73333333333358</v>
      </c>
      <c r="F34" s="36">
        <v>757.91666666666686</v>
      </c>
      <c r="G34" s="36">
        <v>753.63333333333367</v>
      </c>
      <c r="H34" s="36">
        <v>773.83333333333348</v>
      </c>
      <c r="I34" s="36">
        <v>778.11666666666656</v>
      </c>
      <c r="J34" s="36">
        <v>783.93333333333339</v>
      </c>
      <c r="K34" s="31">
        <v>772.3</v>
      </c>
      <c r="L34" s="31">
        <v>762.2</v>
      </c>
      <c r="M34" s="31">
        <v>8.4714299999999998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1063.6500000000001</v>
      </c>
      <c r="D35" s="36">
        <v>1063.6000000000001</v>
      </c>
      <c r="E35" s="36">
        <v>1046.2000000000003</v>
      </c>
      <c r="F35" s="36">
        <v>1028.7500000000002</v>
      </c>
      <c r="G35" s="36">
        <v>1011.3500000000004</v>
      </c>
      <c r="H35" s="36">
        <v>1081.0500000000002</v>
      </c>
      <c r="I35" s="36">
        <v>1098.4500000000003</v>
      </c>
      <c r="J35" s="36">
        <v>1115.9000000000001</v>
      </c>
      <c r="K35" s="31">
        <v>1081</v>
      </c>
      <c r="L35" s="31">
        <v>1046.1500000000001</v>
      </c>
      <c r="M35" s="31">
        <v>14.16282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363.1</v>
      </c>
      <c r="D36" s="36">
        <v>363.7833333333333</v>
      </c>
      <c r="E36" s="36">
        <v>359.56666666666661</v>
      </c>
      <c r="F36" s="36">
        <v>356.0333333333333</v>
      </c>
      <c r="G36" s="36">
        <v>351.81666666666661</v>
      </c>
      <c r="H36" s="36">
        <v>367.31666666666661</v>
      </c>
      <c r="I36" s="36">
        <v>371.5333333333333</v>
      </c>
      <c r="J36" s="36">
        <v>375.06666666666661</v>
      </c>
      <c r="K36" s="31">
        <v>368</v>
      </c>
      <c r="L36" s="31">
        <v>360.25</v>
      </c>
      <c r="M36" s="31">
        <v>15.22711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1094.25</v>
      </c>
      <c r="D37" s="36">
        <v>1093.8666666666668</v>
      </c>
      <c r="E37" s="36">
        <v>1087.0833333333335</v>
      </c>
      <c r="F37" s="36">
        <v>1079.9166666666667</v>
      </c>
      <c r="G37" s="36">
        <v>1073.1333333333334</v>
      </c>
      <c r="H37" s="36">
        <v>1101.0333333333335</v>
      </c>
      <c r="I37" s="36">
        <v>1107.8166666666668</v>
      </c>
      <c r="J37" s="36">
        <v>1114.9833333333336</v>
      </c>
      <c r="K37" s="31">
        <v>1100.6500000000001</v>
      </c>
      <c r="L37" s="31">
        <v>1086.7</v>
      </c>
      <c r="M37" s="31">
        <v>56.875169999999997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6464.55</v>
      </c>
      <c r="D38" s="36">
        <v>6436.5333333333328</v>
      </c>
      <c r="E38" s="36">
        <v>6398.0666666666657</v>
      </c>
      <c r="F38" s="36">
        <v>6331.583333333333</v>
      </c>
      <c r="G38" s="36">
        <v>6293.1166666666659</v>
      </c>
      <c r="H38" s="36">
        <v>6503.0166666666655</v>
      </c>
      <c r="I38" s="36">
        <v>6541.4833333333327</v>
      </c>
      <c r="J38" s="36">
        <v>6607.9666666666653</v>
      </c>
      <c r="K38" s="31">
        <v>6475</v>
      </c>
      <c r="L38" s="31">
        <v>6370.05</v>
      </c>
      <c r="M38" s="31">
        <v>3.0213899999999998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1645.3</v>
      </c>
      <c r="D39" s="36">
        <v>1655.45</v>
      </c>
      <c r="E39" s="36">
        <v>1626.9</v>
      </c>
      <c r="F39" s="36">
        <v>1608.5</v>
      </c>
      <c r="G39" s="36">
        <v>1579.95</v>
      </c>
      <c r="H39" s="36">
        <v>1673.8500000000001</v>
      </c>
      <c r="I39" s="36">
        <v>1702.3999999999999</v>
      </c>
      <c r="J39" s="36">
        <v>1720.8000000000002</v>
      </c>
      <c r="K39" s="31">
        <v>1684</v>
      </c>
      <c r="L39" s="31">
        <v>1637.05</v>
      </c>
      <c r="M39" s="31">
        <v>12.962910000000001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7891.4</v>
      </c>
      <c r="D40" s="36">
        <v>7893.8</v>
      </c>
      <c r="E40" s="36">
        <v>7832.6</v>
      </c>
      <c r="F40" s="36">
        <v>7773.8</v>
      </c>
      <c r="G40" s="36">
        <v>7712.6</v>
      </c>
      <c r="H40" s="36">
        <v>7952.6</v>
      </c>
      <c r="I40" s="36">
        <v>8013.7999999999993</v>
      </c>
      <c r="J40" s="36">
        <v>8072.6</v>
      </c>
      <c r="K40" s="31">
        <v>7955</v>
      </c>
      <c r="L40" s="31">
        <v>7835</v>
      </c>
      <c r="M40" s="31">
        <v>0.19122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7162.3</v>
      </c>
      <c r="D41" s="36">
        <v>7217.1833333333334</v>
      </c>
      <c r="E41" s="36">
        <v>7090.3666666666668</v>
      </c>
      <c r="F41" s="36">
        <v>7018.4333333333334</v>
      </c>
      <c r="G41" s="36">
        <v>6891.6166666666668</v>
      </c>
      <c r="H41" s="36">
        <v>7289.1166666666668</v>
      </c>
      <c r="I41" s="36">
        <v>7415.9333333333343</v>
      </c>
      <c r="J41" s="36">
        <v>7487.8666666666668</v>
      </c>
      <c r="K41" s="31">
        <v>7344</v>
      </c>
      <c r="L41" s="31">
        <v>7145.25</v>
      </c>
      <c r="M41" s="31">
        <v>12.25844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2514.9</v>
      </c>
      <c r="D42" s="36">
        <v>2518.0833333333335</v>
      </c>
      <c r="E42" s="36">
        <v>2483.4666666666672</v>
      </c>
      <c r="F42" s="36">
        <v>2452.0333333333338</v>
      </c>
      <c r="G42" s="36">
        <v>2417.4166666666674</v>
      </c>
      <c r="H42" s="36">
        <v>2549.5166666666669</v>
      </c>
      <c r="I42" s="36">
        <v>2584.1333333333328</v>
      </c>
      <c r="J42" s="36">
        <v>2615.5666666666666</v>
      </c>
      <c r="K42" s="31">
        <v>2552.6999999999998</v>
      </c>
      <c r="L42" s="31">
        <v>2486.65</v>
      </c>
      <c r="M42" s="31">
        <v>1.2966500000000001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234.95</v>
      </c>
      <c r="D43" s="36">
        <v>235.06666666666669</v>
      </c>
      <c r="E43" s="36">
        <v>232.98333333333338</v>
      </c>
      <c r="F43" s="36">
        <v>231.01666666666668</v>
      </c>
      <c r="G43" s="36">
        <v>228.93333333333337</v>
      </c>
      <c r="H43" s="36">
        <v>237.03333333333339</v>
      </c>
      <c r="I43" s="36">
        <v>239.1166666666667</v>
      </c>
      <c r="J43" s="36">
        <v>241.0833333333334</v>
      </c>
      <c r="K43" s="31">
        <v>237.15</v>
      </c>
      <c r="L43" s="31">
        <v>233.1</v>
      </c>
      <c r="M43" s="31">
        <v>63.041829999999997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225.35</v>
      </c>
      <c r="D44" s="36">
        <v>224.96666666666667</v>
      </c>
      <c r="E44" s="36">
        <v>223.28333333333333</v>
      </c>
      <c r="F44" s="36">
        <v>221.21666666666667</v>
      </c>
      <c r="G44" s="36">
        <v>219.53333333333333</v>
      </c>
      <c r="H44" s="36">
        <v>227.03333333333333</v>
      </c>
      <c r="I44" s="36">
        <v>228.71666666666667</v>
      </c>
      <c r="J44" s="36">
        <v>230.78333333333333</v>
      </c>
      <c r="K44" s="31">
        <v>226.65</v>
      </c>
      <c r="L44" s="31">
        <v>222.9</v>
      </c>
      <c r="M44" s="31">
        <v>92.152559999999994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109.5</v>
      </c>
      <c r="D45" s="36">
        <v>110.34999999999998</v>
      </c>
      <c r="E45" s="36">
        <v>108.24999999999996</v>
      </c>
      <c r="F45" s="36">
        <v>106.99999999999997</v>
      </c>
      <c r="G45" s="36">
        <v>104.89999999999995</v>
      </c>
      <c r="H45" s="36">
        <v>111.59999999999997</v>
      </c>
      <c r="I45" s="36">
        <v>113.69999999999999</v>
      </c>
      <c r="J45" s="36">
        <v>114.94999999999997</v>
      </c>
      <c r="K45" s="31">
        <v>112.45</v>
      </c>
      <c r="L45" s="31">
        <v>109.1</v>
      </c>
      <c r="M45" s="31">
        <v>125.9695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1619.5</v>
      </c>
      <c r="D46" s="36">
        <v>1618.2333333333333</v>
      </c>
      <c r="E46" s="36">
        <v>1609.8166666666666</v>
      </c>
      <c r="F46" s="36">
        <v>1600.1333333333332</v>
      </c>
      <c r="G46" s="36">
        <v>1591.7166666666665</v>
      </c>
      <c r="H46" s="36">
        <v>1627.9166666666667</v>
      </c>
      <c r="I46" s="36">
        <v>1636.3333333333333</v>
      </c>
      <c r="J46" s="36">
        <v>1646.0166666666669</v>
      </c>
      <c r="K46" s="31">
        <v>1626.65</v>
      </c>
      <c r="L46" s="31">
        <v>1608.55</v>
      </c>
      <c r="M46" s="31">
        <v>1.9752799999999999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181.95</v>
      </c>
      <c r="D47" s="36">
        <v>181.48333333333335</v>
      </c>
      <c r="E47" s="36">
        <v>178.4666666666667</v>
      </c>
      <c r="F47" s="36">
        <v>174.98333333333335</v>
      </c>
      <c r="G47" s="36">
        <v>171.9666666666667</v>
      </c>
      <c r="H47" s="36">
        <v>184.9666666666667</v>
      </c>
      <c r="I47" s="36">
        <v>187.98333333333335</v>
      </c>
      <c r="J47" s="36">
        <v>191.4666666666667</v>
      </c>
      <c r="K47" s="31">
        <v>184.5</v>
      </c>
      <c r="L47" s="31">
        <v>178</v>
      </c>
      <c r="M47" s="31">
        <v>527.36391000000003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587.79999999999995</v>
      </c>
      <c r="D48" s="36">
        <v>586.38333333333333</v>
      </c>
      <c r="E48" s="36">
        <v>583.76666666666665</v>
      </c>
      <c r="F48" s="36">
        <v>579.73333333333335</v>
      </c>
      <c r="G48" s="36">
        <v>577.11666666666667</v>
      </c>
      <c r="H48" s="36">
        <v>590.41666666666663</v>
      </c>
      <c r="I48" s="36">
        <v>593.03333333333319</v>
      </c>
      <c r="J48" s="36">
        <v>597.06666666666661</v>
      </c>
      <c r="K48" s="31">
        <v>589</v>
      </c>
      <c r="L48" s="31">
        <v>582.35</v>
      </c>
      <c r="M48" s="31">
        <v>5.1028700000000002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1226.95</v>
      </c>
      <c r="D49" s="36">
        <v>1219.6666666666667</v>
      </c>
      <c r="E49" s="36">
        <v>1209.3333333333335</v>
      </c>
      <c r="F49" s="36">
        <v>1191.7166666666667</v>
      </c>
      <c r="G49" s="36">
        <v>1181.3833333333334</v>
      </c>
      <c r="H49" s="36">
        <v>1237.2833333333335</v>
      </c>
      <c r="I49" s="36">
        <v>1247.616666666667</v>
      </c>
      <c r="J49" s="36">
        <v>1265.2333333333336</v>
      </c>
      <c r="K49" s="31">
        <v>1230</v>
      </c>
      <c r="L49" s="31">
        <v>1202.05</v>
      </c>
      <c r="M49" s="31">
        <v>7.6860600000000003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999.85</v>
      </c>
      <c r="D50" s="36">
        <v>997.33333333333337</v>
      </c>
      <c r="E50" s="36">
        <v>992.16666666666674</v>
      </c>
      <c r="F50" s="36">
        <v>984.48333333333335</v>
      </c>
      <c r="G50" s="36">
        <v>979.31666666666672</v>
      </c>
      <c r="H50" s="36">
        <v>1005.0166666666668</v>
      </c>
      <c r="I50" s="36">
        <v>1010.1833333333335</v>
      </c>
      <c r="J50" s="36">
        <v>1017.8666666666668</v>
      </c>
      <c r="K50" s="31">
        <v>1002.5</v>
      </c>
      <c r="L50" s="31">
        <v>989.65</v>
      </c>
      <c r="M50" s="31">
        <v>24.60643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182.2</v>
      </c>
      <c r="D51" s="36">
        <v>181.71666666666667</v>
      </c>
      <c r="E51" s="36">
        <v>179.13333333333333</v>
      </c>
      <c r="F51" s="36">
        <v>176.06666666666666</v>
      </c>
      <c r="G51" s="36">
        <v>173.48333333333332</v>
      </c>
      <c r="H51" s="36">
        <v>184.78333333333333</v>
      </c>
      <c r="I51" s="36">
        <v>187.36666666666665</v>
      </c>
      <c r="J51" s="36">
        <v>190.43333333333334</v>
      </c>
      <c r="K51" s="31">
        <v>184.3</v>
      </c>
      <c r="L51" s="31">
        <v>178.65</v>
      </c>
      <c r="M51" s="31">
        <v>377.56995999999998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250.65</v>
      </c>
      <c r="D52" s="36">
        <v>250.13333333333333</v>
      </c>
      <c r="E52" s="36">
        <v>248.26666666666665</v>
      </c>
      <c r="F52" s="36">
        <v>245.88333333333333</v>
      </c>
      <c r="G52" s="36">
        <v>244.01666666666665</v>
      </c>
      <c r="H52" s="36">
        <v>252.51666666666665</v>
      </c>
      <c r="I52" s="36">
        <v>254.38333333333333</v>
      </c>
      <c r="J52" s="36">
        <v>256.76666666666665</v>
      </c>
      <c r="K52" s="31">
        <v>252</v>
      </c>
      <c r="L52" s="31">
        <v>247.75</v>
      </c>
      <c r="M52" s="31">
        <v>35.861640000000001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21905.9</v>
      </c>
      <c r="D53" s="36">
        <v>21822.283333333336</v>
      </c>
      <c r="E53" s="36">
        <v>21646.566666666673</v>
      </c>
      <c r="F53" s="36">
        <v>21387.233333333337</v>
      </c>
      <c r="G53" s="36">
        <v>21211.516666666674</v>
      </c>
      <c r="H53" s="36">
        <v>22081.616666666672</v>
      </c>
      <c r="I53" s="36">
        <v>22257.333333333339</v>
      </c>
      <c r="J53" s="36">
        <v>22516.666666666672</v>
      </c>
      <c r="K53" s="31">
        <v>21998</v>
      </c>
      <c r="L53" s="31">
        <v>21562.95</v>
      </c>
      <c r="M53" s="31">
        <v>0.10747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451.6</v>
      </c>
      <c r="D54" s="36">
        <v>450.86666666666662</v>
      </c>
      <c r="E54" s="36">
        <v>445.23333333333323</v>
      </c>
      <c r="F54" s="36">
        <v>438.86666666666662</v>
      </c>
      <c r="G54" s="36">
        <v>433.23333333333323</v>
      </c>
      <c r="H54" s="36">
        <v>457.23333333333323</v>
      </c>
      <c r="I54" s="36">
        <v>462.86666666666656</v>
      </c>
      <c r="J54" s="36">
        <v>469.23333333333323</v>
      </c>
      <c r="K54" s="31">
        <v>456.5</v>
      </c>
      <c r="L54" s="31">
        <v>444.5</v>
      </c>
      <c r="M54" s="31">
        <v>114.88225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5235.95</v>
      </c>
      <c r="D55" s="36">
        <v>5208.8166666666666</v>
      </c>
      <c r="E55" s="36">
        <v>5173.1333333333332</v>
      </c>
      <c r="F55" s="36">
        <v>5110.3166666666666</v>
      </c>
      <c r="G55" s="36">
        <v>5074.6333333333332</v>
      </c>
      <c r="H55" s="36">
        <v>5271.6333333333332</v>
      </c>
      <c r="I55" s="36">
        <v>5307.3166666666657</v>
      </c>
      <c r="J55" s="36">
        <v>5370.1333333333332</v>
      </c>
      <c r="K55" s="31">
        <v>5244.5</v>
      </c>
      <c r="L55" s="31">
        <v>5146</v>
      </c>
      <c r="M55" s="31">
        <v>5.7431000000000001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425.4</v>
      </c>
      <c r="D56" s="36">
        <v>426.86666666666662</v>
      </c>
      <c r="E56" s="36">
        <v>423.13333333333321</v>
      </c>
      <c r="F56" s="36">
        <v>420.86666666666662</v>
      </c>
      <c r="G56" s="36">
        <v>417.13333333333321</v>
      </c>
      <c r="H56" s="36">
        <v>429.13333333333321</v>
      </c>
      <c r="I56" s="36">
        <v>432.86666666666667</v>
      </c>
      <c r="J56" s="36">
        <v>435.13333333333321</v>
      </c>
      <c r="K56" s="31">
        <v>430.6</v>
      </c>
      <c r="L56" s="31">
        <v>424.6</v>
      </c>
      <c r="M56" s="31">
        <v>34.982869999999998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465.3</v>
      </c>
      <c r="D57" s="36">
        <v>466.43333333333334</v>
      </c>
      <c r="E57" s="36">
        <v>459.86666666666667</v>
      </c>
      <c r="F57" s="36">
        <v>454.43333333333334</v>
      </c>
      <c r="G57" s="36">
        <v>447.86666666666667</v>
      </c>
      <c r="H57" s="36">
        <v>471.86666666666667</v>
      </c>
      <c r="I57" s="36">
        <v>478.43333333333339</v>
      </c>
      <c r="J57" s="36">
        <v>483.86666666666667</v>
      </c>
      <c r="K57" s="31">
        <v>473</v>
      </c>
      <c r="L57" s="31">
        <v>461</v>
      </c>
      <c r="M57" s="31">
        <v>10.41127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1245.3</v>
      </c>
      <c r="D58" s="36">
        <v>1247.5</v>
      </c>
      <c r="E58" s="36">
        <v>1232.8</v>
      </c>
      <c r="F58" s="36">
        <v>1220.3</v>
      </c>
      <c r="G58" s="36">
        <v>1205.5999999999999</v>
      </c>
      <c r="H58" s="36">
        <v>1260</v>
      </c>
      <c r="I58" s="36">
        <v>1274.6999999999998</v>
      </c>
      <c r="J58" s="36">
        <v>1287.2</v>
      </c>
      <c r="K58" s="31">
        <v>1262.2</v>
      </c>
      <c r="L58" s="31">
        <v>1235</v>
      </c>
      <c r="M58" s="31">
        <v>11.359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1244.95</v>
      </c>
      <c r="D59" s="36">
        <v>1242.2666666666667</v>
      </c>
      <c r="E59" s="36">
        <v>1234.5333333333333</v>
      </c>
      <c r="F59" s="36">
        <v>1224.1166666666666</v>
      </c>
      <c r="G59" s="36">
        <v>1216.3833333333332</v>
      </c>
      <c r="H59" s="36">
        <v>1252.6833333333334</v>
      </c>
      <c r="I59" s="36">
        <v>1260.4166666666665</v>
      </c>
      <c r="J59" s="36">
        <v>1270.8333333333335</v>
      </c>
      <c r="K59" s="31">
        <v>1250</v>
      </c>
      <c r="L59" s="31">
        <v>1231.8499999999999</v>
      </c>
      <c r="M59" s="31">
        <v>8.2016299999999998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366.05</v>
      </c>
      <c r="D60" s="36">
        <v>366.7833333333333</v>
      </c>
      <c r="E60" s="36">
        <v>361.76666666666659</v>
      </c>
      <c r="F60" s="36">
        <v>357.48333333333329</v>
      </c>
      <c r="G60" s="36">
        <v>352.46666666666658</v>
      </c>
      <c r="H60" s="36">
        <v>371.06666666666661</v>
      </c>
      <c r="I60" s="36">
        <v>376.08333333333326</v>
      </c>
      <c r="J60" s="36">
        <v>380.36666666666662</v>
      </c>
      <c r="K60" s="31">
        <v>371.8</v>
      </c>
      <c r="L60" s="31">
        <v>362.5</v>
      </c>
      <c r="M60" s="31">
        <v>119.10267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6276.05</v>
      </c>
      <c r="D61" s="36">
        <v>6287.916666666667</v>
      </c>
      <c r="E61" s="36">
        <v>6233.1333333333341</v>
      </c>
      <c r="F61" s="36">
        <v>6190.2166666666672</v>
      </c>
      <c r="G61" s="36">
        <v>6135.4333333333343</v>
      </c>
      <c r="H61" s="36">
        <v>6330.8333333333339</v>
      </c>
      <c r="I61" s="36">
        <v>6385.6166666666668</v>
      </c>
      <c r="J61" s="36">
        <v>6428.5333333333338</v>
      </c>
      <c r="K61" s="31">
        <v>6342.7</v>
      </c>
      <c r="L61" s="31">
        <v>6245</v>
      </c>
      <c r="M61" s="31">
        <v>2.56576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2456</v>
      </c>
      <c r="D62" s="36">
        <v>2439.4333333333329</v>
      </c>
      <c r="E62" s="36">
        <v>2413.9666666666658</v>
      </c>
      <c r="F62" s="36">
        <v>2371.9333333333329</v>
      </c>
      <c r="G62" s="36">
        <v>2346.4666666666658</v>
      </c>
      <c r="H62" s="36">
        <v>2481.4666666666658</v>
      </c>
      <c r="I62" s="36">
        <v>2506.9333333333329</v>
      </c>
      <c r="J62" s="36">
        <v>2548.9666666666658</v>
      </c>
      <c r="K62" s="31">
        <v>2464.9</v>
      </c>
      <c r="L62" s="31">
        <v>2397.4</v>
      </c>
      <c r="M62" s="31">
        <v>1.8887799999999999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841.75</v>
      </c>
      <c r="D63" s="36">
        <v>841.7166666666667</v>
      </c>
      <c r="E63" s="36">
        <v>831.03333333333342</v>
      </c>
      <c r="F63" s="36">
        <v>820.31666666666672</v>
      </c>
      <c r="G63" s="36">
        <v>809.63333333333344</v>
      </c>
      <c r="H63" s="36">
        <v>852.43333333333339</v>
      </c>
      <c r="I63" s="36">
        <v>863.11666666666679</v>
      </c>
      <c r="J63" s="36">
        <v>873.83333333333337</v>
      </c>
      <c r="K63" s="31">
        <v>852.4</v>
      </c>
      <c r="L63" s="31">
        <v>831</v>
      </c>
      <c r="M63" s="31">
        <v>8.7629699999999993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1263.2</v>
      </c>
      <c r="D64" s="36">
        <v>1252.3</v>
      </c>
      <c r="E64" s="36">
        <v>1238.25</v>
      </c>
      <c r="F64" s="36">
        <v>1213.3</v>
      </c>
      <c r="G64" s="36">
        <v>1199.25</v>
      </c>
      <c r="H64" s="36">
        <v>1277.25</v>
      </c>
      <c r="I64" s="36">
        <v>1291.2999999999997</v>
      </c>
      <c r="J64" s="36">
        <v>1316.25</v>
      </c>
      <c r="K64" s="31">
        <v>1266.3499999999999</v>
      </c>
      <c r="L64" s="31">
        <v>1227.3499999999999</v>
      </c>
      <c r="M64" s="31">
        <v>1.75434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300</v>
      </c>
      <c r="D65" s="36">
        <v>301.26666666666665</v>
      </c>
      <c r="E65" s="36">
        <v>297.93333333333328</v>
      </c>
      <c r="F65" s="36">
        <v>295.86666666666662</v>
      </c>
      <c r="G65" s="36">
        <v>292.53333333333325</v>
      </c>
      <c r="H65" s="36">
        <v>303.33333333333331</v>
      </c>
      <c r="I65" s="36">
        <v>306.66666666666669</v>
      </c>
      <c r="J65" s="36">
        <v>308.73333333333335</v>
      </c>
      <c r="K65" s="31">
        <v>304.60000000000002</v>
      </c>
      <c r="L65" s="31">
        <v>299.2</v>
      </c>
      <c r="M65" s="31">
        <v>13.67276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2027.15</v>
      </c>
      <c r="D66" s="36">
        <v>2025.4000000000003</v>
      </c>
      <c r="E66" s="36">
        <v>2005.9000000000005</v>
      </c>
      <c r="F66" s="36">
        <v>1984.6500000000003</v>
      </c>
      <c r="G66" s="36">
        <v>1965.1500000000005</v>
      </c>
      <c r="H66" s="36">
        <v>2046.6500000000005</v>
      </c>
      <c r="I66" s="36">
        <v>2066.15</v>
      </c>
      <c r="J66" s="36">
        <v>2087.4000000000005</v>
      </c>
      <c r="K66" s="31">
        <v>2044.9</v>
      </c>
      <c r="L66" s="31">
        <v>2004.15</v>
      </c>
      <c r="M66" s="31">
        <v>5.5080900000000002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530.6</v>
      </c>
      <c r="D67" s="36">
        <v>531.4666666666667</v>
      </c>
      <c r="E67" s="36">
        <v>528.13333333333344</v>
      </c>
      <c r="F67" s="36">
        <v>525.66666666666674</v>
      </c>
      <c r="G67" s="36">
        <v>522.33333333333348</v>
      </c>
      <c r="H67" s="36">
        <v>533.93333333333339</v>
      </c>
      <c r="I67" s="36">
        <v>537.26666666666665</v>
      </c>
      <c r="J67" s="36">
        <v>539.73333333333335</v>
      </c>
      <c r="K67" s="31">
        <v>534.79999999999995</v>
      </c>
      <c r="L67" s="31">
        <v>529</v>
      </c>
      <c r="M67" s="31">
        <v>16.552399999999999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2239.0500000000002</v>
      </c>
      <c r="D68" s="36">
        <v>2234.8000000000002</v>
      </c>
      <c r="E68" s="36">
        <v>2205.8000000000002</v>
      </c>
      <c r="F68" s="36">
        <v>2172.5500000000002</v>
      </c>
      <c r="G68" s="36">
        <v>2143.5500000000002</v>
      </c>
      <c r="H68" s="36">
        <v>2268.0500000000002</v>
      </c>
      <c r="I68" s="36">
        <v>2297.0500000000002</v>
      </c>
      <c r="J68" s="36">
        <v>2330.3000000000002</v>
      </c>
      <c r="K68" s="31">
        <v>2263.8000000000002</v>
      </c>
      <c r="L68" s="31">
        <v>2201.5500000000002</v>
      </c>
      <c r="M68" s="31">
        <v>2.5905900000000002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2472.4</v>
      </c>
      <c r="D69" s="36">
        <v>2446.5333333333333</v>
      </c>
      <c r="E69" s="36">
        <v>2405.3166666666666</v>
      </c>
      <c r="F69" s="36">
        <v>2338.2333333333331</v>
      </c>
      <c r="G69" s="36">
        <v>2297.0166666666664</v>
      </c>
      <c r="H69" s="36">
        <v>2513.6166666666668</v>
      </c>
      <c r="I69" s="36">
        <v>2554.833333333333</v>
      </c>
      <c r="J69" s="36">
        <v>2621.916666666667</v>
      </c>
      <c r="K69" s="31">
        <v>2487.75</v>
      </c>
      <c r="L69" s="31">
        <v>2379.4499999999998</v>
      </c>
      <c r="M69" s="31">
        <v>17.310320000000001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387.4</v>
      </c>
      <c r="D70" s="36">
        <v>390.33333333333331</v>
      </c>
      <c r="E70" s="36">
        <v>383.16666666666663</v>
      </c>
      <c r="F70" s="36">
        <v>378.93333333333334</v>
      </c>
      <c r="G70" s="36">
        <v>371.76666666666665</v>
      </c>
      <c r="H70" s="36">
        <v>394.56666666666661</v>
      </c>
      <c r="I70" s="36">
        <v>401.73333333333323</v>
      </c>
      <c r="J70" s="36">
        <v>405.96666666666658</v>
      </c>
      <c r="K70" s="31">
        <v>397.5</v>
      </c>
      <c r="L70" s="31">
        <v>386.1</v>
      </c>
      <c r="M70" s="31">
        <v>9.8634199999999996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189.6</v>
      </c>
      <c r="D71" s="36">
        <v>190</v>
      </c>
      <c r="E71" s="36">
        <v>187.7</v>
      </c>
      <c r="F71" s="36">
        <v>185.79999999999998</v>
      </c>
      <c r="G71" s="36">
        <v>183.49999999999997</v>
      </c>
      <c r="H71" s="36">
        <v>191.9</v>
      </c>
      <c r="I71" s="36">
        <v>194.20000000000002</v>
      </c>
      <c r="J71" s="36">
        <v>196.10000000000002</v>
      </c>
      <c r="K71" s="31">
        <v>192.3</v>
      </c>
      <c r="L71" s="31">
        <v>188.1</v>
      </c>
      <c r="M71" s="31">
        <v>13.90249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3863.5</v>
      </c>
      <c r="D72" s="36">
        <v>3818.1666666666665</v>
      </c>
      <c r="E72" s="36">
        <v>3739.333333333333</v>
      </c>
      <c r="F72" s="36">
        <v>3615.1666666666665</v>
      </c>
      <c r="G72" s="36">
        <v>3536.333333333333</v>
      </c>
      <c r="H72" s="36">
        <v>3942.333333333333</v>
      </c>
      <c r="I72" s="36">
        <v>4021.1666666666661</v>
      </c>
      <c r="J72" s="36">
        <v>4145.333333333333</v>
      </c>
      <c r="K72" s="31">
        <v>3897</v>
      </c>
      <c r="L72" s="31">
        <v>3694</v>
      </c>
      <c r="M72" s="31">
        <v>12.491849999999999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6456.1</v>
      </c>
      <c r="D73" s="36">
        <v>6462.0166666666664</v>
      </c>
      <c r="E73" s="36">
        <v>6407.083333333333</v>
      </c>
      <c r="F73" s="36">
        <v>6358.0666666666666</v>
      </c>
      <c r="G73" s="36">
        <v>6303.1333333333332</v>
      </c>
      <c r="H73" s="36">
        <v>6511.0333333333328</v>
      </c>
      <c r="I73" s="36">
        <v>6565.9666666666672</v>
      </c>
      <c r="J73" s="36">
        <v>6614.9833333333327</v>
      </c>
      <c r="K73" s="31">
        <v>6516.95</v>
      </c>
      <c r="L73" s="31">
        <v>6413</v>
      </c>
      <c r="M73" s="31">
        <v>2.5131100000000002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714.85</v>
      </c>
      <c r="D74" s="36">
        <v>716.23333333333346</v>
      </c>
      <c r="E74" s="36">
        <v>710.26666666666688</v>
      </c>
      <c r="F74" s="36">
        <v>705.68333333333339</v>
      </c>
      <c r="G74" s="36">
        <v>699.71666666666681</v>
      </c>
      <c r="H74" s="36">
        <v>720.81666666666695</v>
      </c>
      <c r="I74" s="36">
        <v>726.78333333333342</v>
      </c>
      <c r="J74" s="36">
        <v>731.36666666666702</v>
      </c>
      <c r="K74" s="31">
        <v>722.2</v>
      </c>
      <c r="L74" s="31">
        <v>711.65</v>
      </c>
      <c r="M74" s="31">
        <v>24.193739999999998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4023.45</v>
      </c>
      <c r="D75" s="36">
        <v>4019</v>
      </c>
      <c r="E75" s="36">
        <v>3999.8</v>
      </c>
      <c r="F75" s="36">
        <v>3976.15</v>
      </c>
      <c r="G75" s="36">
        <v>3956.9500000000003</v>
      </c>
      <c r="H75" s="36">
        <v>4042.65</v>
      </c>
      <c r="I75" s="36">
        <v>4061.85</v>
      </c>
      <c r="J75" s="36">
        <v>4085.5</v>
      </c>
      <c r="K75" s="31">
        <v>4038.2</v>
      </c>
      <c r="L75" s="31">
        <v>3995.35</v>
      </c>
      <c r="M75" s="31">
        <v>2.9913500000000002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5632.15</v>
      </c>
      <c r="D76" s="36">
        <v>5643.2333333333336</v>
      </c>
      <c r="E76" s="36">
        <v>5591.4666666666672</v>
      </c>
      <c r="F76" s="36">
        <v>5550.7833333333338</v>
      </c>
      <c r="G76" s="36">
        <v>5499.0166666666673</v>
      </c>
      <c r="H76" s="36">
        <v>5683.916666666667</v>
      </c>
      <c r="I76" s="36">
        <v>5735.6833333333334</v>
      </c>
      <c r="J76" s="36">
        <v>5776.3666666666668</v>
      </c>
      <c r="K76" s="31">
        <v>5695</v>
      </c>
      <c r="L76" s="31">
        <v>5602.55</v>
      </c>
      <c r="M76" s="31">
        <v>3.3165300000000002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4040.4</v>
      </c>
      <c r="D77" s="36">
        <v>4040.6833333333329</v>
      </c>
      <c r="E77" s="36">
        <v>4011.7166666666658</v>
      </c>
      <c r="F77" s="36">
        <v>3983.0333333333328</v>
      </c>
      <c r="G77" s="36">
        <v>3954.0666666666657</v>
      </c>
      <c r="H77" s="36">
        <v>4069.3666666666659</v>
      </c>
      <c r="I77" s="36">
        <v>4098.333333333333</v>
      </c>
      <c r="J77" s="36">
        <v>4127.0166666666664</v>
      </c>
      <c r="K77" s="31">
        <v>4069.65</v>
      </c>
      <c r="L77" s="31">
        <v>4012</v>
      </c>
      <c r="M77" s="31">
        <v>4.7510700000000003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2976.7</v>
      </c>
      <c r="D78" s="36">
        <v>2972.4166666666665</v>
      </c>
      <c r="E78" s="36">
        <v>2955.583333333333</v>
      </c>
      <c r="F78" s="36">
        <v>2934.4666666666667</v>
      </c>
      <c r="G78" s="36">
        <v>2917.6333333333332</v>
      </c>
      <c r="H78" s="36">
        <v>2993.5333333333328</v>
      </c>
      <c r="I78" s="36">
        <v>3010.3666666666659</v>
      </c>
      <c r="J78" s="36">
        <v>3031.4833333333327</v>
      </c>
      <c r="K78" s="31">
        <v>2989.25</v>
      </c>
      <c r="L78" s="31">
        <v>2951.3</v>
      </c>
      <c r="M78" s="31">
        <v>3.41072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153.94999999999999</v>
      </c>
      <c r="D79" s="36">
        <v>154.20000000000002</v>
      </c>
      <c r="E79" s="36">
        <v>153.00000000000003</v>
      </c>
      <c r="F79" s="36">
        <v>152.05000000000001</v>
      </c>
      <c r="G79" s="36">
        <v>150.85000000000002</v>
      </c>
      <c r="H79" s="36">
        <v>155.15000000000003</v>
      </c>
      <c r="I79" s="36">
        <v>156.35000000000002</v>
      </c>
      <c r="J79" s="36">
        <v>157.30000000000004</v>
      </c>
      <c r="K79" s="31">
        <v>155.4</v>
      </c>
      <c r="L79" s="31">
        <v>153.25</v>
      </c>
      <c r="M79" s="31">
        <v>58.092559999999999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3605.15</v>
      </c>
      <c r="D80" s="36">
        <v>3618.3000000000006</v>
      </c>
      <c r="E80" s="36">
        <v>3566.9000000000015</v>
      </c>
      <c r="F80" s="36">
        <v>3528.650000000001</v>
      </c>
      <c r="G80" s="36">
        <v>3477.2500000000018</v>
      </c>
      <c r="H80" s="36">
        <v>3656.5500000000011</v>
      </c>
      <c r="I80" s="36">
        <v>3707.95</v>
      </c>
      <c r="J80" s="36">
        <v>3746.2000000000007</v>
      </c>
      <c r="K80" s="31">
        <v>3669.7</v>
      </c>
      <c r="L80" s="31">
        <v>3580.05</v>
      </c>
      <c r="M80" s="31">
        <v>2.3868100000000001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396.1</v>
      </c>
      <c r="D81" s="36">
        <v>395.88333333333338</v>
      </c>
      <c r="E81" s="36">
        <v>387.76666666666677</v>
      </c>
      <c r="F81" s="36">
        <v>379.43333333333339</v>
      </c>
      <c r="G81" s="36">
        <v>371.31666666666678</v>
      </c>
      <c r="H81" s="36">
        <v>404.21666666666675</v>
      </c>
      <c r="I81" s="36">
        <v>412.33333333333343</v>
      </c>
      <c r="J81" s="36">
        <v>420.66666666666674</v>
      </c>
      <c r="K81" s="31">
        <v>404</v>
      </c>
      <c r="L81" s="31">
        <v>387.55</v>
      </c>
      <c r="M81" s="31">
        <v>14.83447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154</v>
      </c>
      <c r="D82" s="36">
        <v>154.36666666666667</v>
      </c>
      <c r="E82" s="36">
        <v>151.03333333333336</v>
      </c>
      <c r="F82" s="36">
        <v>148.06666666666669</v>
      </c>
      <c r="G82" s="36">
        <v>144.73333333333338</v>
      </c>
      <c r="H82" s="36">
        <v>157.33333333333334</v>
      </c>
      <c r="I82" s="36">
        <v>160.66666666666666</v>
      </c>
      <c r="J82" s="36">
        <v>163.63333333333333</v>
      </c>
      <c r="K82" s="31">
        <v>157.69999999999999</v>
      </c>
      <c r="L82" s="31">
        <v>151.4</v>
      </c>
      <c r="M82" s="31">
        <v>444.03656999999998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1891</v>
      </c>
      <c r="D83" s="36">
        <v>1884.0833333333333</v>
      </c>
      <c r="E83" s="36">
        <v>1863.7166666666665</v>
      </c>
      <c r="F83" s="36">
        <v>1836.4333333333332</v>
      </c>
      <c r="G83" s="36">
        <v>1816.0666666666664</v>
      </c>
      <c r="H83" s="36">
        <v>1911.3666666666666</v>
      </c>
      <c r="I83" s="36">
        <v>1931.7333333333333</v>
      </c>
      <c r="J83" s="36">
        <v>1959.0166666666667</v>
      </c>
      <c r="K83" s="31">
        <v>1904.45</v>
      </c>
      <c r="L83" s="31">
        <v>1856.8</v>
      </c>
      <c r="M83" s="31">
        <v>2.4013100000000001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1093.05</v>
      </c>
      <c r="D84" s="36">
        <v>1087.7666666666667</v>
      </c>
      <c r="E84" s="36">
        <v>1079.5333333333333</v>
      </c>
      <c r="F84" s="36">
        <v>1066.0166666666667</v>
      </c>
      <c r="G84" s="36">
        <v>1057.7833333333333</v>
      </c>
      <c r="H84" s="36">
        <v>1101.2833333333333</v>
      </c>
      <c r="I84" s="36">
        <v>1109.5166666666664</v>
      </c>
      <c r="J84" s="36">
        <v>1123.0333333333333</v>
      </c>
      <c r="K84" s="31">
        <v>1096</v>
      </c>
      <c r="L84" s="31">
        <v>1074.25</v>
      </c>
      <c r="M84" s="31">
        <v>5.7635500000000004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1983.7</v>
      </c>
      <c r="D85" s="36">
        <v>1988.3166666666666</v>
      </c>
      <c r="E85" s="36">
        <v>1971.6333333333332</v>
      </c>
      <c r="F85" s="36">
        <v>1959.5666666666666</v>
      </c>
      <c r="G85" s="36">
        <v>1942.8833333333332</v>
      </c>
      <c r="H85" s="36">
        <v>2000.3833333333332</v>
      </c>
      <c r="I85" s="36">
        <v>2017.0666666666666</v>
      </c>
      <c r="J85" s="36">
        <v>2029.1333333333332</v>
      </c>
      <c r="K85" s="31">
        <v>2005</v>
      </c>
      <c r="L85" s="31">
        <v>1976.25</v>
      </c>
      <c r="M85" s="31">
        <v>4.1036000000000001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2069.5500000000002</v>
      </c>
      <c r="D86" s="36">
        <v>2067.1833333333334</v>
      </c>
      <c r="E86" s="36">
        <v>2051.3666666666668</v>
      </c>
      <c r="F86" s="36">
        <v>2033.1833333333334</v>
      </c>
      <c r="G86" s="36">
        <v>2017.3666666666668</v>
      </c>
      <c r="H86" s="36">
        <v>2085.3666666666668</v>
      </c>
      <c r="I86" s="36">
        <v>2101.1833333333334</v>
      </c>
      <c r="J86" s="36">
        <v>2119.3666666666668</v>
      </c>
      <c r="K86" s="31">
        <v>2083</v>
      </c>
      <c r="L86" s="31">
        <v>2049</v>
      </c>
      <c r="M86" s="31">
        <v>6.4125899999999998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451.35</v>
      </c>
      <c r="D87" s="36">
        <v>451.7833333333333</v>
      </c>
      <c r="E87" s="36">
        <v>446.61666666666662</v>
      </c>
      <c r="F87" s="36">
        <v>441.88333333333333</v>
      </c>
      <c r="G87" s="36">
        <v>436.71666666666664</v>
      </c>
      <c r="H87" s="36">
        <v>456.51666666666659</v>
      </c>
      <c r="I87" s="36">
        <v>461.68333333333334</v>
      </c>
      <c r="J87" s="36">
        <v>466.41666666666657</v>
      </c>
      <c r="K87" s="31">
        <v>456.95</v>
      </c>
      <c r="L87" s="31">
        <v>447.05</v>
      </c>
      <c r="M87" s="31">
        <v>14.38097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2820.65</v>
      </c>
      <c r="D88" s="36">
        <v>2783.9500000000003</v>
      </c>
      <c r="E88" s="36">
        <v>2737.9500000000007</v>
      </c>
      <c r="F88" s="36">
        <v>2655.2500000000005</v>
      </c>
      <c r="G88" s="36">
        <v>2609.2500000000009</v>
      </c>
      <c r="H88" s="36">
        <v>2866.6500000000005</v>
      </c>
      <c r="I88" s="36">
        <v>2912.6499999999996</v>
      </c>
      <c r="J88" s="36">
        <v>2995.3500000000004</v>
      </c>
      <c r="K88" s="31">
        <v>2829.95</v>
      </c>
      <c r="L88" s="31">
        <v>2701.25</v>
      </c>
      <c r="M88" s="31">
        <v>21.608699999999999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1361.8</v>
      </c>
      <c r="D89" s="36">
        <v>1358.4833333333333</v>
      </c>
      <c r="E89" s="36">
        <v>1352.3166666666666</v>
      </c>
      <c r="F89" s="36">
        <v>1342.8333333333333</v>
      </c>
      <c r="G89" s="36">
        <v>1336.6666666666665</v>
      </c>
      <c r="H89" s="36">
        <v>1367.9666666666667</v>
      </c>
      <c r="I89" s="36">
        <v>1374.1333333333332</v>
      </c>
      <c r="J89" s="36">
        <v>1383.6166666666668</v>
      </c>
      <c r="K89" s="31">
        <v>1364.65</v>
      </c>
      <c r="L89" s="31">
        <v>1349</v>
      </c>
      <c r="M89" s="31">
        <v>3.7659500000000001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1458.15</v>
      </c>
      <c r="D90" s="36">
        <v>1455.8833333333332</v>
      </c>
      <c r="E90" s="36">
        <v>1444.4166666666665</v>
      </c>
      <c r="F90" s="36">
        <v>1430.6833333333334</v>
      </c>
      <c r="G90" s="36">
        <v>1419.2166666666667</v>
      </c>
      <c r="H90" s="36">
        <v>1469.6166666666663</v>
      </c>
      <c r="I90" s="36">
        <v>1481.083333333333</v>
      </c>
      <c r="J90" s="36">
        <v>1494.8166666666662</v>
      </c>
      <c r="K90" s="31">
        <v>1467.35</v>
      </c>
      <c r="L90" s="31">
        <v>1442.15</v>
      </c>
      <c r="M90" s="31">
        <v>13.63265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3195.45</v>
      </c>
      <c r="D91" s="36">
        <v>3224.6333333333332</v>
      </c>
      <c r="E91" s="36">
        <v>3158.8166666666666</v>
      </c>
      <c r="F91" s="36">
        <v>3122.1833333333334</v>
      </c>
      <c r="G91" s="36">
        <v>3056.3666666666668</v>
      </c>
      <c r="H91" s="36">
        <v>3261.2666666666664</v>
      </c>
      <c r="I91" s="36">
        <v>3327.083333333333</v>
      </c>
      <c r="J91" s="36">
        <v>3363.7166666666662</v>
      </c>
      <c r="K91" s="31">
        <v>3290.45</v>
      </c>
      <c r="L91" s="31">
        <v>3188</v>
      </c>
      <c r="M91" s="31">
        <v>5.7558600000000002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1682.45</v>
      </c>
      <c r="D92" s="36">
        <v>1678.9833333333333</v>
      </c>
      <c r="E92" s="36">
        <v>1672.0166666666667</v>
      </c>
      <c r="F92" s="36">
        <v>1661.5833333333333</v>
      </c>
      <c r="G92" s="36">
        <v>1654.6166666666666</v>
      </c>
      <c r="H92" s="36">
        <v>1689.4166666666667</v>
      </c>
      <c r="I92" s="36">
        <v>1696.3833333333334</v>
      </c>
      <c r="J92" s="36">
        <v>1706.8166666666668</v>
      </c>
      <c r="K92" s="31">
        <v>1685.95</v>
      </c>
      <c r="L92" s="31">
        <v>1668.55</v>
      </c>
      <c r="M92" s="31">
        <v>90.229280000000003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638</v>
      </c>
      <c r="D93" s="36">
        <v>639.30000000000007</v>
      </c>
      <c r="E93" s="36">
        <v>632.70000000000016</v>
      </c>
      <c r="F93" s="36">
        <v>627.40000000000009</v>
      </c>
      <c r="G93" s="36">
        <v>620.80000000000018</v>
      </c>
      <c r="H93" s="36">
        <v>644.60000000000014</v>
      </c>
      <c r="I93" s="36">
        <v>651.20000000000005</v>
      </c>
      <c r="J93" s="36">
        <v>656.50000000000011</v>
      </c>
      <c r="K93" s="31">
        <v>645.9</v>
      </c>
      <c r="L93" s="31">
        <v>634</v>
      </c>
      <c r="M93" s="31">
        <v>22.022210000000001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4067.45</v>
      </c>
      <c r="D94" s="36">
        <v>4027.1833333333329</v>
      </c>
      <c r="E94" s="36">
        <v>3975.3666666666659</v>
      </c>
      <c r="F94" s="36">
        <v>3883.2833333333328</v>
      </c>
      <c r="G94" s="36">
        <v>3831.4666666666658</v>
      </c>
      <c r="H94" s="36">
        <v>4119.2666666666664</v>
      </c>
      <c r="I94" s="36">
        <v>4171.0833333333321</v>
      </c>
      <c r="J94" s="36">
        <v>4263.1666666666661</v>
      </c>
      <c r="K94" s="31">
        <v>4079</v>
      </c>
      <c r="L94" s="31">
        <v>3935.1</v>
      </c>
      <c r="M94" s="31">
        <v>11.49831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579.85</v>
      </c>
      <c r="D95" s="36">
        <v>577.06666666666672</v>
      </c>
      <c r="E95" s="36">
        <v>573.28333333333342</v>
      </c>
      <c r="F95" s="36">
        <v>566.7166666666667</v>
      </c>
      <c r="G95" s="36">
        <v>562.93333333333339</v>
      </c>
      <c r="H95" s="36">
        <v>583.63333333333344</v>
      </c>
      <c r="I95" s="36">
        <v>587.41666666666674</v>
      </c>
      <c r="J95" s="36">
        <v>593.98333333333346</v>
      </c>
      <c r="K95" s="31">
        <v>580.85</v>
      </c>
      <c r="L95" s="31">
        <v>570.5</v>
      </c>
      <c r="M95" s="31">
        <v>46.497300000000003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384.15</v>
      </c>
      <c r="D96" s="36">
        <v>380.98333333333335</v>
      </c>
      <c r="E96" s="36">
        <v>369.9666666666667</v>
      </c>
      <c r="F96" s="36">
        <v>355.78333333333336</v>
      </c>
      <c r="G96" s="36">
        <v>344.76666666666671</v>
      </c>
      <c r="H96" s="36">
        <v>395.16666666666669</v>
      </c>
      <c r="I96" s="36">
        <v>406.18333333333334</v>
      </c>
      <c r="J96" s="36">
        <v>420.36666666666667</v>
      </c>
      <c r="K96" s="31">
        <v>392</v>
      </c>
      <c r="L96" s="31">
        <v>366.8</v>
      </c>
      <c r="M96" s="31">
        <v>144.36967999999999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2584.75</v>
      </c>
      <c r="D97" s="36">
        <v>2581.15</v>
      </c>
      <c r="E97" s="36">
        <v>2570.65</v>
      </c>
      <c r="F97" s="36">
        <v>2556.5500000000002</v>
      </c>
      <c r="G97" s="36">
        <v>2546.0500000000002</v>
      </c>
      <c r="H97" s="36">
        <v>2595.25</v>
      </c>
      <c r="I97" s="36">
        <v>2605.75</v>
      </c>
      <c r="J97" s="36">
        <v>2619.85</v>
      </c>
      <c r="K97" s="31">
        <v>2591.65</v>
      </c>
      <c r="L97" s="31">
        <v>2567.0500000000002</v>
      </c>
      <c r="M97" s="31">
        <v>8.9377600000000008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311.7</v>
      </c>
      <c r="D98" s="36">
        <v>311.5333333333333</v>
      </c>
      <c r="E98" s="36">
        <v>310.16666666666663</v>
      </c>
      <c r="F98" s="36">
        <v>308.63333333333333</v>
      </c>
      <c r="G98" s="36">
        <v>307.26666666666665</v>
      </c>
      <c r="H98" s="36">
        <v>313.06666666666661</v>
      </c>
      <c r="I98" s="36">
        <v>314.43333333333328</v>
      </c>
      <c r="J98" s="36">
        <v>315.96666666666658</v>
      </c>
      <c r="K98" s="31">
        <v>312.89999999999998</v>
      </c>
      <c r="L98" s="31">
        <v>310</v>
      </c>
      <c r="M98" s="31">
        <v>3.1118700000000001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35735.949999999997</v>
      </c>
      <c r="D99" s="36">
        <v>35585.933333333327</v>
      </c>
      <c r="E99" s="36">
        <v>35300.416666666657</v>
      </c>
      <c r="F99" s="36">
        <v>34864.883333333331</v>
      </c>
      <c r="G99" s="36">
        <v>34579.366666666661</v>
      </c>
      <c r="H99" s="36">
        <v>36021.466666666653</v>
      </c>
      <c r="I99" s="36">
        <v>36306.98333333333</v>
      </c>
      <c r="J99" s="36">
        <v>36742.516666666648</v>
      </c>
      <c r="K99" s="31">
        <v>35871.449999999997</v>
      </c>
      <c r="L99" s="31">
        <v>35150.400000000001</v>
      </c>
      <c r="M99" s="31">
        <v>6.1409999999999999E-2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995.1</v>
      </c>
      <c r="D100" s="36">
        <v>994.16666666666663</v>
      </c>
      <c r="E100" s="36">
        <v>990.83333333333326</v>
      </c>
      <c r="F100" s="36">
        <v>986.56666666666661</v>
      </c>
      <c r="G100" s="36">
        <v>983.23333333333323</v>
      </c>
      <c r="H100" s="36">
        <v>998.43333333333328</v>
      </c>
      <c r="I100" s="36">
        <v>1001.7666666666665</v>
      </c>
      <c r="J100" s="36">
        <v>1006.0333333333333</v>
      </c>
      <c r="K100" s="31">
        <v>997.5</v>
      </c>
      <c r="L100" s="31">
        <v>989.9</v>
      </c>
      <c r="M100" s="31">
        <v>143.39698999999999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1416.1</v>
      </c>
      <c r="D101" s="36">
        <v>1419.4833333333333</v>
      </c>
      <c r="E101" s="36">
        <v>1399.6166666666668</v>
      </c>
      <c r="F101" s="36">
        <v>1383.1333333333334</v>
      </c>
      <c r="G101" s="36">
        <v>1363.2666666666669</v>
      </c>
      <c r="H101" s="36">
        <v>1435.9666666666667</v>
      </c>
      <c r="I101" s="36">
        <v>1455.833333333333</v>
      </c>
      <c r="J101" s="36">
        <v>1472.3166666666666</v>
      </c>
      <c r="K101" s="31">
        <v>1439.35</v>
      </c>
      <c r="L101" s="31">
        <v>1403</v>
      </c>
      <c r="M101" s="31">
        <v>3.9815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523.9</v>
      </c>
      <c r="D102" s="36">
        <v>521.78333333333342</v>
      </c>
      <c r="E102" s="36">
        <v>519.06666666666683</v>
      </c>
      <c r="F102" s="36">
        <v>514.23333333333346</v>
      </c>
      <c r="G102" s="36">
        <v>511.51666666666688</v>
      </c>
      <c r="H102" s="36">
        <v>526.61666666666679</v>
      </c>
      <c r="I102" s="36">
        <v>529.33333333333326</v>
      </c>
      <c r="J102" s="36">
        <v>534.16666666666674</v>
      </c>
      <c r="K102" s="31">
        <v>524.5</v>
      </c>
      <c r="L102" s="31">
        <v>516.95000000000005</v>
      </c>
      <c r="M102" s="31">
        <v>21.94932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13.35</v>
      </c>
      <c r="D103" s="36">
        <v>13.466666666666669</v>
      </c>
      <c r="E103" s="36">
        <v>13.183333333333337</v>
      </c>
      <c r="F103" s="36">
        <v>13.016666666666669</v>
      </c>
      <c r="G103" s="36">
        <v>12.733333333333338</v>
      </c>
      <c r="H103" s="36">
        <v>13.633333333333336</v>
      </c>
      <c r="I103" s="36">
        <v>13.916666666666668</v>
      </c>
      <c r="J103" s="36">
        <v>14.083333333333336</v>
      </c>
      <c r="K103" s="31">
        <v>13.75</v>
      </c>
      <c r="L103" s="31">
        <v>13.3</v>
      </c>
      <c r="M103" s="31">
        <v>3289.5463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88.5</v>
      </c>
      <c r="D104" s="36">
        <v>88.5</v>
      </c>
      <c r="E104" s="36">
        <v>88</v>
      </c>
      <c r="F104" s="36">
        <v>87.5</v>
      </c>
      <c r="G104" s="36">
        <v>87</v>
      </c>
      <c r="H104" s="36">
        <v>89</v>
      </c>
      <c r="I104" s="36">
        <v>89.5</v>
      </c>
      <c r="J104" s="36">
        <v>90</v>
      </c>
      <c r="K104" s="31">
        <v>89</v>
      </c>
      <c r="L104" s="31">
        <v>88</v>
      </c>
      <c r="M104" s="31">
        <v>159.50825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411.85</v>
      </c>
      <c r="D105" s="36">
        <v>411.14999999999992</v>
      </c>
      <c r="E105" s="36">
        <v>408.84999999999985</v>
      </c>
      <c r="F105" s="36">
        <v>405.84999999999991</v>
      </c>
      <c r="G105" s="36">
        <v>403.54999999999984</v>
      </c>
      <c r="H105" s="36">
        <v>414.14999999999986</v>
      </c>
      <c r="I105" s="36">
        <v>416.44999999999993</v>
      </c>
      <c r="J105" s="36">
        <v>419.44999999999987</v>
      </c>
      <c r="K105" s="31">
        <v>413.45</v>
      </c>
      <c r="L105" s="31">
        <v>408.15</v>
      </c>
      <c r="M105" s="31">
        <v>19.767109999999999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436.55</v>
      </c>
      <c r="D106" s="36">
        <v>438.38333333333338</v>
      </c>
      <c r="E106" s="36">
        <v>433.16666666666674</v>
      </c>
      <c r="F106" s="36">
        <v>429.78333333333336</v>
      </c>
      <c r="G106" s="36">
        <v>424.56666666666672</v>
      </c>
      <c r="H106" s="36">
        <v>441.76666666666677</v>
      </c>
      <c r="I106" s="36">
        <v>446.98333333333335</v>
      </c>
      <c r="J106" s="36">
        <v>450.36666666666679</v>
      </c>
      <c r="K106" s="31">
        <v>443.6</v>
      </c>
      <c r="L106" s="31">
        <v>435</v>
      </c>
      <c r="M106" s="31">
        <v>12.075189999999999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409.7</v>
      </c>
      <c r="D107" s="36">
        <v>411.75</v>
      </c>
      <c r="E107" s="36">
        <v>405.95</v>
      </c>
      <c r="F107" s="36">
        <v>402.2</v>
      </c>
      <c r="G107" s="36">
        <v>396.4</v>
      </c>
      <c r="H107" s="36">
        <v>415.5</v>
      </c>
      <c r="I107" s="36">
        <v>421.29999999999995</v>
      </c>
      <c r="J107" s="36">
        <v>425.05</v>
      </c>
      <c r="K107" s="31">
        <v>417.55</v>
      </c>
      <c r="L107" s="31">
        <v>408</v>
      </c>
      <c r="M107" s="31">
        <v>26.933039999999998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2921.1</v>
      </c>
      <c r="D108" s="36">
        <v>2907.7999999999997</v>
      </c>
      <c r="E108" s="36">
        <v>2877.2999999999993</v>
      </c>
      <c r="F108" s="36">
        <v>2833.4999999999995</v>
      </c>
      <c r="G108" s="36">
        <v>2802.9999999999991</v>
      </c>
      <c r="H108" s="36">
        <v>2951.5999999999995</v>
      </c>
      <c r="I108" s="36">
        <v>2982.1000000000004</v>
      </c>
      <c r="J108" s="36">
        <v>3025.8999999999996</v>
      </c>
      <c r="K108" s="31">
        <v>2938.3</v>
      </c>
      <c r="L108" s="31">
        <v>2864</v>
      </c>
      <c r="M108" s="31">
        <v>7.07097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1570.8</v>
      </c>
      <c r="D109" s="36">
        <v>1570.1833333333334</v>
      </c>
      <c r="E109" s="36">
        <v>1557.6166666666668</v>
      </c>
      <c r="F109" s="36">
        <v>1544.4333333333334</v>
      </c>
      <c r="G109" s="36">
        <v>1531.8666666666668</v>
      </c>
      <c r="H109" s="36">
        <v>1583.3666666666668</v>
      </c>
      <c r="I109" s="36">
        <v>1595.9333333333334</v>
      </c>
      <c r="J109" s="36">
        <v>1609.1166666666668</v>
      </c>
      <c r="K109" s="31">
        <v>1582.75</v>
      </c>
      <c r="L109" s="31">
        <v>1557</v>
      </c>
      <c r="M109" s="31">
        <v>11.29332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185.4</v>
      </c>
      <c r="D110" s="36">
        <v>185.36666666666665</v>
      </c>
      <c r="E110" s="36">
        <v>183.73333333333329</v>
      </c>
      <c r="F110" s="36">
        <v>182.06666666666663</v>
      </c>
      <c r="G110" s="36">
        <v>180.43333333333328</v>
      </c>
      <c r="H110" s="36">
        <v>187.0333333333333</v>
      </c>
      <c r="I110" s="36">
        <v>188.66666666666669</v>
      </c>
      <c r="J110" s="36">
        <v>190.33333333333331</v>
      </c>
      <c r="K110" s="31">
        <v>187</v>
      </c>
      <c r="L110" s="31">
        <v>183.7</v>
      </c>
      <c r="M110" s="31">
        <v>57.766939999999998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1543.95</v>
      </c>
      <c r="D111" s="36">
        <v>1538.3166666666666</v>
      </c>
      <c r="E111" s="36">
        <v>1528.6333333333332</v>
      </c>
      <c r="F111" s="36">
        <v>1513.3166666666666</v>
      </c>
      <c r="G111" s="36">
        <v>1503.6333333333332</v>
      </c>
      <c r="H111" s="36">
        <v>1553.6333333333332</v>
      </c>
      <c r="I111" s="36">
        <v>1563.3166666666666</v>
      </c>
      <c r="J111" s="36">
        <v>1578.6333333333332</v>
      </c>
      <c r="K111" s="31">
        <v>1548</v>
      </c>
      <c r="L111" s="31">
        <v>1523</v>
      </c>
      <c r="M111" s="31">
        <v>68.780670000000001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128.05000000000001</v>
      </c>
      <c r="D112" s="36">
        <v>126.71666666666665</v>
      </c>
      <c r="E112" s="36">
        <v>124.93333333333331</v>
      </c>
      <c r="F112" s="36">
        <v>121.81666666666665</v>
      </c>
      <c r="G112" s="36">
        <v>120.0333333333333</v>
      </c>
      <c r="H112" s="36">
        <v>129.83333333333331</v>
      </c>
      <c r="I112" s="36">
        <v>131.61666666666665</v>
      </c>
      <c r="J112" s="36">
        <v>134.73333333333332</v>
      </c>
      <c r="K112" s="31">
        <v>128.5</v>
      </c>
      <c r="L112" s="31">
        <v>123.6</v>
      </c>
      <c r="M112" s="31">
        <v>307.70510999999999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1058.5999999999999</v>
      </c>
      <c r="D113" s="36">
        <v>1062.8833333333334</v>
      </c>
      <c r="E113" s="36">
        <v>1050.8666666666668</v>
      </c>
      <c r="F113" s="36">
        <v>1043.1333333333334</v>
      </c>
      <c r="G113" s="36">
        <v>1031.1166666666668</v>
      </c>
      <c r="H113" s="36">
        <v>1070.6166666666668</v>
      </c>
      <c r="I113" s="36">
        <v>1082.6333333333337</v>
      </c>
      <c r="J113" s="36">
        <v>1090.3666666666668</v>
      </c>
      <c r="K113" s="31">
        <v>1074.9000000000001</v>
      </c>
      <c r="L113" s="31">
        <v>1055.1500000000001</v>
      </c>
      <c r="M113" s="31">
        <v>2.21122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869.8</v>
      </c>
      <c r="D114" s="36">
        <v>870.9</v>
      </c>
      <c r="E114" s="36">
        <v>857.9</v>
      </c>
      <c r="F114" s="36">
        <v>846</v>
      </c>
      <c r="G114" s="36">
        <v>833</v>
      </c>
      <c r="H114" s="36">
        <v>882.8</v>
      </c>
      <c r="I114" s="36">
        <v>895.8</v>
      </c>
      <c r="J114" s="36">
        <v>907.69999999999993</v>
      </c>
      <c r="K114" s="31">
        <v>883.9</v>
      </c>
      <c r="L114" s="31">
        <v>859</v>
      </c>
      <c r="M114" s="31">
        <v>63.42848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97.4</v>
      </c>
      <c r="D115" s="36">
        <v>97.75</v>
      </c>
      <c r="E115" s="36">
        <v>96.2</v>
      </c>
      <c r="F115" s="36">
        <v>95</v>
      </c>
      <c r="G115" s="36">
        <v>93.45</v>
      </c>
      <c r="H115" s="36">
        <v>98.95</v>
      </c>
      <c r="I115" s="36">
        <v>100.50000000000001</v>
      </c>
      <c r="J115" s="36">
        <v>101.7</v>
      </c>
      <c r="K115" s="31">
        <v>99.3</v>
      </c>
      <c r="L115" s="31">
        <v>96.55</v>
      </c>
      <c r="M115" s="31">
        <v>777.25406999999996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456.45</v>
      </c>
      <c r="D116" s="36">
        <v>456.68333333333334</v>
      </c>
      <c r="E116" s="36">
        <v>454.4666666666667</v>
      </c>
      <c r="F116" s="36">
        <v>452.48333333333335</v>
      </c>
      <c r="G116" s="36">
        <v>450.26666666666671</v>
      </c>
      <c r="H116" s="36">
        <v>458.66666666666669</v>
      </c>
      <c r="I116" s="36">
        <v>460.88333333333327</v>
      </c>
      <c r="J116" s="36">
        <v>462.86666666666667</v>
      </c>
      <c r="K116" s="31">
        <v>458.9</v>
      </c>
      <c r="L116" s="31">
        <v>454.7</v>
      </c>
      <c r="M116" s="31">
        <v>58.713009999999997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729.7</v>
      </c>
      <c r="D117" s="36">
        <v>731.94999999999993</v>
      </c>
      <c r="E117" s="36">
        <v>724.74999999999989</v>
      </c>
      <c r="F117" s="36">
        <v>719.8</v>
      </c>
      <c r="G117" s="36">
        <v>712.59999999999991</v>
      </c>
      <c r="H117" s="36">
        <v>736.89999999999986</v>
      </c>
      <c r="I117" s="36">
        <v>744.09999999999991</v>
      </c>
      <c r="J117" s="36">
        <v>749.04999999999984</v>
      </c>
      <c r="K117" s="31">
        <v>739.15</v>
      </c>
      <c r="L117" s="31">
        <v>727</v>
      </c>
      <c r="M117" s="31">
        <v>16.45139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415.15</v>
      </c>
      <c r="D118" s="36">
        <v>417.14999999999992</v>
      </c>
      <c r="E118" s="36">
        <v>411.09999999999985</v>
      </c>
      <c r="F118" s="36">
        <v>407.04999999999995</v>
      </c>
      <c r="G118" s="36">
        <v>400.99999999999989</v>
      </c>
      <c r="H118" s="36">
        <v>421.19999999999982</v>
      </c>
      <c r="I118" s="36">
        <v>427.24999999999989</v>
      </c>
      <c r="J118" s="36">
        <v>431.29999999999978</v>
      </c>
      <c r="K118" s="31">
        <v>423.2</v>
      </c>
      <c r="L118" s="31">
        <v>413.1</v>
      </c>
      <c r="M118" s="31">
        <v>37.272660000000002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852.3</v>
      </c>
      <c r="D119" s="36">
        <v>855.08333333333337</v>
      </c>
      <c r="E119" s="36">
        <v>847.16666666666674</v>
      </c>
      <c r="F119" s="36">
        <v>842.03333333333342</v>
      </c>
      <c r="G119" s="36">
        <v>834.11666666666679</v>
      </c>
      <c r="H119" s="36">
        <v>860.2166666666667</v>
      </c>
      <c r="I119" s="36">
        <v>868.13333333333344</v>
      </c>
      <c r="J119" s="36">
        <v>873.26666666666665</v>
      </c>
      <c r="K119" s="31">
        <v>863</v>
      </c>
      <c r="L119" s="31">
        <v>849.95</v>
      </c>
      <c r="M119" s="31">
        <v>12.941509999999999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570.20000000000005</v>
      </c>
      <c r="D120" s="36">
        <v>574.75</v>
      </c>
      <c r="E120" s="36">
        <v>564.5</v>
      </c>
      <c r="F120" s="36">
        <v>558.79999999999995</v>
      </c>
      <c r="G120" s="36">
        <v>548.54999999999995</v>
      </c>
      <c r="H120" s="36">
        <v>580.45000000000005</v>
      </c>
      <c r="I120" s="36">
        <v>590.70000000000005</v>
      </c>
      <c r="J120" s="36">
        <v>596.40000000000009</v>
      </c>
      <c r="K120" s="31">
        <v>585</v>
      </c>
      <c r="L120" s="31">
        <v>569.04999999999995</v>
      </c>
      <c r="M120" s="31">
        <v>22.453109999999999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1886.85</v>
      </c>
      <c r="D121" s="36">
        <v>1881</v>
      </c>
      <c r="E121" s="36">
        <v>1863</v>
      </c>
      <c r="F121" s="36">
        <v>1839.15</v>
      </c>
      <c r="G121" s="36">
        <v>1821.15</v>
      </c>
      <c r="H121" s="36">
        <v>1904.85</v>
      </c>
      <c r="I121" s="36">
        <v>1922.85</v>
      </c>
      <c r="J121" s="36">
        <v>1946.6999999999998</v>
      </c>
      <c r="K121" s="31">
        <v>1899</v>
      </c>
      <c r="L121" s="31">
        <v>1857.15</v>
      </c>
      <c r="M121" s="31">
        <v>43.506689999999999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153</v>
      </c>
      <c r="D122" s="36">
        <v>153.11666666666665</v>
      </c>
      <c r="E122" s="36">
        <v>152.08333333333329</v>
      </c>
      <c r="F122" s="36">
        <v>151.16666666666663</v>
      </c>
      <c r="G122" s="36">
        <v>150.13333333333327</v>
      </c>
      <c r="H122" s="36">
        <v>154.0333333333333</v>
      </c>
      <c r="I122" s="36">
        <v>155.06666666666666</v>
      </c>
      <c r="J122" s="36">
        <v>155.98333333333332</v>
      </c>
      <c r="K122" s="31">
        <v>154.15</v>
      </c>
      <c r="L122" s="31">
        <v>152.19999999999999</v>
      </c>
      <c r="M122" s="31">
        <v>28.625779999999999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2600.0500000000002</v>
      </c>
      <c r="D123" s="36">
        <v>2609.8666666666668</v>
      </c>
      <c r="E123" s="36">
        <v>2586.1833333333334</v>
      </c>
      <c r="F123" s="36">
        <v>2572.3166666666666</v>
      </c>
      <c r="G123" s="36">
        <v>2548.6333333333332</v>
      </c>
      <c r="H123" s="36">
        <v>2623.7333333333336</v>
      </c>
      <c r="I123" s="36">
        <v>2647.416666666667</v>
      </c>
      <c r="J123" s="36">
        <v>2661.2833333333338</v>
      </c>
      <c r="K123" s="31">
        <v>2633.55</v>
      </c>
      <c r="L123" s="31">
        <v>2596</v>
      </c>
      <c r="M123" s="31">
        <v>1.68573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435.45</v>
      </c>
      <c r="D124" s="36">
        <v>429.33333333333331</v>
      </c>
      <c r="E124" s="36">
        <v>421.96666666666664</v>
      </c>
      <c r="F124" s="36">
        <v>408.48333333333335</v>
      </c>
      <c r="G124" s="36">
        <v>401.11666666666667</v>
      </c>
      <c r="H124" s="36">
        <v>442.81666666666661</v>
      </c>
      <c r="I124" s="36">
        <v>450.18333333333328</v>
      </c>
      <c r="J124" s="36">
        <v>463.66666666666657</v>
      </c>
      <c r="K124" s="31">
        <v>436.7</v>
      </c>
      <c r="L124" s="31">
        <v>415.85</v>
      </c>
      <c r="M124" s="31">
        <v>84.00112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513.79999999999995</v>
      </c>
      <c r="D125" s="36">
        <v>515.18333333333328</v>
      </c>
      <c r="E125" s="36">
        <v>510.46666666666658</v>
      </c>
      <c r="F125" s="36">
        <v>507.13333333333333</v>
      </c>
      <c r="G125" s="36">
        <v>502.41666666666663</v>
      </c>
      <c r="H125" s="36">
        <v>518.51666666666654</v>
      </c>
      <c r="I125" s="36">
        <v>523.23333333333323</v>
      </c>
      <c r="J125" s="36">
        <v>526.56666666666649</v>
      </c>
      <c r="K125" s="31">
        <v>519.9</v>
      </c>
      <c r="L125" s="31">
        <v>511.85</v>
      </c>
      <c r="M125" s="31">
        <v>16.700240000000001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781.3</v>
      </c>
      <c r="D126" s="36">
        <v>786.63333333333333</v>
      </c>
      <c r="E126" s="36">
        <v>774.66666666666663</v>
      </c>
      <c r="F126" s="36">
        <v>768.0333333333333</v>
      </c>
      <c r="G126" s="36">
        <v>756.06666666666661</v>
      </c>
      <c r="H126" s="36">
        <v>793.26666666666665</v>
      </c>
      <c r="I126" s="36">
        <v>805.23333333333335</v>
      </c>
      <c r="J126" s="36">
        <v>811.86666666666667</v>
      </c>
      <c r="K126" s="31">
        <v>798.6</v>
      </c>
      <c r="L126" s="31">
        <v>780</v>
      </c>
      <c r="M126" s="31">
        <v>19.075970000000002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3490.05</v>
      </c>
      <c r="D127" s="36">
        <v>3492.1166666666663</v>
      </c>
      <c r="E127" s="36">
        <v>3475.8833333333328</v>
      </c>
      <c r="F127" s="36">
        <v>3461.7166666666662</v>
      </c>
      <c r="G127" s="36">
        <v>3445.4833333333327</v>
      </c>
      <c r="H127" s="36">
        <v>3506.2833333333328</v>
      </c>
      <c r="I127" s="36">
        <v>3522.5166666666664</v>
      </c>
      <c r="J127" s="36">
        <v>3536.6833333333329</v>
      </c>
      <c r="K127" s="31">
        <v>3508.35</v>
      </c>
      <c r="L127" s="31">
        <v>3477.95</v>
      </c>
      <c r="M127" s="31">
        <v>10.722630000000001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6259.7</v>
      </c>
      <c r="D128" s="36">
        <v>6251.3500000000013</v>
      </c>
      <c r="E128" s="36">
        <v>6214.4500000000025</v>
      </c>
      <c r="F128" s="36">
        <v>6169.2000000000016</v>
      </c>
      <c r="G128" s="36">
        <v>6132.3000000000029</v>
      </c>
      <c r="H128" s="36">
        <v>6296.6000000000022</v>
      </c>
      <c r="I128" s="36">
        <v>6333.5000000000018</v>
      </c>
      <c r="J128" s="36">
        <v>6378.7500000000018</v>
      </c>
      <c r="K128" s="31">
        <v>6288.25</v>
      </c>
      <c r="L128" s="31">
        <v>6206.1</v>
      </c>
      <c r="M128" s="31">
        <v>2.71488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5197.5</v>
      </c>
      <c r="D129" s="36">
        <v>5208.2333333333336</v>
      </c>
      <c r="E129" s="36">
        <v>5166.4666666666672</v>
      </c>
      <c r="F129" s="36">
        <v>5135.4333333333334</v>
      </c>
      <c r="G129" s="36">
        <v>5093.666666666667</v>
      </c>
      <c r="H129" s="36">
        <v>5239.2666666666673</v>
      </c>
      <c r="I129" s="36">
        <v>5281.0333333333338</v>
      </c>
      <c r="J129" s="36">
        <v>5312.0666666666675</v>
      </c>
      <c r="K129" s="31">
        <v>5250</v>
      </c>
      <c r="L129" s="31">
        <v>5177.2</v>
      </c>
      <c r="M129" s="31">
        <v>1.20235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1282.6500000000001</v>
      </c>
      <c r="D130" s="36">
        <v>1279.5833333333333</v>
      </c>
      <c r="E130" s="36">
        <v>1269.1666666666665</v>
      </c>
      <c r="F130" s="36">
        <v>1255.6833333333332</v>
      </c>
      <c r="G130" s="36">
        <v>1245.2666666666664</v>
      </c>
      <c r="H130" s="36">
        <v>1293.0666666666666</v>
      </c>
      <c r="I130" s="36">
        <v>1303.4833333333331</v>
      </c>
      <c r="J130" s="36">
        <v>1316.9666666666667</v>
      </c>
      <c r="K130" s="31">
        <v>1290</v>
      </c>
      <c r="L130" s="31">
        <v>1266.0999999999999</v>
      </c>
      <c r="M130" s="31">
        <v>8.6988699999999994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1662.25</v>
      </c>
      <c r="D131" s="36">
        <v>1655.25</v>
      </c>
      <c r="E131" s="36">
        <v>1641.5</v>
      </c>
      <c r="F131" s="36">
        <v>1620.75</v>
      </c>
      <c r="G131" s="36">
        <v>1607</v>
      </c>
      <c r="H131" s="36">
        <v>1676</v>
      </c>
      <c r="I131" s="36">
        <v>1689.75</v>
      </c>
      <c r="J131" s="36">
        <v>1710.5</v>
      </c>
      <c r="K131" s="31">
        <v>1669</v>
      </c>
      <c r="L131" s="31">
        <v>1634.5</v>
      </c>
      <c r="M131" s="31">
        <v>12.03594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270.60000000000002</v>
      </c>
      <c r="D132" s="36">
        <v>269.71666666666664</v>
      </c>
      <c r="E132" s="36">
        <v>268.2833333333333</v>
      </c>
      <c r="F132" s="36">
        <v>265.96666666666664</v>
      </c>
      <c r="G132" s="36">
        <v>264.5333333333333</v>
      </c>
      <c r="H132" s="36">
        <v>272.0333333333333</v>
      </c>
      <c r="I132" s="36">
        <v>273.46666666666658</v>
      </c>
      <c r="J132" s="36">
        <v>275.7833333333333</v>
      </c>
      <c r="K132" s="31">
        <v>271.14999999999998</v>
      </c>
      <c r="L132" s="31">
        <v>267.39999999999998</v>
      </c>
      <c r="M132" s="31">
        <v>30.097290000000001</v>
      </c>
      <c r="N132" s="1"/>
      <c r="O132" s="1"/>
    </row>
    <row r="133" spans="1:15" ht="12.75" customHeight="1">
      <c r="A133" s="51">
        <v>124</v>
      </c>
      <c r="B133" s="53" t="s">
        <v>861</v>
      </c>
      <c r="C133" s="31">
        <v>1925.75</v>
      </c>
      <c r="D133" s="36">
        <v>1925.2833333333335</v>
      </c>
      <c r="E133" s="36">
        <v>1912.5666666666671</v>
      </c>
      <c r="F133" s="36">
        <v>1899.3833333333334</v>
      </c>
      <c r="G133" s="36">
        <v>1886.666666666667</v>
      </c>
      <c r="H133" s="36">
        <v>1938.4666666666672</v>
      </c>
      <c r="I133" s="36">
        <v>1951.1833333333338</v>
      </c>
      <c r="J133" s="36">
        <v>1964.3666666666672</v>
      </c>
      <c r="K133" s="31">
        <v>1938</v>
      </c>
      <c r="L133" s="31">
        <v>1912.1</v>
      </c>
      <c r="M133" s="31">
        <v>2.4817800000000001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529.45000000000005</v>
      </c>
      <c r="D134" s="36">
        <v>528.38333333333333</v>
      </c>
      <c r="E134" s="36">
        <v>525.4666666666667</v>
      </c>
      <c r="F134" s="36">
        <v>521.48333333333335</v>
      </c>
      <c r="G134" s="36">
        <v>518.56666666666672</v>
      </c>
      <c r="H134" s="36">
        <v>532.36666666666667</v>
      </c>
      <c r="I134" s="36">
        <v>535.28333333333342</v>
      </c>
      <c r="J134" s="36">
        <v>539.26666666666665</v>
      </c>
      <c r="K134" s="31">
        <v>531.29999999999995</v>
      </c>
      <c r="L134" s="31">
        <v>524.4</v>
      </c>
      <c r="M134" s="31">
        <v>6.1536099999999996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10270.65</v>
      </c>
      <c r="D135" s="36">
        <v>10222.183333333332</v>
      </c>
      <c r="E135" s="36">
        <v>10163.166666666664</v>
      </c>
      <c r="F135" s="36">
        <v>10055.683333333332</v>
      </c>
      <c r="G135" s="36">
        <v>9996.6666666666642</v>
      </c>
      <c r="H135" s="36">
        <v>10329.666666666664</v>
      </c>
      <c r="I135" s="36">
        <v>10388.683333333331</v>
      </c>
      <c r="J135" s="36">
        <v>10496.166666666664</v>
      </c>
      <c r="K135" s="31">
        <v>10281.200000000001</v>
      </c>
      <c r="L135" s="31">
        <v>10114.700000000001</v>
      </c>
      <c r="M135" s="31">
        <v>3.9527299999999999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674.85</v>
      </c>
      <c r="D136" s="36">
        <v>668.75</v>
      </c>
      <c r="E136" s="36">
        <v>657.5</v>
      </c>
      <c r="F136" s="36">
        <v>640.15</v>
      </c>
      <c r="G136" s="36">
        <v>628.9</v>
      </c>
      <c r="H136" s="36">
        <v>686.1</v>
      </c>
      <c r="I136" s="36">
        <v>697.35</v>
      </c>
      <c r="J136" s="36">
        <v>714.7</v>
      </c>
      <c r="K136" s="31">
        <v>680</v>
      </c>
      <c r="L136" s="31">
        <v>651.4</v>
      </c>
      <c r="M136" s="31">
        <v>11.323880000000001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1077.05</v>
      </c>
      <c r="D137" s="36">
        <v>1086.05</v>
      </c>
      <c r="E137" s="36">
        <v>1063.1999999999998</v>
      </c>
      <c r="F137" s="36">
        <v>1049.3499999999999</v>
      </c>
      <c r="G137" s="36">
        <v>1026.4999999999998</v>
      </c>
      <c r="H137" s="36">
        <v>1099.8999999999999</v>
      </c>
      <c r="I137" s="36">
        <v>1122.7499999999998</v>
      </c>
      <c r="J137" s="36">
        <v>1136.5999999999999</v>
      </c>
      <c r="K137" s="31">
        <v>1108.9000000000001</v>
      </c>
      <c r="L137" s="31">
        <v>1072.2</v>
      </c>
      <c r="M137" s="31">
        <v>7.8419999999999996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930.15</v>
      </c>
      <c r="D138" s="36">
        <v>932.73333333333323</v>
      </c>
      <c r="E138" s="36">
        <v>921.46666666666647</v>
      </c>
      <c r="F138" s="36">
        <v>912.78333333333319</v>
      </c>
      <c r="G138" s="36">
        <v>901.51666666666642</v>
      </c>
      <c r="H138" s="36">
        <v>941.41666666666652</v>
      </c>
      <c r="I138" s="36">
        <v>952.68333333333317</v>
      </c>
      <c r="J138" s="36">
        <v>961.36666666666656</v>
      </c>
      <c r="K138" s="31">
        <v>944</v>
      </c>
      <c r="L138" s="31">
        <v>924.05</v>
      </c>
      <c r="M138" s="31">
        <v>9.2049500000000002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96.1</v>
      </c>
      <c r="D139" s="36">
        <v>95.666666666666671</v>
      </c>
      <c r="E139" s="36">
        <v>94.783333333333346</v>
      </c>
      <c r="F139" s="36">
        <v>93.466666666666669</v>
      </c>
      <c r="G139" s="36">
        <v>92.583333333333343</v>
      </c>
      <c r="H139" s="36">
        <v>96.983333333333348</v>
      </c>
      <c r="I139" s="36">
        <v>97.866666666666674</v>
      </c>
      <c r="J139" s="36">
        <v>99.183333333333351</v>
      </c>
      <c r="K139" s="31">
        <v>96.55</v>
      </c>
      <c r="L139" s="31">
        <v>94.35</v>
      </c>
      <c r="M139" s="31">
        <v>129.93933999999999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2714.05</v>
      </c>
      <c r="D140" s="36">
        <v>2720.4</v>
      </c>
      <c r="E140" s="36">
        <v>2688</v>
      </c>
      <c r="F140" s="36">
        <v>2661.95</v>
      </c>
      <c r="G140" s="36">
        <v>2629.5499999999997</v>
      </c>
      <c r="H140" s="36">
        <v>2746.4500000000003</v>
      </c>
      <c r="I140" s="36">
        <v>2778.8500000000008</v>
      </c>
      <c r="J140" s="36">
        <v>2804.9000000000005</v>
      </c>
      <c r="K140" s="31">
        <v>2752.8</v>
      </c>
      <c r="L140" s="31">
        <v>2694.35</v>
      </c>
      <c r="M140" s="31">
        <v>5.55288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120269.35</v>
      </c>
      <c r="D141" s="36">
        <v>120156.45</v>
      </c>
      <c r="E141" s="36">
        <v>119813.9</v>
      </c>
      <c r="F141" s="36">
        <v>119358.45</v>
      </c>
      <c r="G141" s="36">
        <v>119015.9</v>
      </c>
      <c r="H141" s="36">
        <v>120611.9</v>
      </c>
      <c r="I141" s="36">
        <v>120954.45000000001</v>
      </c>
      <c r="J141" s="36">
        <v>121409.9</v>
      </c>
      <c r="K141" s="31">
        <v>120499</v>
      </c>
      <c r="L141" s="31">
        <v>119701</v>
      </c>
      <c r="M141" s="31">
        <v>2.962E-2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60.75</v>
      </c>
      <c r="D142" s="36">
        <v>61.116666666666667</v>
      </c>
      <c r="E142" s="36">
        <v>60.283333333333331</v>
      </c>
      <c r="F142" s="36">
        <v>59.816666666666663</v>
      </c>
      <c r="G142" s="36">
        <v>58.983333333333327</v>
      </c>
      <c r="H142" s="36">
        <v>61.583333333333336</v>
      </c>
      <c r="I142" s="36">
        <v>62.416666666666664</v>
      </c>
      <c r="J142" s="36">
        <v>62.88333333333334</v>
      </c>
      <c r="K142" s="31">
        <v>61.95</v>
      </c>
      <c r="L142" s="31">
        <v>60.65</v>
      </c>
      <c r="M142" s="31">
        <v>46.880589999999998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1450.8</v>
      </c>
      <c r="D143" s="36">
        <v>1460.4833333333333</v>
      </c>
      <c r="E143" s="36">
        <v>1436.0166666666667</v>
      </c>
      <c r="F143" s="36">
        <v>1421.2333333333333</v>
      </c>
      <c r="G143" s="36">
        <v>1396.7666666666667</v>
      </c>
      <c r="H143" s="36">
        <v>1475.2666666666667</v>
      </c>
      <c r="I143" s="36">
        <v>1499.7333333333333</v>
      </c>
      <c r="J143" s="36">
        <v>1514.5166666666667</v>
      </c>
      <c r="K143" s="31">
        <v>1484.95</v>
      </c>
      <c r="L143" s="31">
        <v>1445.7</v>
      </c>
      <c r="M143" s="31">
        <v>2.8317800000000002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5078.8999999999996</v>
      </c>
      <c r="D144" s="36">
        <v>5071.0499999999993</v>
      </c>
      <c r="E144" s="36">
        <v>5022.8999999999987</v>
      </c>
      <c r="F144" s="36">
        <v>4966.8999999999996</v>
      </c>
      <c r="G144" s="36">
        <v>4918.7499999999991</v>
      </c>
      <c r="H144" s="36">
        <v>5127.0499999999984</v>
      </c>
      <c r="I144" s="36">
        <v>5175.2</v>
      </c>
      <c r="J144" s="36">
        <v>5231.199999999998</v>
      </c>
      <c r="K144" s="31">
        <v>5119.2</v>
      </c>
      <c r="L144" s="31">
        <v>5015.05</v>
      </c>
      <c r="M144" s="31">
        <v>1.4502200000000001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3797.85</v>
      </c>
      <c r="D145" s="36">
        <v>3796.3166666666671</v>
      </c>
      <c r="E145" s="36">
        <v>3757.6333333333341</v>
      </c>
      <c r="F145" s="36">
        <v>3717.416666666667</v>
      </c>
      <c r="G145" s="36">
        <v>3678.733333333334</v>
      </c>
      <c r="H145" s="36">
        <v>3836.5333333333342</v>
      </c>
      <c r="I145" s="36">
        <v>3875.2166666666676</v>
      </c>
      <c r="J145" s="36">
        <v>3915.4333333333343</v>
      </c>
      <c r="K145" s="31">
        <v>3835</v>
      </c>
      <c r="L145" s="31">
        <v>3756.1</v>
      </c>
      <c r="M145" s="31">
        <v>1.51623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25562.05</v>
      </c>
      <c r="D146" s="36">
        <v>25509.016666666666</v>
      </c>
      <c r="E146" s="36">
        <v>25418.033333333333</v>
      </c>
      <c r="F146" s="36">
        <v>25274.016666666666</v>
      </c>
      <c r="G146" s="36">
        <v>25183.033333333333</v>
      </c>
      <c r="H146" s="36">
        <v>25653.033333333333</v>
      </c>
      <c r="I146" s="36">
        <v>25744.016666666663</v>
      </c>
      <c r="J146" s="36">
        <v>25888.033333333333</v>
      </c>
      <c r="K146" s="31">
        <v>25600</v>
      </c>
      <c r="L146" s="31">
        <v>25365</v>
      </c>
      <c r="M146" s="31">
        <v>0.61785000000000001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64.599999999999994</v>
      </c>
      <c r="D147" s="36">
        <v>64.966666666666669</v>
      </c>
      <c r="E147" s="36">
        <v>64.033333333333331</v>
      </c>
      <c r="F147" s="36">
        <v>63.466666666666669</v>
      </c>
      <c r="G147" s="36">
        <v>62.533333333333331</v>
      </c>
      <c r="H147" s="36">
        <v>65.533333333333331</v>
      </c>
      <c r="I147" s="36">
        <v>66.466666666666669</v>
      </c>
      <c r="J147" s="36">
        <v>67.033333333333331</v>
      </c>
      <c r="K147" s="31">
        <v>65.900000000000006</v>
      </c>
      <c r="L147" s="31">
        <v>64.400000000000006</v>
      </c>
      <c r="M147" s="31">
        <v>146.67613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201.85</v>
      </c>
      <c r="D148" s="36">
        <v>200.54999999999998</v>
      </c>
      <c r="E148" s="36">
        <v>196.14999999999998</v>
      </c>
      <c r="F148" s="36">
        <v>190.45</v>
      </c>
      <c r="G148" s="36">
        <v>186.04999999999998</v>
      </c>
      <c r="H148" s="36">
        <v>206.24999999999997</v>
      </c>
      <c r="I148" s="36">
        <v>210.65</v>
      </c>
      <c r="J148" s="36">
        <v>216.34999999999997</v>
      </c>
      <c r="K148" s="31">
        <v>204.95</v>
      </c>
      <c r="L148" s="31">
        <v>194.85</v>
      </c>
      <c r="M148" s="31">
        <v>312.56241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309.60000000000002</v>
      </c>
      <c r="D149" s="36">
        <v>308.3</v>
      </c>
      <c r="E149" s="36">
        <v>305.90000000000003</v>
      </c>
      <c r="F149" s="36">
        <v>302.20000000000005</v>
      </c>
      <c r="G149" s="36">
        <v>299.80000000000007</v>
      </c>
      <c r="H149" s="36">
        <v>312</v>
      </c>
      <c r="I149" s="36">
        <v>314.39999999999998</v>
      </c>
      <c r="J149" s="36">
        <v>318.09999999999997</v>
      </c>
      <c r="K149" s="31">
        <v>310.7</v>
      </c>
      <c r="L149" s="31">
        <v>304.60000000000002</v>
      </c>
      <c r="M149" s="31">
        <v>99.171800000000005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170.9</v>
      </c>
      <c r="D150" s="36">
        <v>171.58333333333334</v>
      </c>
      <c r="E150" s="36">
        <v>168.81666666666669</v>
      </c>
      <c r="F150" s="36">
        <v>166.73333333333335</v>
      </c>
      <c r="G150" s="36">
        <v>163.9666666666667</v>
      </c>
      <c r="H150" s="36">
        <v>173.66666666666669</v>
      </c>
      <c r="I150" s="36">
        <v>176.43333333333334</v>
      </c>
      <c r="J150" s="36">
        <v>178.51666666666668</v>
      </c>
      <c r="K150" s="31">
        <v>174.35</v>
      </c>
      <c r="L150" s="31">
        <v>169.5</v>
      </c>
      <c r="M150" s="31">
        <v>24.37471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1400.75</v>
      </c>
      <c r="D151" s="36">
        <v>1406.0333333333335</v>
      </c>
      <c r="E151" s="36">
        <v>1390.366666666667</v>
      </c>
      <c r="F151" s="36">
        <v>1379.9833333333336</v>
      </c>
      <c r="G151" s="36">
        <v>1364.3166666666671</v>
      </c>
      <c r="H151" s="36">
        <v>1416.416666666667</v>
      </c>
      <c r="I151" s="36">
        <v>1432.0833333333335</v>
      </c>
      <c r="J151" s="36">
        <v>1442.4666666666669</v>
      </c>
      <c r="K151" s="31">
        <v>1421.7</v>
      </c>
      <c r="L151" s="31">
        <v>1395.65</v>
      </c>
      <c r="M151" s="31">
        <v>4.9186100000000001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4158.7</v>
      </c>
      <c r="D152" s="36">
        <v>4184.083333333333</v>
      </c>
      <c r="E152" s="36">
        <v>4124.2166666666662</v>
      </c>
      <c r="F152" s="36">
        <v>4089.7333333333336</v>
      </c>
      <c r="G152" s="36">
        <v>4029.8666666666668</v>
      </c>
      <c r="H152" s="36">
        <v>4218.5666666666657</v>
      </c>
      <c r="I152" s="36">
        <v>4278.4333333333325</v>
      </c>
      <c r="J152" s="36">
        <v>4312.9166666666652</v>
      </c>
      <c r="K152" s="31">
        <v>4243.95</v>
      </c>
      <c r="L152" s="31">
        <v>4149.6000000000004</v>
      </c>
      <c r="M152" s="31">
        <v>1.4516199999999999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381.7</v>
      </c>
      <c r="D153" s="36">
        <v>381.75</v>
      </c>
      <c r="E153" s="36">
        <v>369.6</v>
      </c>
      <c r="F153" s="36">
        <v>357.5</v>
      </c>
      <c r="G153" s="36">
        <v>345.35</v>
      </c>
      <c r="H153" s="36">
        <v>393.85</v>
      </c>
      <c r="I153" s="36">
        <v>406</v>
      </c>
      <c r="J153" s="36">
        <v>418.1</v>
      </c>
      <c r="K153" s="31">
        <v>393.9</v>
      </c>
      <c r="L153" s="31">
        <v>369.65</v>
      </c>
      <c r="M153" s="31">
        <v>84.806719999999999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207.35</v>
      </c>
      <c r="D154" s="36">
        <v>206.5</v>
      </c>
      <c r="E154" s="36">
        <v>204.5</v>
      </c>
      <c r="F154" s="36">
        <v>201.65</v>
      </c>
      <c r="G154" s="36">
        <v>199.65</v>
      </c>
      <c r="H154" s="36">
        <v>209.35</v>
      </c>
      <c r="I154" s="36">
        <v>211.35</v>
      </c>
      <c r="J154" s="36">
        <v>214.2</v>
      </c>
      <c r="K154" s="31">
        <v>208.5</v>
      </c>
      <c r="L154" s="31">
        <v>203.65</v>
      </c>
      <c r="M154" s="31">
        <v>170.52968999999999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37564.75</v>
      </c>
      <c r="D155" s="36">
        <v>37611.583333333336</v>
      </c>
      <c r="E155" s="36">
        <v>37353.166666666672</v>
      </c>
      <c r="F155" s="36">
        <v>37141.583333333336</v>
      </c>
      <c r="G155" s="36">
        <v>36883.166666666672</v>
      </c>
      <c r="H155" s="36">
        <v>37823.166666666672</v>
      </c>
      <c r="I155" s="36">
        <v>38081.583333333343</v>
      </c>
      <c r="J155" s="36">
        <v>38293.166666666672</v>
      </c>
      <c r="K155" s="31">
        <v>37870</v>
      </c>
      <c r="L155" s="31">
        <v>37400</v>
      </c>
      <c r="M155" s="31">
        <v>0.13278999999999999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1617.9</v>
      </c>
      <c r="D156" s="36">
        <v>1619.3166666666666</v>
      </c>
      <c r="E156" s="36">
        <v>1595.6333333333332</v>
      </c>
      <c r="F156" s="36">
        <v>1573.3666666666666</v>
      </c>
      <c r="G156" s="36">
        <v>1549.6833333333332</v>
      </c>
      <c r="H156" s="36">
        <v>1641.5833333333333</v>
      </c>
      <c r="I156" s="36">
        <v>1665.2666666666667</v>
      </c>
      <c r="J156" s="36">
        <v>1687.5333333333333</v>
      </c>
      <c r="K156" s="31">
        <v>1643</v>
      </c>
      <c r="L156" s="31">
        <v>1597.05</v>
      </c>
      <c r="M156" s="31">
        <v>5.0140900000000004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631.79999999999995</v>
      </c>
      <c r="D157" s="36">
        <v>635.56666666666661</v>
      </c>
      <c r="E157" s="36">
        <v>626.23333333333323</v>
      </c>
      <c r="F157" s="36">
        <v>620.66666666666663</v>
      </c>
      <c r="G157" s="36">
        <v>611.33333333333326</v>
      </c>
      <c r="H157" s="36">
        <v>641.13333333333321</v>
      </c>
      <c r="I157" s="36">
        <v>650.4666666666667</v>
      </c>
      <c r="J157" s="36">
        <v>656.03333333333319</v>
      </c>
      <c r="K157" s="31">
        <v>644.9</v>
      </c>
      <c r="L157" s="31">
        <v>630</v>
      </c>
      <c r="M157" s="31">
        <v>37.859529999999999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902.9</v>
      </c>
      <c r="D158" s="36">
        <v>908.68333333333339</v>
      </c>
      <c r="E158" s="36">
        <v>893.16666666666674</v>
      </c>
      <c r="F158" s="36">
        <v>883.43333333333339</v>
      </c>
      <c r="G158" s="36">
        <v>867.91666666666674</v>
      </c>
      <c r="H158" s="36">
        <v>918.41666666666674</v>
      </c>
      <c r="I158" s="36">
        <v>933.93333333333339</v>
      </c>
      <c r="J158" s="36">
        <v>943.66666666666674</v>
      </c>
      <c r="K158" s="31">
        <v>924.2</v>
      </c>
      <c r="L158" s="31">
        <v>898.95</v>
      </c>
      <c r="M158" s="31">
        <v>15.0075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7358.55</v>
      </c>
      <c r="D159" s="36">
        <v>7379.5166666666664</v>
      </c>
      <c r="E159" s="36">
        <v>7304.0333333333328</v>
      </c>
      <c r="F159" s="36">
        <v>7249.5166666666664</v>
      </c>
      <c r="G159" s="36">
        <v>7174.0333333333328</v>
      </c>
      <c r="H159" s="36">
        <v>7434.0333333333328</v>
      </c>
      <c r="I159" s="36">
        <v>7509.5166666666664</v>
      </c>
      <c r="J159" s="36">
        <v>7564.0333333333328</v>
      </c>
      <c r="K159" s="31">
        <v>7455</v>
      </c>
      <c r="L159" s="31">
        <v>7325</v>
      </c>
      <c r="M159" s="31">
        <v>3.0636100000000002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215.65</v>
      </c>
      <c r="D160" s="36">
        <v>215.91666666666666</v>
      </c>
      <c r="E160" s="36">
        <v>214.43333333333331</v>
      </c>
      <c r="F160" s="36">
        <v>213.21666666666664</v>
      </c>
      <c r="G160" s="36">
        <v>211.73333333333329</v>
      </c>
      <c r="H160" s="36">
        <v>217.13333333333333</v>
      </c>
      <c r="I160" s="36">
        <v>218.61666666666667</v>
      </c>
      <c r="J160" s="36">
        <v>219.83333333333334</v>
      </c>
      <c r="K160" s="31">
        <v>217.4</v>
      </c>
      <c r="L160" s="31">
        <v>214.7</v>
      </c>
      <c r="M160" s="31">
        <v>32.94209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392.25</v>
      </c>
      <c r="D161" s="36">
        <v>392.15000000000003</v>
      </c>
      <c r="E161" s="36">
        <v>385.30000000000007</v>
      </c>
      <c r="F161" s="36">
        <v>378.35</v>
      </c>
      <c r="G161" s="36">
        <v>371.50000000000006</v>
      </c>
      <c r="H161" s="36">
        <v>399.10000000000008</v>
      </c>
      <c r="I161" s="36">
        <v>405.9500000000001</v>
      </c>
      <c r="J161" s="36">
        <v>412.90000000000009</v>
      </c>
      <c r="K161" s="31">
        <v>399</v>
      </c>
      <c r="L161" s="31">
        <v>385.2</v>
      </c>
      <c r="M161" s="31">
        <v>136.29895999999999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17168.45</v>
      </c>
      <c r="D162" s="36">
        <v>17199.316666666669</v>
      </c>
      <c r="E162" s="36">
        <v>16896.733333333337</v>
      </c>
      <c r="F162" s="36">
        <v>16625.016666666666</v>
      </c>
      <c r="G162" s="36">
        <v>16322.433333333334</v>
      </c>
      <c r="H162" s="36">
        <v>17471.03333333334</v>
      </c>
      <c r="I162" s="36">
        <v>17773.616666666676</v>
      </c>
      <c r="J162" s="36">
        <v>18045.333333333343</v>
      </c>
      <c r="K162" s="31">
        <v>17501.900000000001</v>
      </c>
      <c r="L162" s="31">
        <v>16927.599999999999</v>
      </c>
      <c r="M162" s="31">
        <v>6.3070000000000001E-2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2667.95</v>
      </c>
      <c r="D163" s="36">
        <v>2661.3166666666666</v>
      </c>
      <c r="E163" s="36">
        <v>2642.6333333333332</v>
      </c>
      <c r="F163" s="36">
        <v>2617.3166666666666</v>
      </c>
      <c r="G163" s="36">
        <v>2598.6333333333332</v>
      </c>
      <c r="H163" s="36">
        <v>2686.6333333333332</v>
      </c>
      <c r="I163" s="36">
        <v>2705.3166666666666</v>
      </c>
      <c r="J163" s="36">
        <v>2730.6333333333332</v>
      </c>
      <c r="K163" s="31">
        <v>2680</v>
      </c>
      <c r="L163" s="31">
        <v>2636</v>
      </c>
      <c r="M163" s="31">
        <v>2.1348400000000001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3451.85</v>
      </c>
      <c r="D164" s="36">
        <v>3449.2999999999997</v>
      </c>
      <c r="E164" s="36">
        <v>3432.5499999999993</v>
      </c>
      <c r="F164" s="36">
        <v>3413.2499999999995</v>
      </c>
      <c r="G164" s="36">
        <v>3396.4999999999991</v>
      </c>
      <c r="H164" s="36">
        <v>3468.5999999999995</v>
      </c>
      <c r="I164" s="36">
        <v>3485.3500000000004</v>
      </c>
      <c r="J164" s="36">
        <v>3504.6499999999996</v>
      </c>
      <c r="K164" s="31">
        <v>3466.05</v>
      </c>
      <c r="L164" s="31">
        <v>3430</v>
      </c>
      <c r="M164" s="31">
        <v>2.2098900000000001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88.5</v>
      </c>
      <c r="D165" s="36">
        <v>89</v>
      </c>
      <c r="E165" s="36">
        <v>87.75</v>
      </c>
      <c r="F165" s="36">
        <v>87</v>
      </c>
      <c r="G165" s="36">
        <v>85.75</v>
      </c>
      <c r="H165" s="36">
        <v>89.75</v>
      </c>
      <c r="I165" s="36">
        <v>91</v>
      </c>
      <c r="J165" s="36">
        <v>91.75</v>
      </c>
      <c r="K165" s="31">
        <v>90.25</v>
      </c>
      <c r="L165" s="31">
        <v>88.25</v>
      </c>
      <c r="M165" s="31">
        <v>359.37581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790.6</v>
      </c>
      <c r="D166" s="36">
        <v>793.23333333333323</v>
      </c>
      <c r="E166" s="36">
        <v>774.66666666666652</v>
      </c>
      <c r="F166" s="36">
        <v>758.73333333333323</v>
      </c>
      <c r="G166" s="36">
        <v>740.16666666666652</v>
      </c>
      <c r="H166" s="36">
        <v>809.16666666666652</v>
      </c>
      <c r="I166" s="36">
        <v>827.73333333333335</v>
      </c>
      <c r="J166" s="36">
        <v>843.66666666666652</v>
      </c>
      <c r="K166" s="31">
        <v>811.8</v>
      </c>
      <c r="L166" s="31">
        <v>777.3</v>
      </c>
      <c r="M166" s="31">
        <v>8.5084700000000009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5394.75</v>
      </c>
      <c r="D167" s="36">
        <v>5384.25</v>
      </c>
      <c r="E167" s="36">
        <v>5319.5</v>
      </c>
      <c r="F167" s="36">
        <v>5244.25</v>
      </c>
      <c r="G167" s="36">
        <v>5179.5</v>
      </c>
      <c r="H167" s="36">
        <v>5459.5</v>
      </c>
      <c r="I167" s="36">
        <v>5524.25</v>
      </c>
      <c r="J167" s="36">
        <v>5599.5</v>
      </c>
      <c r="K167" s="31">
        <v>5449</v>
      </c>
      <c r="L167" s="31">
        <v>5309</v>
      </c>
      <c r="M167" s="31">
        <v>6.8240699999999999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440.25</v>
      </c>
      <c r="D168" s="36">
        <v>441.98333333333335</v>
      </c>
      <c r="E168" s="36">
        <v>437.26666666666671</v>
      </c>
      <c r="F168" s="36">
        <v>434.28333333333336</v>
      </c>
      <c r="G168" s="36">
        <v>429.56666666666672</v>
      </c>
      <c r="H168" s="36">
        <v>444.9666666666667</v>
      </c>
      <c r="I168" s="36">
        <v>449.68333333333339</v>
      </c>
      <c r="J168" s="36">
        <v>452.66666666666669</v>
      </c>
      <c r="K168" s="31">
        <v>446.7</v>
      </c>
      <c r="L168" s="31">
        <v>439</v>
      </c>
      <c r="M168" s="31">
        <v>11.664149999999999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233.35</v>
      </c>
      <c r="D169" s="36">
        <v>233.4</v>
      </c>
      <c r="E169" s="36">
        <v>231</v>
      </c>
      <c r="F169" s="36">
        <v>228.65</v>
      </c>
      <c r="G169" s="36">
        <v>226.25</v>
      </c>
      <c r="H169" s="36">
        <v>235.75</v>
      </c>
      <c r="I169" s="36">
        <v>238.15000000000003</v>
      </c>
      <c r="J169" s="36">
        <v>240.5</v>
      </c>
      <c r="K169" s="31">
        <v>235.8</v>
      </c>
      <c r="L169" s="31">
        <v>231.05</v>
      </c>
      <c r="M169" s="31">
        <v>67.720920000000007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1121.3</v>
      </c>
      <c r="D170" s="36">
        <v>1119.95</v>
      </c>
      <c r="E170" s="36">
        <v>1110.3500000000001</v>
      </c>
      <c r="F170" s="36">
        <v>1099.4000000000001</v>
      </c>
      <c r="G170" s="36">
        <v>1089.8000000000002</v>
      </c>
      <c r="H170" s="36">
        <v>1130.9000000000001</v>
      </c>
      <c r="I170" s="36">
        <v>1140.5</v>
      </c>
      <c r="J170" s="36">
        <v>1151.45</v>
      </c>
      <c r="K170" s="31">
        <v>1129.55</v>
      </c>
      <c r="L170" s="31">
        <v>1109</v>
      </c>
      <c r="M170" s="31">
        <v>4.4810999999999996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987.8</v>
      </c>
      <c r="D171" s="36">
        <v>987.18333333333339</v>
      </c>
      <c r="E171" s="36">
        <v>977.86666666666679</v>
      </c>
      <c r="F171" s="36">
        <v>967.93333333333339</v>
      </c>
      <c r="G171" s="36">
        <v>958.61666666666679</v>
      </c>
      <c r="H171" s="36">
        <v>997.11666666666679</v>
      </c>
      <c r="I171" s="36">
        <v>1006.4333333333334</v>
      </c>
      <c r="J171" s="36">
        <v>1016.3666666666668</v>
      </c>
      <c r="K171" s="31">
        <v>996.5</v>
      </c>
      <c r="L171" s="31">
        <v>977.25</v>
      </c>
      <c r="M171" s="31">
        <v>3.18005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419</v>
      </c>
      <c r="D172" s="36">
        <v>415.65000000000003</v>
      </c>
      <c r="E172" s="36">
        <v>408.60000000000008</v>
      </c>
      <c r="F172" s="36">
        <v>398.20000000000005</v>
      </c>
      <c r="G172" s="36">
        <v>391.15000000000009</v>
      </c>
      <c r="H172" s="36">
        <v>426.05000000000007</v>
      </c>
      <c r="I172" s="36">
        <v>433.1</v>
      </c>
      <c r="J172" s="36">
        <v>443.50000000000006</v>
      </c>
      <c r="K172" s="31">
        <v>422.7</v>
      </c>
      <c r="L172" s="31">
        <v>405.25</v>
      </c>
      <c r="M172" s="31">
        <v>134.81039000000001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2578.0500000000002</v>
      </c>
      <c r="D173" s="36">
        <v>2577.5666666666666</v>
      </c>
      <c r="E173" s="36">
        <v>2563.1833333333334</v>
      </c>
      <c r="F173" s="36">
        <v>2548.3166666666666</v>
      </c>
      <c r="G173" s="36">
        <v>2533.9333333333334</v>
      </c>
      <c r="H173" s="36">
        <v>2592.4333333333334</v>
      </c>
      <c r="I173" s="36">
        <v>2606.8166666666666</v>
      </c>
      <c r="J173" s="36">
        <v>2621.6833333333334</v>
      </c>
      <c r="K173" s="31">
        <v>2591.9499999999998</v>
      </c>
      <c r="L173" s="31">
        <v>2562.6999999999998</v>
      </c>
      <c r="M173" s="31">
        <v>37.328319999999998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113.55</v>
      </c>
      <c r="D174" s="36">
        <v>113.25</v>
      </c>
      <c r="E174" s="36">
        <v>111.6</v>
      </c>
      <c r="F174" s="36">
        <v>109.64999999999999</v>
      </c>
      <c r="G174" s="36">
        <v>107.99999999999999</v>
      </c>
      <c r="H174" s="36">
        <v>115.2</v>
      </c>
      <c r="I174" s="36">
        <v>116.85000000000001</v>
      </c>
      <c r="J174" s="36">
        <v>118.80000000000001</v>
      </c>
      <c r="K174" s="31">
        <v>114.9</v>
      </c>
      <c r="L174" s="31">
        <v>111.3</v>
      </c>
      <c r="M174" s="31">
        <v>370.93574000000001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768.1</v>
      </c>
      <c r="D175" s="36">
        <v>770.75</v>
      </c>
      <c r="E175" s="36">
        <v>763.7</v>
      </c>
      <c r="F175" s="36">
        <v>759.30000000000007</v>
      </c>
      <c r="G175" s="36">
        <v>752.25000000000011</v>
      </c>
      <c r="H175" s="36">
        <v>775.15</v>
      </c>
      <c r="I175" s="36">
        <v>782.19999999999993</v>
      </c>
      <c r="J175" s="36">
        <v>786.59999999999991</v>
      </c>
      <c r="K175" s="31">
        <v>777.8</v>
      </c>
      <c r="L175" s="31">
        <v>766.35</v>
      </c>
      <c r="M175" s="31">
        <v>11.670360000000001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1395.3</v>
      </c>
      <c r="D176" s="36">
        <v>1397.3666666666668</v>
      </c>
      <c r="E176" s="36">
        <v>1385.5833333333335</v>
      </c>
      <c r="F176" s="36">
        <v>1375.8666666666668</v>
      </c>
      <c r="G176" s="36">
        <v>1364.0833333333335</v>
      </c>
      <c r="H176" s="36">
        <v>1407.0833333333335</v>
      </c>
      <c r="I176" s="36">
        <v>1418.8666666666668</v>
      </c>
      <c r="J176" s="36">
        <v>1428.5833333333335</v>
      </c>
      <c r="K176" s="31">
        <v>1409.15</v>
      </c>
      <c r="L176" s="31">
        <v>1387.65</v>
      </c>
      <c r="M176" s="31">
        <v>8.7536699999999996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638.04999999999995</v>
      </c>
      <c r="D177" s="36">
        <v>638.33333333333337</v>
      </c>
      <c r="E177" s="36">
        <v>635.36666666666679</v>
      </c>
      <c r="F177" s="36">
        <v>632.68333333333339</v>
      </c>
      <c r="G177" s="36">
        <v>629.71666666666681</v>
      </c>
      <c r="H177" s="36">
        <v>641.01666666666677</v>
      </c>
      <c r="I177" s="36">
        <v>643.98333333333323</v>
      </c>
      <c r="J177" s="36">
        <v>646.66666666666674</v>
      </c>
      <c r="K177" s="31">
        <v>641.29999999999995</v>
      </c>
      <c r="L177" s="31">
        <v>635.65</v>
      </c>
      <c r="M177" s="31">
        <v>101.53089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28606.75</v>
      </c>
      <c r="D178" s="36">
        <v>28574.649999999998</v>
      </c>
      <c r="E178" s="36">
        <v>28289.299999999996</v>
      </c>
      <c r="F178" s="36">
        <v>27971.85</v>
      </c>
      <c r="G178" s="36">
        <v>27686.499999999996</v>
      </c>
      <c r="H178" s="36">
        <v>28892.099999999995</v>
      </c>
      <c r="I178" s="36">
        <v>29177.449999999993</v>
      </c>
      <c r="J178" s="36">
        <v>29494.899999999994</v>
      </c>
      <c r="K178" s="31">
        <v>28860</v>
      </c>
      <c r="L178" s="31">
        <v>28257.200000000001</v>
      </c>
      <c r="M178" s="31">
        <v>0.15472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2035.75</v>
      </c>
      <c r="D179" s="36">
        <v>2046.8833333333332</v>
      </c>
      <c r="E179" s="36">
        <v>2016.9666666666662</v>
      </c>
      <c r="F179" s="36">
        <v>1998.1833333333329</v>
      </c>
      <c r="G179" s="36">
        <v>1968.266666666666</v>
      </c>
      <c r="H179" s="36">
        <v>2065.6666666666665</v>
      </c>
      <c r="I179" s="36">
        <v>2095.5833333333335</v>
      </c>
      <c r="J179" s="36">
        <v>2114.3666666666668</v>
      </c>
      <c r="K179" s="31">
        <v>2076.8000000000002</v>
      </c>
      <c r="L179" s="31">
        <v>2028.1</v>
      </c>
      <c r="M179" s="31">
        <v>9.6459499999999991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4004.35</v>
      </c>
      <c r="D180" s="36">
        <v>3995.65</v>
      </c>
      <c r="E180" s="36">
        <v>3973.8</v>
      </c>
      <c r="F180" s="36">
        <v>3943.25</v>
      </c>
      <c r="G180" s="36">
        <v>3921.4</v>
      </c>
      <c r="H180" s="36">
        <v>4026.2000000000003</v>
      </c>
      <c r="I180" s="36">
        <v>4048.0499999999997</v>
      </c>
      <c r="J180" s="36">
        <v>4078.6000000000004</v>
      </c>
      <c r="K180" s="31">
        <v>4017.5</v>
      </c>
      <c r="L180" s="31">
        <v>3965.1</v>
      </c>
      <c r="M180" s="31">
        <v>1.80722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578.85</v>
      </c>
      <c r="D181" s="36">
        <v>581.55000000000007</v>
      </c>
      <c r="E181" s="36">
        <v>573.30000000000018</v>
      </c>
      <c r="F181" s="36">
        <v>567.75000000000011</v>
      </c>
      <c r="G181" s="36">
        <v>559.50000000000023</v>
      </c>
      <c r="H181" s="36">
        <v>587.10000000000014</v>
      </c>
      <c r="I181" s="36">
        <v>595.34999999999991</v>
      </c>
      <c r="J181" s="36">
        <v>600.90000000000009</v>
      </c>
      <c r="K181" s="31">
        <v>589.79999999999995</v>
      </c>
      <c r="L181" s="31">
        <v>576</v>
      </c>
      <c r="M181" s="31">
        <v>9.6200399999999995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2491.0500000000002</v>
      </c>
      <c r="D182" s="36">
        <v>2493.7833333333333</v>
      </c>
      <c r="E182" s="36">
        <v>2458.5666666666666</v>
      </c>
      <c r="F182" s="36">
        <v>2426.0833333333335</v>
      </c>
      <c r="G182" s="36">
        <v>2390.8666666666668</v>
      </c>
      <c r="H182" s="36">
        <v>2526.2666666666664</v>
      </c>
      <c r="I182" s="36">
        <v>2561.4833333333327</v>
      </c>
      <c r="J182" s="36">
        <v>2593.9666666666662</v>
      </c>
      <c r="K182" s="31">
        <v>2529</v>
      </c>
      <c r="L182" s="31">
        <v>2461.3000000000002</v>
      </c>
      <c r="M182" s="31">
        <v>9.2370199999999993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1247.5</v>
      </c>
      <c r="D183" s="36">
        <v>1245.6000000000001</v>
      </c>
      <c r="E183" s="36">
        <v>1241.2000000000003</v>
      </c>
      <c r="F183" s="36">
        <v>1234.9000000000001</v>
      </c>
      <c r="G183" s="36">
        <v>1230.5000000000002</v>
      </c>
      <c r="H183" s="36">
        <v>1251.9000000000003</v>
      </c>
      <c r="I183" s="36">
        <v>1256.3000000000004</v>
      </c>
      <c r="J183" s="36">
        <v>1262.6000000000004</v>
      </c>
      <c r="K183" s="31">
        <v>1250</v>
      </c>
      <c r="L183" s="31">
        <v>1239.3</v>
      </c>
      <c r="M183" s="31">
        <v>17.964829999999999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710.8</v>
      </c>
      <c r="D184" s="36">
        <v>717.19999999999993</v>
      </c>
      <c r="E184" s="36">
        <v>702.49999999999989</v>
      </c>
      <c r="F184" s="36">
        <v>694.19999999999993</v>
      </c>
      <c r="G184" s="36">
        <v>679.49999999999989</v>
      </c>
      <c r="H184" s="36">
        <v>725.49999999999989</v>
      </c>
      <c r="I184" s="36">
        <v>740.19999999999993</v>
      </c>
      <c r="J184" s="36">
        <v>748.49999999999989</v>
      </c>
      <c r="K184" s="31">
        <v>731.9</v>
      </c>
      <c r="L184" s="31">
        <v>708.9</v>
      </c>
      <c r="M184" s="31">
        <v>9.3813899999999997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700.2</v>
      </c>
      <c r="D185" s="36">
        <v>703.65000000000009</v>
      </c>
      <c r="E185" s="36">
        <v>692.95000000000016</v>
      </c>
      <c r="F185" s="36">
        <v>685.7</v>
      </c>
      <c r="G185" s="36">
        <v>675.00000000000011</v>
      </c>
      <c r="H185" s="36">
        <v>710.9000000000002</v>
      </c>
      <c r="I185" s="36">
        <v>721.6</v>
      </c>
      <c r="J185" s="36">
        <v>728.85000000000025</v>
      </c>
      <c r="K185" s="31">
        <v>714.35</v>
      </c>
      <c r="L185" s="31">
        <v>696.4</v>
      </c>
      <c r="M185" s="31">
        <v>9.4806600000000003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1094.25</v>
      </c>
      <c r="D186" s="36">
        <v>1072.3166666666666</v>
      </c>
      <c r="E186" s="36">
        <v>1042.6333333333332</v>
      </c>
      <c r="F186" s="36">
        <v>991.01666666666665</v>
      </c>
      <c r="G186" s="36">
        <v>961.33333333333326</v>
      </c>
      <c r="H186" s="36">
        <v>1123.9333333333332</v>
      </c>
      <c r="I186" s="36">
        <v>1153.6166666666666</v>
      </c>
      <c r="J186" s="36">
        <v>1205.2333333333331</v>
      </c>
      <c r="K186" s="31">
        <v>1102</v>
      </c>
      <c r="L186" s="31">
        <v>1020.7</v>
      </c>
      <c r="M186" s="31">
        <v>72.432810000000003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1735.8</v>
      </c>
      <c r="D187" s="36">
        <v>1734.4166666666667</v>
      </c>
      <c r="E187" s="36">
        <v>1722.6833333333334</v>
      </c>
      <c r="F187" s="36">
        <v>1709.5666666666666</v>
      </c>
      <c r="G187" s="36">
        <v>1697.8333333333333</v>
      </c>
      <c r="H187" s="36">
        <v>1747.5333333333335</v>
      </c>
      <c r="I187" s="36">
        <v>1759.2666666666667</v>
      </c>
      <c r="J187" s="36">
        <v>1772.3833333333337</v>
      </c>
      <c r="K187" s="31">
        <v>1746.15</v>
      </c>
      <c r="L187" s="31">
        <v>1721.3</v>
      </c>
      <c r="M187" s="31">
        <v>2.3449599999999999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1007.35</v>
      </c>
      <c r="D188" s="36">
        <v>1005.7166666666666</v>
      </c>
      <c r="E188" s="36">
        <v>994.43333333333317</v>
      </c>
      <c r="F188" s="36">
        <v>981.51666666666654</v>
      </c>
      <c r="G188" s="36">
        <v>970.23333333333312</v>
      </c>
      <c r="H188" s="36">
        <v>1018.6333333333332</v>
      </c>
      <c r="I188" s="36">
        <v>1029.9166666666667</v>
      </c>
      <c r="J188" s="36">
        <v>1042.8333333333333</v>
      </c>
      <c r="K188" s="31">
        <v>1017</v>
      </c>
      <c r="L188" s="31">
        <v>992.8</v>
      </c>
      <c r="M188" s="31">
        <v>18.049900000000001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8860.2999999999993</v>
      </c>
      <c r="D189" s="36">
        <v>8871.4333333333325</v>
      </c>
      <c r="E189" s="36">
        <v>8812.866666666665</v>
      </c>
      <c r="F189" s="36">
        <v>8765.4333333333325</v>
      </c>
      <c r="G189" s="36">
        <v>8706.866666666665</v>
      </c>
      <c r="H189" s="36">
        <v>8918.866666666665</v>
      </c>
      <c r="I189" s="36">
        <v>8977.4333333333343</v>
      </c>
      <c r="J189" s="36">
        <v>9024.866666666665</v>
      </c>
      <c r="K189" s="31">
        <v>8930</v>
      </c>
      <c r="L189" s="31">
        <v>8824</v>
      </c>
      <c r="M189" s="31">
        <v>0.59101999999999999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719.55</v>
      </c>
      <c r="D190" s="36">
        <v>721.2166666666667</v>
      </c>
      <c r="E190" s="36">
        <v>714.93333333333339</v>
      </c>
      <c r="F190" s="36">
        <v>710.31666666666672</v>
      </c>
      <c r="G190" s="36">
        <v>704.03333333333342</v>
      </c>
      <c r="H190" s="36">
        <v>725.83333333333337</v>
      </c>
      <c r="I190" s="36">
        <v>732.11666666666667</v>
      </c>
      <c r="J190" s="36">
        <v>736.73333333333335</v>
      </c>
      <c r="K190" s="31">
        <v>727.5</v>
      </c>
      <c r="L190" s="31">
        <v>716.6</v>
      </c>
      <c r="M190" s="31">
        <v>72.291430000000005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325.39999999999998</v>
      </c>
      <c r="D191" s="36">
        <v>327.26666666666665</v>
      </c>
      <c r="E191" s="36">
        <v>323.13333333333333</v>
      </c>
      <c r="F191" s="36">
        <v>320.86666666666667</v>
      </c>
      <c r="G191" s="36">
        <v>316.73333333333335</v>
      </c>
      <c r="H191" s="36">
        <v>329.5333333333333</v>
      </c>
      <c r="I191" s="36">
        <v>333.66666666666663</v>
      </c>
      <c r="J191" s="36">
        <v>335.93333333333328</v>
      </c>
      <c r="K191" s="31">
        <v>331.4</v>
      </c>
      <c r="L191" s="31">
        <v>325</v>
      </c>
      <c r="M191" s="31">
        <v>113.14266000000001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135.19999999999999</v>
      </c>
      <c r="D192" s="36">
        <v>135.24999999999997</v>
      </c>
      <c r="E192" s="36">
        <v>134.39999999999995</v>
      </c>
      <c r="F192" s="36">
        <v>133.59999999999997</v>
      </c>
      <c r="G192" s="36">
        <v>132.74999999999994</v>
      </c>
      <c r="H192" s="36">
        <v>136.04999999999995</v>
      </c>
      <c r="I192" s="36">
        <v>136.89999999999998</v>
      </c>
      <c r="J192" s="36">
        <v>137.69999999999996</v>
      </c>
      <c r="K192" s="31">
        <v>136.1</v>
      </c>
      <c r="L192" s="31">
        <v>134.44999999999999</v>
      </c>
      <c r="M192" s="31">
        <v>259.36446999999998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3795.55</v>
      </c>
      <c r="D193" s="36">
        <v>3806.5666666666671</v>
      </c>
      <c r="E193" s="36">
        <v>3779.1333333333341</v>
      </c>
      <c r="F193" s="36">
        <v>3762.7166666666672</v>
      </c>
      <c r="G193" s="36">
        <v>3735.2833333333342</v>
      </c>
      <c r="H193" s="36">
        <v>3822.983333333334</v>
      </c>
      <c r="I193" s="36">
        <v>3850.4166666666674</v>
      </c>
      <c r="J193" s="36">
        <v>3866.8333333333339</v>
      </c>
      <c r="K193" s="31">
        <v>3834</v>
      </c>
      <c r="L193" s="31">
        <v>3790.15</v>
      </c>
      <c r="M193" s="31">
        <v>12.852309999999999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1282</v>
      </c>
      <c r="D194" s="36">
        <v>1277.1000000000001</v>
      </c>
      <c r="E194" s="36">
        <v>1265.4500000000003</v>
      </c>
      <c r="F194" s="36">
        <v>1248.9000000000001</v>
      </c>
      <c r="G194" s="36">
        <v>1237.2500000000002</v>
      </c>
      <c r="H194" s="36">
        <v>1293.6500000000003</v>
      </c>
      <c r="I194" s="36">
        <v>1305.3000000000004</v>
      </c>
      <c r="J194" s="36">
        <v>1321.8500000000004</v>
      </c>
      <c r="K194" s="31">
        <v>1288.75</v>
      </c>
      <c r="L194" s="31">
        <v>1260.55</v>
      </c>
      <c r="M194" s="31">
        <v>17.208300000000001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3608.3</v>
      </c>
      <c r="D195" s="36">
        <v>3621.8333333333335</v>
      </c>
      <c r="E195" s="36">
        <v>3568.666666666667</v>
      </c>
      <c r="F195" s="36">
        <v>3529.0333333333333</v>
      </c>
      <c r="G195" s="36">
        <v>3475.8666666666668</v>
      </c>
      <c r="H195" s="36">
        <v>3661.4666666666672</v>
      </c>
      <c r="I195" s="36">
        <v>3714.6333333333341</v>
      </c>
      <c r="J195" s="36">
        <v>3754.2666666666673</v>
      </c>
      <c r="K195" s="31">
        <v>3675</v>
      </c>
      <c r="L195" s="31">
        <v>3582.2</v>
      </c>
      <c r="M195" s="31">
        <v>1.0181800000000001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3656.7</v>
      </c>
      <c r="D196" s="36">
        <v>3648.3833333333332</v>
      </c>
      <c r="E196" s="36">
        <v>3631.7666666666664</v>
      </c>
      <c r="F196" s="36">
        <v>3606.833333333333</v>
      </c>
      <c r="G196" s="36">
        <v>3590.2166666666662</v>
      </c>
      <c r="H196" s="36">
        <v>3673.3166666666666</v>
      </c>
      <c r="I196" s="36">
        <v>3689.9333333333334</v>
      </c>
      <c r="J196" s="36">
        <v>3714.8666666666668</v>
      </c>
      <c r="K196" s="31">
        <v>3665</v>
      </c>
      <c r="L196" s="31">
        <v>3623.45</v>
      </c>
      <c r="M196" s="31">
        <v>5.2610099999999997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2282.3000000000002</v>
      </c>
      <c r="D197" s="36">
        <v>2264.9833333333336</v>
      </c>
      <c r="E197" s="36">
        <v>2240.3166666666671</v>
      </c>
      <c r="F197" s="36">
        <v>2198.3333333333335</v>
      </c>
      <c r="G197" s="36">
        <v>2173.666666666667</v>
      </c>
      <c r="H197" s="36">
        <v>2306.9666666666672</v>
      </c>
      <c r="I197" s="36">
        <v>2331.6333333333332</v>
      </c>
      <c r="J197" s="36">
        <v>2373.6166666666672</v>
      </c>
      <c r="K197" s="31">
        <v>2289.65</v>
      </c>
      <c r="L197" s="31">
        <v>2223</v>
      </c>
      <c r="M197" s="31">
        <v>2.7752300000000001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912.55</v>
      </c>
      <c r="D198" s="36">
        <v>914.23333333333323</v>
      </c>
      <c r="E198" s="36">
        <v>903.46666666666647</v>
      </c>
      <c r="F198" s="36">
        <v>894.38333333333321</v>
      </c>
      <c r="G198" s="36">
        <v>883.61666666666645</v>
      </c>
      <c r="H198" s="36">
        <v>923.31666666666649</v>
      </c>
      <c r="I198" s="36">
        <v>934.08333333333314</v>
      </c>
      <c r="J198" s="36">
        <v>943.16666666666652</v>
      </c>
      <c r="K198" s="31">
        <v>925</v>
      </c>
      <c r="L198" s="31">
        <v>905.15</v>
      </c>
      <c r="M198" s="31">
        <v>3.4605199999999998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2970</v>
      </c>
      <c r="D199" s="36">
        <v>2974.5333333333333</v>
      </c>
      <c r="E199" s="36">
        <v>2957.1166666666668</v>
      </c>
      <c r="F199" s="36">
        <v>2944.2333333333336</v>
      </c>
      <c r="G199" s="36">
        <v>2926.8166666666671</v>
      </c>
      <c r="H199" s="36">
        <v>2987.4166666666665</v>
      </c>
      <c r="I199" s="36">
        <v>3004.8333333333335</v>
      </c>
      <c r="J199" s="36">
        <v>3017.7166666666662</v>
      </c>
      <c r="K199" s="31">
        <v>2991.95</v>
      </c>
      <c r="L199" s="31">
        <v>2961.65</v>
      </c>
      <c r="M199" s="31">
        <v>3.15645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36.049999999999997</v>
      </c>
      <c r="D200" s="36">
        <v>36.133333333333333</v>
      </c>
      <c r="E200" s="36">
        <v>35.816666666666663</v>
      </c>
      <c r="F200" s="36">
        <v>35.583333333333329</v>
      </c>
      <c r="G200" s="36">
        <v>35.266666666666659</v>
      </c>
      <c r="H200" s="36">
        <v>36.366666666666667</v>
      </c>
      <c r="I200" s="36">
        <v>36.683333333333344</v>
      </c>
      <c r="J200" s="36">
        <v>36.916666666666671</v>
      </c>
      <c r="K200" s="31">
        <v>36.450000000000003</v>
      </c>
      <c r="L200" s="31">
        <v>35.9</v>
      </c>
      <c r="M200" s="31">
        <v>75.522000000000006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90.25</v>
      </c>
      <c r="D201" s="36">
        <v>90.833333333333329</v>
      </c>
      <c r="E201" s="36">
        <v>89.216666666666654</v>
      </c>
      <c r="F201" s="36">
        <v>88.183333333333323</v>
      </c>
      <c r="G201" s="36">
        <v>86.566666666666649</v>
      </c>
      <c r="H201" s="36">
        <v>91.86666666666666</v>
      </c>
      <c r="I201" s="36">
        <v>93.483333333333334</v>
      </c>
      <c r="J201" s="36">
        <v>94.516666666666666</v>
      </c>
      <c r="K201" s="31">
        <v>92.45</v>
      </c>
      <c r="L201" s="31">
        <v>89.8</v>
      </c>
      <c r="M201" s="31">
        <v>28.03388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1996.2</v>
      </c>
      <c r="D202" s="36">
        <v>1991.5333333333335</v>
      </c>
      <c r="E202" s="36">
        <v>1972.166666666667</v>
      </c>
      <c r="F202" s="36">
        <v>1948.1333333333334</v>
      </c>
      <c r="G202" s="36">
        <v>1928.7666666666669</v>
      </c>
      <c r="H202" s="36">
        <v>2015.5666666666671</v>
      </c>
      <c r="I202" s="36">
        <v>2034.9333333333334</v>
      </c>
      <c r="J202" s="36">
        <v>2058.9666666666672</v>
      </c>
      <c r="K202" s="31">
        <v>2010.9</v>
      </c>
      <c r="L202" s="31">
        <v>1967.5</v>
      </c>
      <c r="M202" s="31">
        <v>8.9086700000000008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1708.95</v>
      </c>
      <c r="D203" s="36">
        <v>1703.9333333333332</v>
      </c>
      <c r="E203" s="36">
        <v>1693.8666666666663</v>
      </c>
      <c r="F203" s="36">
        <v>1678.7833333333331</v>
      </c>
      <c r="G203" s="36">
        <v>1668.7166666666662</v>
      </c>
      <c r="H203" s="36">
        <v>1719.0166666666664</v>
      </c>
      <c r="I203" s="36">
        <v>1729.0833333333335</v>
      </c>
      <c r="J203" s="36">
        <v>1744.1666666666665</v>
      </c>
      <c r="K203" s="31">
        <v>1714</v>
      </c>
      <c r="L203" s="31">
        <v>1688.85</v>
      </c>
      <c r="M203" s="31">
        <v>3.3609900000000001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10018.65</v>
      </c>
      <c r="D204" s="36">
        <v>10014.516666666665</v>
      </c>
      <c r="E204" s="36">
        <v>9974.2333333333299</v>
      </c>
      <c r="F204" s="36">
        <v>9929.8166666666657</v>
      </c>
      <c r="G204" s="36">
        <v>9889.533333333331</v>
      </c>
      <c r="H204" s="36">
        <v>10058.933333333329</v>
      </c>
      <c r="I204" s="36">
        <v>10099.216666666665</v>
      </c>
      <c r="J204" s="36">
        <v>10143.633333333328</v>
      </c>
      <c r="K204" s="31">
        <v>10054.799999999999</v>
      </c>
      <c r="L204" s="31">
        <v>9970.1</v>
      </c>
      <c r="M204" s="31">
        <v>2.2611400000000001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117.15</v>
      </c>
      <c r="D205" s="36">
        <v>117.58333333333333</v>
      </c>
      <c r="E205" s="36">
        <v>116.26666666666665</v>
      </c>
      <c r="F205" s="36">
        <v>115.38333333333333</v>
      </c>
      <c r="G205" s="36">
        <v>114.06666666666665</v>
      </c>
      <c r="H205" s="36">
        <v>118.46666666666665</v>
      </c>
      <c r="I205" s="36">
        <v>119.78333333333335</v>
      </c>
      <c r="J205" s="36">
        <v>120.66666666666666</v>
      </c>
      <c r="K205" s="31">
        <v>118.9</v>
      </c>
      <c r="L205" s="31">
        <v>116.7</v>
      </c>
      <c r="M205" s="31">
        <v>79.687820000000002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586.1</v>
      </c>
      <c r="D206" s="36">
        <v>588.69999999999993</v>
      </c>
      <c r="E206" s="36">
        <v>582.39999999999986</v>
      </c>
      <c r="F206" s="36">
        <v>578.69999999999993</v>
      </c>
      <c r="G206" s="36">
        <v>572.39999999999986</v>
      </c>
      <c r="H206" s="36">
        <v>592.39999999999986</v>
      </c>
      <c r="I206" s="36">
        <v>598.69999999999982</v>
      </c>
      <c r="J206" s="36">
        <v>602.39999999999986</v>
      </c>
      <c r="K206" s="31">
        <v>595</v>
      </c>
      <c r="L206" s="31">
        <v>585</v>
      </c>
      <c r="M206" s="31">
        <v>34.438519999999997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1250.05</v>
      </c>
      <c r="D207" s="36">
        <v>1246.95</v>
      </c>
      <c r="E207" s="36">
        <v>1236.1000000000001</v>
      </c>
      <c r="F207" s="36">
        <v>1222.1500000000001</v>
      </c>
      <c r="G207" s="36">
        <v>1211.3000000000002</v>
      </c>
      <c r="H207" s="36">
        <v>1260.9000000000001</v>
      </c>
      <c r="I207" s="36">
        <v>1271.75</v>
      </c>
      <c r="J207" s="36">
        <v>1285.7</v>
      </c>
      <c r="K207" s="31">
        <v>1257.8</v>
      </c>
      <c r="L207" s="31">
        <v>1233</v>
      </c>
      <c r="M207" s="31">
        <v>16.958130000000001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261.7</v>
      </c>
      <c r="D208" s="36">
        <v>261.38333333333327</v>
      </c>
      <c r="E208" s="36">
        <v>259.86666666666656</v>
      </c>
      <c r="F208" s="36">
        <v>258.0333333333333</v>
      </c>
      <c r="G208" s="36">
        <v>256.51666666666659</v>
      </c>
      <c r="H208" s="36">
        <v>263.21666666666653</v>
      </c>
      <c r="I208" s="36">
        <v>264.73333333333329</v>
      </c>
      <c r="J208" s="36">
        <v>266.56666666666649</v>
      </c>
      <c r="K208" s="31">
        <v>262.89999999999998</v>
      </c>
      <c r="L208" s="31">
        <v>259.55</v>
      </c>
      <c r="M208" s="31">
        <v>123.22864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966</v>
      </c>
      <c r="D209" s="36">
        <v>960.83333333333337</v>
      </c>
      <c r="E209" s="36">
        <v>953.16666666666674</v>
      </c>
      <c r="F209" s="36">
        <v>940.33333333333337</v>
      </c>
      <c r="G209" s="36">
        <v>932.66666666666674</v>
      </c>
      <c r="H209" s="36">
        <v>973.66666666666674</v>
      </c>
      <c r="I209" s="36">
        <v>981.33333333333348</v>
      </c>
      <c r="J209" s="36">
        <v>994.16666666666674</v>
      </c>
      <c r="K209" s="31">
        <v>968.5</v>
      </c>
      <c r="L209" s="31">
        <v>948</v>
      </c>
      <c r="M209" s="31">
        <v>22.315169999999998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1362.9</v>
      </c>
      <c r="D210" s="36">
        <v>1363.6000000000001</v>
      </c>
      <c r="E210" s="36">
        <v>1359.3000000000002</v>
      </c>
      <c r="F210" s="36">
        <v>1355.7</v>
      </c>
      <c r="G210" s="36">
        <v>1351.4</v>
      </c>
      <c r="H210" s="36">
        <v>1367.2000000000003</v>
      </c>
      <c r="I210" s="36">
        <v>1371.5</v>
      </c>
      <c r="J210" s="36">
        <v>1375.1000000000004</v>
      </c>
      <c r="K210" s="31">
        <v>1367.9</v>
      </c>
      <c r="L210" s="31">
        <v>1360</v>
      </c>
      <c r="M210" s="31">
        <v>0.38557000000000002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470.1</v>
      </c>
      <c r="D211" s="36">
        <v>464.75</v>
      </c>
      <c r="E211" s="36">
        <v>453.7</v>
      </c>
      <c r="F211" s="36">
        <v>437.3</v>
      </c>
      <c r="G211" s="36">
        <v>426.25</v>
      </c>
      <c r="H211" s="36">
        <v>481.15</v>
      </c>
      <c r="I211" s="36">
        <v>492.19999999999993</v>
      </c>
      <c r="J211" s="36">
        <v>508.59999999999997</v>
      </c>
      <c r="K211" s="31">
        <v>475.8</v>
      </c>
      <c r="L211" s="31">
        <v>448.35</v>
      </c>
      <c r="M211" s="31">
        <v>273.14321999999999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20.95</v>
      </c>
      <c r="D212" s="36">
        <v>21.05</v>
      </c>
      <c r="E212" s="36">
        <v>20.75</v>
      </c>
      <c r="F212" s="36">
        <v>20.55</v>
      </c>
      <c r="G212" s="36">
        <v>20.25</v>
      </c>
      <c r="H212" s="36">
        <v>21.25</v>
      </c>
      <c r="I212" s="36">
        <v>21.550000000000004</v>
      </c>
      <c r="J212" s="36">
        <v>21.75</v>
      </c>
      <c r="K212" s="31">
        <v>21.35</v>
      </c>
      <c r="L212" s="31">
        <v>20.85</v>
      </c>
      <c r="M212" s="31">
        <v>1564.5695800000001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264.39999999999998</v>
      </c>
      <c r="D213" s="36">
        <v>265.51666666666665</v>
      </c>
      <c r="E213" s="36">
        <v>260.7833333333333</v>
      </c>
      <c r="F213" s="36">
        <v>257.16666666666663</v>
      </c>
      <c r="G213" s="36">
        <v>252.43333333333328</v>
      </c>
      <c r="H213" s="36">
        <v>269.13333333333333</v>
      </c>
      <c r="I213" s="36">
        <v>273.86666666666667</v>
      </c>
      <c r="J213" s="36">
        <v>277.48333333333335</v>
      </c>
      <c r="K213" s="31">
        <v>270.25</v>
      </c>
      <c r="L213" s="31">
        <v>261.89999999999998</v>
      </c>
      <c r="M213" s="31">
        <v>89.859880000000004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125</v>
      </c>
      <c r="D214" s="36">
        <v>126</v>
      </c>
      <c r="E214" s="36">
        <v>123.30000000000001</v>
      </c>
      <c r="F214" s="36">
        <v>121.60000000000001</v>
      </c>
      <c r="G214" s="36">
        <v>118.90000000000002</v>
      </c>
      <c r="H214" s="36">
        <v>127.7</v>
      </c>
      <c r="I214" s="36">
        <v>130.39999999999998</v>
      </c>
      <c r="J214" s="36">
        <v>132.1</v>
      </c>
      <c r="K214" s="31">
        <v>128.69999999999999</v>
      </c>
      <c r="L214" s="31">
        <v>124.3</v>
      </c>
      <c r="M214" s="31">
        <v>254.99781999999999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676.2</v>
      </c>
      <c r="D215" s="36">
        <v>679.18333333333339</v>
      </c>
      <c r="E215" s="36">
        <v>671.51666666666677</v>
      </c>
      <c r="F215" s="36">
        <v>666.83333333333337</v>
      </c>
      <c r="G215" s="36">
        <v>659.16666666666674</v>
      </c>
      <c r="H215" s="36">
        <v>683.86666666666679</v>
      </c>
      <c r="I215" s="36">
        <v>691.5333333333333</v>
      </c>
      <c r="J215" s="36">
        <v>696.21666666666681</v>
      </c>
      <c r="K215" s="31">
        <v>686.85</v>
      </c>
      <c r="L215" s="31">
        <v>674.5</v>
      </c>
      <c r="M215" s="31">
        <v>13.23845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4"/>
      <c r="B1" s="355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45287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8" t="s">
        <v>16</v>
      </c>
      <c r="B9" s="350" t="s">
        <v>18</v>
      </c>
      <c r="C9" s="353" t="s">
        <v>20</v>
      </c>
      <c r="D9" s="353" t="s">
        <v>21</v>
      </c>
      <c r="E9" s="345" t="s">
        <v>22</v>
      </c>
      <c r="F9" s="346"/>
      <c r="G9" s="347"/>
      <c r="H9" s="345" t="s">
        <v>23</v>
      </c>
      <c r="I9" s="346"/>
      <c r="J9" s="347"/>
      <c r="K9" s="26"/>
      <c r="L9" s="27"/>
      <c r="M9" s="48"/>
      <c r="N9" s="1"/>
      <c r="O9" s="1"/>
    </row>
    <row r="10" spans="1:15" ht="42.75" customHeight="1">
      <c r="A10" s="349"/>
      <c r="B10" s="352"/>
      <c r="C10" s="352"/>
      <c r="D10" s="35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651.5</v>
      </c>
      <c r="D11" s="36">
        <v>653.44999999999993</v>
      </c>
      <c r="E11" s="36">
        <v>646.04999999999984</v>
      </c>
      <c r="F11" s="36">
        <v>640.59999999999991</v>
      </c>
      <c r="G11" s="36">
        <v>633.19999999999982</v>
      </c>
      <c r="H11" s="36">
        <v>658.89999999999986</v>
      </c>
      <c r="I11" s="36">
        <v>666.3</v>
      </c>
      <c r="J11" s="36">
        <v>671.74999999999989</v>
      </c>
      <c r="K11" s="31">
        <v>660.85</v>
      </c>
      <c r="L11" s="31">
        <v>648</v>
      </c>
      <c r="M11" s="31">
        <v>1.5151600000000001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31447.599999999999</v>
      </c>
      <c r="D12" s="36">
        <v>31338.516666666663</v>
      </c>
      <c r="E12" s="36">
        <v>31187.183333333327</v>
      </c>
      <c r="F12" s="36">
        <v>30926.766666666663</v>
      </c>
      <c r="G12" s="36">
        <v>30775.433333333327</v>
      </c>
      <c r="H12" s="36">
        <v>31598.933333333327</v>
      </c>
      <c r="I12" s="36">
        <v>31750.266666666663</v>
      </c>
      <c r="J12" s="36">
        <v>32010.683333333327</v>
      </c>
      <c r="K12" s="31">
        <v>31489.85</v>
      </c>
      <c r="L12" s="31">
        <v>31078.1</v>
      </c>
      <c r="M12" s="31">
        <v>1.511E-2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493.95</v>
      </c>
      <c r="D13" s="36">
        <v>497.4666666666667</v>
      </c>
      <c r="E13" s="36">
        <v>488.48333333333341</v>
      </c>
      <c r="F13" s="36">
        <v>483.01666666666671</v>
      </c>
      <c r="G13" s="36">
        <v>474.03333333333342</v>
      </c>
      <c r="H13" s="36">
        <v>502.93333333333339</v>
      </c>
      <c r="I13" s="36">
        <v>511.91666666666674</v>
      </c>
      <c r="J13" s="36">
        <v>517.38333333333344</v>
      </c>
      <c r="K13" s="31">
        <v>506.45</v>
      </c>
      <c r="L13" s="31">
        <v>492</v>
      </c>
      <c r="M13" s="31">
        <v>4.14391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633.1</v>
      </c>
      <c r="D14" s="36">
        <v>622.5</v>
      </c>
      <c r="E14" s="36">
        <v>610</v>
      </c>
      <c r="F14" s="36">
        <v>586.9</v>
      </c>
      <c r="G14" s="36">
        <v>574.4</v>
      </c>
      <c r="H14" s="36">
        <v>645.6</v>
      </c>
      <c r="I14" s="36">
        <v>658.1</v>
      </c>
      <c r="J14" s="36">
        <v>681.2</v>
      </c>
      <c r="K14" s="31">
        <v>635</v>
      </c>
      <c r="L14" s="31">
        <v>599.4</v>
      </c>
      <c r="M14" s="31">
        <v>48.091009999999997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1462.25</v>
      </c>
      <c r="D15" s="36">
        <v>1467.5666666666666</v>
      </c>
      <c r="E15" s="36">
        <v>1452.6833333333332</v>
      </c>
      <c r="F15" s="36">
        <v>1443.1166666666666</v>
      </c>
      <c r="G15" s="36">
        <v>1428.2333333333331</v>
      </c>
      <c r="H15" s="36">
        <v>1477.1333333333332</v>
      </c>
      <c r="I15" s="36">
        <v>1492.0166666666664</v>
      </c>
      <c r="J15" s="36">
        <v>1501.5833333333333</v>
      </c>
      <c r="K15" s="31">
        <v>1482.45</v>
      </c>
      <c r="L15" s="31">
        <v>1458</v>
      </c>
      <c r="M15" s="31">
        <v>3.4096099999999998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4771.3500000000004</v>
      </c>
      <c r="D16" s="36">
        <v>4780.8666666666668</v>
      </c>
      <c r="E16" s="36">
        <v>4737.7333333333336</v>
      </c>
      <c r="F16" s="36">
        <v>4704.1166666666668</v>
      </c>
      <c r="G16" s="36">
        <v>4660.9833333333336</v>
      </c>
      <c r="H16" s="36">
        <v>4814.4833333333336</v>
      </c>
      <c r="I16" s="36">
        <v>4857.6166666666668</v>
      </c>
      <c r="J16" s="36">
        <v>4891.2333333333336</v>
      </c>
      <c r="K16" s="31">
        <v>4824</v>
      </c>
      <c r="L16" s="31">
        <v>4747.25</v>
      </c>
      <c r="M16" s="31">
        <v>1.21004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22452.55</v>
      </c>
      <c r="D17" s="36">
        <v>22453.866666666669</v>
      </c>
      <c r="E17" s="36">
        <v>22237.733333333337</v>
      </c>
      <c r="F17" s="36">
        <v>22022.916666666668</v>
      </c>
      <c r="G17" s="36">
        <v>21806.783333333336</v>
      </c>
      <c r="H17" s="36">
        <v>22668.683333333338</v>
      </c>
      <c r="I17" s="36">
        <v>22884.816666666669</v>
      </c>
      <c r="J17" s="36">
        <v>23099.633333333339</v>
      </c>
      <c r="K17" s="31">
        <v>22670</v>
      </c>
      <c r="L17" s="31">
        <v>22239.05</v>
      </c>
      <c r="M17" s="31">
        <v>0.24132000000000001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2113.5500000000002</v>
      </c>
      <c r="D18" s="36">
        <v>2111.85</v>
      </c>
      <c r="E18" s="36">
        <v>2094.25</v>
      </c>
      <c r="F18" s="36">
        <v>2074.9500000000003</v>
      </c>
      <c r="G18" s="36">
        <v>2057.3500000000004</v>
      </c>
      <c r="H18" s="36">
        <v>2131.1499999999996</v>
      </c>
      <c r="I18" s="36">
        <v>2148.7499999999991</v>
      </c>
      <c r="J18" s="36">
        <v>2168.0499999999993</v>
      </c>
      <c r="K18" s="31">
        <v>2129.4499999999998</v>
      </c>
      <c r="L18" s="31">
        <v>2092.5500000000002</v>
      </c>
      <c r="M18" s="31">
        <v>2.5581999999999998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2865.45</v>
      </c>
      <c r="D19" s="36">
        <v>2853.1</v>
      </c>
      <c r="E19" s="36">
        <v>2812.45</v>
      </c>
      <c r="F19" s="36">
        <v>2759.45</v>
      </c>
      <c r="G19" s="36">
        <v>2718.7999999999997</v>
      </c>
      <c r="H19" s="36">
        <v>2906.1</v>
      </c>
      <c r="I19" s="36">
        <v>2946.7500000000005</v>
      </c>
      <c r="J19" s="36">
        <v>2999.75</v>
      </c>
      <c r="K19" s="31">
        <v>2893.75</v>
      </c>
      <c r="L19" s="31">
        <v>2800.1</v>
      </c>
      <c r="M19" s="31">
        <v>20.484839999999998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1600.2</v>
      </c>
      <c r="D20" s="36">
        <v>1594.5833333333333</v>
      </c>
      <c r="E20" s="36">
        <v>1557.1666666666665</v>
      </c>
      <c r="F20" s="36">
        <v>1514.1333333333332</v>
      </c>
      <c r="G20" s="36">
        <v>1476.7166666666665</v>
      </c>
      <c r="H20" s="36">
        <v>1637.6166666666666</v>
      </c>
      <c r="I20" s="36">
        <v>1675.0333333333331</v>
      </c>
      <c r="J20" s="36">
        <v>1718.0666666666666</v>
      </c>
      <c r="K20" s="31">
        <v>1632</v>
      </c>
      <c r="L20" s="31">
        <v>1551.55</v>
      </c>
      <c r="M20" s="31">
        <v>28.108619999999998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1028.75</v>
      </c>
      <c r="D21" s="36">
        <v>1031.95</v>
      </c>
      <c r="E21" s="36">
        <v>1022.9000000000001</v>
      </c>
      <c r="F21" s="36">
        <v>1017.05</v>
      </c>
      <c r="G21" s="36">
        <v>1008</v>
      </c>
      <c r="H21" s="36">
        <v>1037.8000000000002</v>
      </c>
      <c r="I21" s="36">
        <v>1046.8499999999999</v>
      </c>
      <c r="J21" s="36">
        <v>1052.7000000000003</v>
      </c>
      <c r="K21" s="31">
        <v>1041</v>
      </c>
      <c r="L21" s="31">
        <v>1026.0999999999999</v>
      </c>
      <c r="M21" s="31">
        <v>21.767749999999999</v>
      </c>
      <c r="N21" s="1"/>
      <c r="O21" s="1"/>
    </row>
    <row r="22" spans="1:15" ht="12" customHeight="1">
      <c r="A22" s="33">
        <v>12</v>
      </c>
      <c r="B22" s="53" t="s">
        <v>842</v>
      </c>
      <c r="C22" s="31">
        <v>511.7</v>
      </c>
      <c r="D22" s="36">
        <v>513.86666666666667</v>
      </c>
      <c r="E22" s="36">
        <v>507.93333333333339</v>
      </c>
      <c r="F22" s="36">
        <v>504.16666666666674</v>
      </c>
      <c r="G22" s="36">
        <v>498.23333333333346</v>
      </c>
      <c r="H22" s="36">
        <v>517.63333333333333</v>
      </c>
      <c r="I22" s="36">
        <v>523.56666666666649</v>
      </c>
      <c r="J22" s="36">
        <v>527.33333333333326</v>
      </c>
      <c r="K22" s="31">
        <v>519.79999999999995</v>
      </c>
      <c r="L22" s="31">
        <v>510.1</v>
      </c>
      <c r="M22" s="31">
        <v>8.3191000000000006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995.05</v>
      </c>
      <c r="D23" s="36">
        <v>996.68333333333339</v>
      </c>
      <c r="E23" s="36">
        <v>985.36666666666679</v>
      </c>
      <c r="F23" s="36">
        <v>975.68333333333339</v>
      </c>
      <c r="G23" s="36">
        <v>964.36666666666679</v>
      </c>
      <c r="H23" s="36">
        <v>1006.3666666666668</v>
      </c>
      <c r="I23" s="36">
        <v>1017.6833333333334</v>
      </c>
      <c r="J23" s="36">
        <v>1027.3666666666668</v>
      </c>
      <c r="K23" s="31">
        <v>1008</v>
      </c>
      <c r="L23" s="31">
        <v>987</v>
      </c>
      <c r="M23" s="31">
        <v>11.875170000000001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363.1</v>
      </c>
      <c r="D24" s="36">
        <v>363.7833333333333</v>
      </c>
      <c r="E24" s="36">
        <v>359.56666666666661</v>
      </c>
      <c r="F24" s="36">
        <v>356.0333333333333</v>
      </c>
      <c r="G24" s="36">
        <v>351.81666666666661</v>
      </c>
      <c r="H24" s="36">
        <v>367.31666666666661</v>
      </c>
      <c r="I24" s="36">
        <v>371.5333333333333</v>
      </c>
      <c r="J24" s="36">
        <v>375.06666666666661</v>
      </c>
      <c r="K24" s="31">
        <v>368</v>
      </c>
      <c r="L24" s="31">
        <v>360.25</v>
      </c>
      <c r="M24" s="31">
        <v>15.22711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159.9</v>
      </c>
      <c r="D25" s="36">
        <v>160.25</v>
      </c>
      <c r="E25" s="36">
        <v>159.1</v>
      </c>
      <c r="F25" s="36">
        <v>158.29999999999998</v>
      </c>
      <c r="G25" s="36">
        <v>157.14999999999998</v>
      </c>
      <c r="H25" s="36">
        <v>161.05000000000001</v>
      </c>
      <c r="I25" s="36">
        <v>162.19999999999999</v>
      </c>
      <c r="J25" s="36">
        <v>163.00000000000003</v>
      </c>
      <c r="K25" s="31">
        <v>161.4</v>
      </c>
      <c r="L25" s="31">
        <v>159.44999999999999</v>
      </c>
      <c r="M25" s="31">
        <v>31.23272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221.05</v>
      </c>
      <c r="D26" s="36">
        <v>221.18333333333331</v>
      </c>
      <c r="E26" s="36">
        <v>219.36666666666662</v>
      </c>
      <c r="F26" s="36">
        <v>217.68333333333331</v>
      </c>
      <c r="G26" s="36">
        <v>215.86666666666662</v>
      </c>
      <c r="H26" s="36">
        <v>222.86666666666662</v>
      </c>
      <c r="I26" s="36">
        <v>224.68333333333328</v>
      </c>
      <c r="J26" s="36">
        <v>226.36666666666662</v>
      </c>
      <c r="K26" s="31">
        <v>223</v>
      </c>
      <c r="L26" s="31">
        <v>219.5</v>
      </c>
      <c r="M26" s="31">
        <v>19.886790000000001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363.65</v>
      </c>
      <c r="D27" s="36">
        <v>364.5</v>
      </c>
      <c r="E27" s="36">
        <v>360.1</v>
      </c>
      <c r="F27" s="36">
        <v>356.55</v>
      </c>
      <c r="G27" s="36">
        <v>352.15000000000003</v>
      </c>
      <c r="H27" s="36">
        <v>368.05</v>
      </c>
      <c r="I27" s="36">
        <v>372.45</v>
      </c>
      <c r="J27" s="36">
        <v>376</v>
      </c>
      <c r="K27" s="31">
        <v>368.9</v>
      </c>
      <c r="L27" s="31">
        <v>360.95</v>
      </c>
      <c r="M27" s="31">
        <v>1.76684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889.25</v>
      </c>
      <c r="D28" s="36">
        <v>889.68333333333339</v>
      </c>
      <c r="E28" s="36">
        <v>880.46666666666681</v>
      </c>
      <c r="F28" s="36">
        <v>871.68333333333339</v>
      </c>
      <c r="G28" s="36">
        <v>862.46666666666681</v>
      </c>
      <c r="H28" s="36">
        <v>898.46666666666681</v>
      </c>
      <c r="I28" s="36">
        <v>907.68333333333351</v>
      </c>
      <c r="J28" s="36">
        <v>916.46666666666681</v>
      </c>
      <c r="K28" s="31">
        <v>898.9</v>
      </c>
      <c r="L28" s="31">
        <v>880.9</v>
      </c>
      <c r="M28" s="31">
        <v>1.8536600000000001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1225.0999999999999</v>
      </c>
      <c r="D29" s="36">
        <v>1225.5999999999999</v>
      </c>
      <c r="E29" s="36">
        <v>1215.5999999999999</v>
      </c>
      <c r="F29" s="36">
        <v>1206.0999999999999</v>
      </c>
      <c r="G29" s="36">
        <v>1196.0999999999999</v>
      </c>
      <c r="H29" s="36">
        <v>1235.0999999999999</v>
      </c>
      <c r="I29" s="36">
        <v>1245.0999999999999</v>
      </c>
      <c r="J29" s="36">
        <v>1254.5999999999999</v>
      </c>
      <c r="K29" s="31">
        <v>1235.5999999999999</v>
      </c>
      <c r="L29" s="31">
        <v>1216.0999999999999</v>
      </c>
      <c r="M29" s="31">
        <v>1.8368500000000001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3590.7</v>
      </c>
      <c r="D30" s="36">
        <v>3574.25</v>
      </c>
      <c r="E30" s="36">
        <v>3550.5</v>
      </c>
      <c r="F30" s="36">
        <v>3510.3</v>
      </c>
      <c r="G30" s="36">
        <v>3486.55</v>
      </c>
      <c r="H30" s="36">
        <v>3614.45</v>
      </c>
      <c r="I30" s="36">
        <v>3638.2</v>
      </c>
      <c r="J30" s="36">
        <v>3678.3999999999996</v>
      </c>
      <c r="K30" s="31">
        <v>3598</v>
      </c>
      <c r="L30" s="31">
        <v>3534.05</v>
      </c>
      <c r="M30" s="31">
        <v>0.27633999999999997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1986.75</v>
      </c>
      <c r="D31" s="36">
        <v>1977.8500000000001</v>
      </c>
      <c r="E31" s="36">
        <v>1960.9000000000003</v>
      </c>
      <c r="F31" s="36">
        <v>1935.0500000000002</v>
      </c>
      <c r="G31" s="36">
        <v>1918.1000000000004</v>
      </c>
      <c r="H31" s="36">
        <v>2003.7000000000003</v>
      </c>
      <c r="I31" s="36">
        <v>2020.65</v>
      </c>
      <c r="J31" s="36">
        <v>2046.5000000000002</v>
      </c>
      <c r="K31" s="31">
        <v>1994.8</v>
      </c>
      <c r="L31" s="31">
        <v>1952</v>
      </c>
      <c r="M31" s="31">
        <v>0.65820999999999996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777.25</v>
      </c>
      <c r="D32" s="36">
        <v>777.15</v>
      </c>
      <c r="E32" s="36">
        <v>770.9</v>
      </c>
      <c r="F32" s="36">
        <v>764.55</v>
      </c>
      <c r="G32" s="36">
        <v>758.3</v>
      </c>
      <c r="H32" s="36">
        <v>783.5</v>
      </c>
      <c r="I32" s="36">
        <v>789.75</v>
      </c>
      <c r="J32" s="36">
        <v>796.1</v>
      </c>
      <c r="K32" s="31">
        <v>783.4</v>
      </c>
      <c r="L32" s="31">
        <v>770.8</v>
      </c>
      <c r="M32" s="31">
        <v>0.57689000000000001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4972.5</v>
      </c>
      <c r="D33" s="36">
        <v>4956.8666666666668</v>
      </c>
      <c r="E33" s="36">
        <v>4916.7333333333336</v>
      </c>
      <c r="F33" s="36">
        <v>4860.9666666666672</v>
      </c>
      <c r="G33" s="36">
        <v>4820.8333333333339</v>
      </c>
      <c r="H33" s="36">
        <v>5012.6333333333332</v>
      </c>
      <c r="I33" s="36">
        <v>5052.7666666666664</v>
      </c>
      <c r="J33" s="36">
        <v>5108.5333333333328</v>
      </c>
      <c r="K33" s="31">
        <v>4997</v>
      </c>
      <c r="L33" s="31">
        <v>4901.1000000000004</v>
      </c>
      <c r="M33" s="31">
        <v>0.83738000000000001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2570.9</v>
      </c>
      <c r="D34" s="36">
        <v>2497.4166666666665</v>
      </c>
      <c r="E34" s="36">
        <v>2388.1833333333329</v>
      </c>
      <c r="F34" s="36">
        <v>2205.4666666666662</v>
      </c>
      <c r="G34" s="36">
        <v>2096.2333333333327</v>
      </c>
      <c r="H34" s="36">
        <v>2680.1333333333332</v>
      </c>
      <c r="I34" s="36">
        <v>2789.3666666666668</v>
      </c>
      <c r="J34" s="36">
        <v>2972.0833333333335</v>
      </c>
      <c r="K34" s="31">
        <v>2606.65</v>
      </c>
      <c r="L34" s="31">
        <v>2314.6999999999998</v>
      </c>
      <c r="M34" s="31">
        <v>8.9733400000000003</v>
      </c>
      <c r="N34" s="1"/>
      <c r="O34" s="1"/>
    </row>
    <row r="35" spans="1:15" ht="12.75" customHeight="1">
      <c r="A35" s="33">
        <v>25</v>
      </c>
      <c r="B35" s="53" t="s">
        <v>881</v>
      </c>
      <c r="C35" s="31">
        <v>769.5</v>
      </c>
      <c r="D35" s="36">
        <v>773.5</v>
      </c>
      <c r="E35" s="36">
        <v>759</v>
      </c>
      <c r="F35" s="36">
        <v>748.5</v>
      </c>
      <c r="G35" s="36">
        <v>734</v>
      </c>
      <c r="H35" s="36">
        <v>784</v>
      </c>
      <c r="I35" s="36">
        <v>798.5</v>
      </c>
      <c r="J35" s="36">
        <v>809</v>
      </c>
      <c r="K35" s="31">
        <v>788</v>
      </c>
      <c r="L35" s="31">
        <v>763</v>
      </c>
      <c r="M35" s="31">
        <v>7.3303599999999998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3041.15</v>
      </c>
      <c r="D36" s="36">
        <v>3048.3833333333332</v>
      </c>
      <c r="E36" s="36">
        <v>3029.9166666666665</v>
      </c>
      <c r="F36" s="36">
        <v>3018.6833333333334</v>
      </c>
      <c r="G36" s="36">
        <v>3000.2166666666667</v>
      </c>
      <c r="H36" s="36">
        <v>3059.6166666666663</v>
      </c>
      <c r="I36" s="36">
        <v>3078.0833333333335</v>
      </c>
      <c r="J36" s="36">
        <v>3089.3166666666662</v>
      </c>
      <c r="K36" s="31">
        <v>3066.85</v>
      </c>
      <c r="L36" s="31">
        <v>3037.15</v>
      </c>
      <c r="M36" s="31">
        <v>0.37869000000000003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505.35</v>
      </c>
      <c r="D37" s="36">
        <v>505.51666666666671</v>
      </c>
      <c r="E37" s="36">
        <v>502.48333333333341</v>
      </c>
      <c r="F37" s="36">
        <v>499.61666666666667</v>
      </c>
      <c r="G37" s="36">
        <v>496.58333333333337</v>
      </c>
      <c r="H37" s="36">
        <v>508.38333333333344</v>
      </c>
      <c r="I37" s="36">
        <v>511.41666666666674</v>
      </c>
      <c r="J37" s="36">
        <v>514.28333333333353</v>
      </c>
      <c r="K37" s="31">
        <v>508.55</v>
      </c>
      <c r="L37" s="31">
        <v>502.65</v>
      </c>
      <c r="M37" s="31">
        <v>18.692599999999999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3288.2</v>
      </c>
      <c r="D38" s="36">
        <v>3298.9</v>
      </c>
      <c r="E38" s="36">
        <v>3247.8</v>
      </c>
      <c r="F38" s="36">
        <v>3207.4</v>
      </c>
      <c r="G38" s="36">
        <v>3156.3</v>
      </c>
      <c r="H38" s="36">
        <v>3339.3</v>
      </c>
      <c r="I38" s="36">
        <v>3390.3999999999996</v>
      </c>
      <c r="J38" s="36">
        <v>3430.8</v>
      </c>
      <c r="K38" s="31">
        <v>3350</v>
      </c>
      <c r="L38" s="31">
        <v>3258.5</v>
      </c>
      <c r="M38" s="31">
        <v>2.0847799999999999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995.95</v>
      </c>
      <c r="D39" s="36">
        <v>1007.4499999999999</v>
      </c>
      <c r="E39" s="36">
        <v>978.55</v>
      </c>
      <c r="F39" s="36">
        <v>961.15</v>
      </c>
      <c r="G39" s="36">
        <v>932.25</v>
      </c>
      <c r="H39" s="36">
        <v>1024.8499999999999</v>
      </c>
      <c r="I39" s="36">
        <v>1053.7499999999998</v>
      </c>
      <c r="J39" s="36">
        <v>1071.1499999999999</v>
      </c>
      <c r="K39" s="31">
        <v>1036.3499999999999</v>
      </c>
      <c r="L39" s="31">
        <v>990.05</v>
      </c>
      <c r="M39" s="31">
        <v>5.0746599999999997</v>
      </c>
      <c r="N39" s="1"/>
      <c r="O39" s="1"/>
    </row>
    <row r="40" spans="1:15" ht="12.75" customHeight="1">
      <c r="A40" s="33">
        <v>30</v>
      </c>
      <c r="B40" s="53" t="s">
        <v>844</v>
      </c>
      <c r="C40" s="31">
        <v>5622.1</v>
      </c>
      <c r="D40" s="36">
        <v>5640.45</v>
      </c>
      <c r="E40" s="36">
        <v>5553.95</v>
      </c>
      <c r="F40" s="36">
        <v>5485.8</v>
      </c>
      <c r="G40" s="36">
        <v>5399.3</v>
      </c>
      <c r="H40" s="36">
        <v>5708.5999999999995</v>
      </c>
      <c r="I40" s="36">
        <v>5795.0999999999995</v>
      </c>
      <c r="J40" s="36">
        <v>5863.2499999999991</v>
      </c>
      <c r="K40" s="31">
        <v>5726.95</v>
      </c>
      <c r="L40" s="31">
        <v>5572.3</v>
      </c>
      <c r="M40" s="31">
        <v>0.77354999999999996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1588.05</v>
      </c>
      <c r="D41" s="36">
        <v>1591.0333333333335</v>
      </c>
      <c r="E41" s="36">
        <v>1577.0166666666671</v>
      </c>
      <c r="F41" s="36">
        <v>1565.9833333333336</v>
      </c>
      <c r="G41" s="36">
        <v>1551.9666666666672</v>
      </c>
      <c r="H41" s="36">
        <v>1602.0666666666671</v>
      </c>
      <c r="I41" s="36">
        <v>1616.0833333333335</v>
      </c>
      <c r="J41" s="36">
        <v>1627.116666666667</v>
      </c>
      <c r="K41" s="31">
        <v>1605.05</v>
      </c>
      <c r="L41" s="31">
        <v>1580</v>
      </c>
      <c r="M41" s="31">
        <v>4.2905699999999998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5633.15</v>
      </c>
      <c r="D42" s="36">
        <v>5601.4333333333334</v>
      </c>
      <c r="E42" s="36">
        <v>5557.8666666666668</v>
      </c>
      <c r="F42" s="36">
        <v>5482.583333333333</v>
      </c>
      <c r="G42" s="36">
        <v>5439.0166666666664</v>
      </c>
      <c r="H42" s="36">
        <v>5676.7166666666672</v>
      </c>
      <c r="I42" s="36">
        <v>5720.2833333333347</v>
      </c>
      <c r="J42" s="36">
        <v>5795.5666666666675</v>
      </c>
      <c r="K42" s="31">
        <v>5645</v>
      </c>
      <c r="L42" s="31">
        <v>5526.15</v>
      </c>
      <c r="M42" s="31">
        <v>2.4328099999999999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430.35</v>
      </c>
      <c r="D43" s="36">
        <v>428.93333333333334</v>
      </c>
      <c r="E43" s="36">
        <v>426.66666666666669</v>
      </c>
      <c r="F43" s="36">
        <v>422.98333333333335</v>
      </c>
      <c r="G43" s="36">
        <v>420.7166666666667</v>
      </c>
      <c r="H43" s="36">
        <v>432.61666666666667</v>
      </c>
      <c r="I43" s="36">
        <v>434.88333333333333</v>
      </c>
      <c r="J43" s="36">
        <v>438.56666666666666</v>
      </c>
      <c r="K43" s="31">
        <v>431.2</v>
      </c>
      <c r="L43" s="31">
        <v>425.25</v>
      </c>
      <c r="M43" s="31">
        <v>16.009170000000001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330.8</v>
      </c>
      <c r="D44" s="36">
        <v>332.93333333333334</v>
      </c>
      <c r="E44" s="36">
        <v>327.36666666666667</v>
      </c>
      <c r="F44" s="36">
        <v>323.93333333333334</v>
      </c>
      <c r="G44" s="36">
        <v>318.36666666666667</v>
      </c>
      <c r="H44" s="36">
        <v>336.36666666666667</v>
      </c>
      <c r="I44" s="36">
        <v>341.93333333333339</v>
      </c>
      <c r="J44" s="36">
        <v>345.36666666666667</v>
      </c>
      <c r="K44" s="31">
        <v>338.5</v>
      </c>
      <c r="L44" s="31">
        <v>329.5</v>
      </c>
      <c r="M44" s="31">
        <v>16.779720000000001</v>
      </c>
      <c r="N44" s="1"/>
      <c r="O44" s="1"/>
    </row>
    <row r="45" spans="1:15" ht="12.75" customHeight="1">
      <c r="A45" s="33">
        <v>35</v>
      </c>
      <c r="B45" s="53" t="s">
        <v>843</v>
      </c>
      <c r="C45" s="31">
        <v>643.79999999999995</v>
      </c>
      <c r="D45" s="36">
        <v>644.9666666666667</v>
      </c>
      <c r="E45" s="36">
        <v>637.33333333333337</v>
      </c>
      <c r="F45" s="36">
        <v>630.86666666666667</v>
      </c>
      <c r="G45" s="36">
        <v>623.23333333333335</v>
      </c>
      <c r="H45" s="36">
        <v>651.43333333333339</v>
      </c>
      <c r="I45" s="36">
        <v>659.06666666666661</v>
      </c>
      <c r="J45" s="36">
        <v>665.53333333333342</v>
      </c>
      <c r="K45" s="31">
        <v>652.6</v>
      </c>
      <c r="L45" s="31">
        <v>638.5</v>
      </c>
      <c r="M45" s="31">
        <v>3.66961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555.25</v>
      </c>
      <c r="D46" s="36">
        <v>557.35</v>
      </c>
      <c r="E46" s="36">
        <v>548.1</v>
      </c>
      <c r="F46" s="36">
        <v>540.95000000000005</v>
      </c>
      <c r="G46" s="36">
        <v>531.70000000000005</v>
      </c>
      <c r="H46" s="36">
        <v>564.5</v>
      </c>
      <c r="I46" s="36">
        <v>573.75</v>
      </c>
      <c r="J46" s="36">
        <v>580.9</v>
      </c>
      <c r="K46" s="31">
        <v>566.6</v>
      </c>
      <c r="L46" s="31">
        <v>550.20000000000005</v>
      </c>
      <c r="M46" s="31">
        <v>0.73602000000000001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173.9</v>
      </c>
      <c r="D47" s="36">
        <v>173.76666666666665</v>
      </c>
      <c r="E47" s="36">
        <v>172.6333333333333</v>
      </c>
      <c r="F47" s="36">
        <v>171.36666666666665</v>
      </c>
      <c r="G47" s="36">
        <v>170.23333333333329</v>
      </c>
      <c r="H47" s="36">
        <v>175.0333333333333</v>
      </c>
      <c r="I47" s="36">
        <v>176.16666666666663</v>
      </c>
      <c r="J47" s="36">
        <v>177.43333333333331</v>
      </c>
      <c r="K47" s="31">
        <v>174.9</v>
      </c>
      <c r="L47" s="31">
        <v>172.5</v>
      </c>
      <c r="M47" s="31">
        <v>128.25482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3383.35</v>
      </c>
      <c r="D48" s="36">
        <v>3373.4833333333336</v>
      </c>
      <c r="E48" s="36">
        <v>3355.0666666666671</v>
      </c>
      <c r="F48" s="36">
        <v>3326.7833333333333</v>
      </c>
      <c r="G48" s="36">
        <v>3308.3666666666668</v>
      </c>
      <c r="H48" s="36">
        <v>3401.7666666666673</v>
      </c>
      <c r="I48" s="36">
        <v>3420.1833333333334</v>
      </c>
      <c r="J48" s="36">
        <v>3448.4666666666676</v>
      </c>
      <c r="K48" s="31">
        <v>3391.9</v>
      </c>
      <c r="L48" s="31">
        <v>3345.2</v>
      </c>
      <c r="M48" s="31">
        <v>6.0019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399.9</v>
      </c>
      <c r="D49" s="36">
        <v>399.34999999999997</v>
      </c>
      <c r="E49" s="36">
        <v>395.79999999999995</v>
      </c>
      <c r="F49" s="36">
        <v>391.7</v>
      </c>
      <c r="G49" s="36">
        <v>388.15</v>
      </c>
      <c r="H49" s="36">
        <v>403.44999999999993</v>
      </c>
      <c r="I49" s="36">
        <v>407</v>
      </c>
      <c r="J49" s="36">
        <v>411.09999999999991</v>
      </c>
      <c r="K49" s="31">
        <v>402.9</v>
      </c>
      <c r="L49" s="31">
        <v>395.25</v>
      </c>
      <c r="M49" s="31">
        <v>8.8557600000000001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1922</v>
      </c>
      <c r="D50" s="36">
        <v>1928.1666666666667</v>
      </c>
      <c r="E50" s="36">
        <v>1910.3333333333335</v>
      </c>
      <c r="F50" s="36">
        <v>1898.6666666666667</v>
      </c>
      <c r="G50" s="36">
        <v>1880.8333333333335</v>
      </c>
      <c r="H50" s="36">
        <v>1939.8333333333335</v>
      </c>
      <c r="I50" s="36">
        <v>1957.666666666667</v>
      </c>
      <c r="J50" s="36">
        <v>1969.3333333333335</v>
      </c>
      <c r="K50" s="31">
        <v>1946</v>
      </c>
      <c r="L50" s="31">
        <v>1916.5</v>
      </c>
      <c r="M50" s="31">
        <v>2.9980099999999998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7031.55</v>
      </c>
      <c r="D51" s="36">
        <v>7006.333333333333</v>
      </c>
      <c r="E51" s="36">
        <v>6936.2166666666662</v>
      </c>
      <c r="F51" s="36">
        <v>6840.8833333333332</v>
      </c>
      <c r="G51" s="36">
        <v>6770.7666666666664</v>
      </c>
      <c r="H51" s="36">
        <v>7101.6666666666661</v>
      </c>
      <c r="I51" s="36">
        <v>7171.7833333333328</v>
      </c>
      <c r="J51" s="36">
        <v>7267.1166666666659</v>
      </c>
      <c r="K51" s="31">
        <v>7076.45</v>
      </c>
      <c r="L51" s="31">
        <v>6911</v>
      </c>
      <c r="M51" s="31">
        <v>0.69808999999999999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769.55</v>
      </c>
      <c r="D52" s="36">
        <v>768.01666666666677</v>
      </c>
      <c r="E52" s="36">
        <v>763.73333333333358</v>
      </c>
      <c r="F52" s="36">
        <v>757.91666666666686</v>
      </c>
      <c r="G52" s="36">
        <v>753.63333333333367</v>
      </c>
      <c r="H52" s="36">
        <v>773.83333333333348</v>
      </c>
      <c r="I52" s="36">
        <v>778.11666666666656</v>
      </c>
      <c r="J52" s="36">
        <v>783.93333333333339</v>
      </c>
      <c r="K52" s="31">
        <v>772.3</v>
      </c>
      <c r="L52" s="31">
        <v>762.2</v>
      </c>
      <c r="M52" s="31">
        <v>8.4714299999999998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1063.6500000000001</v>
      </c>
      <c r="D53" s="36">
        <v>1063.6000000000001</v>
      </c>
      <c r="E53" s="36">
        <v>1046.2000000000003</v>
      </c>
      <c r="F53" s="36">
        <v>1028.7500000000002</v>
      </c>
      <c r="G53" s="36">
        <v>1011.3500000000004</v>
      </c>
      <c r="H53" s="36">
        <v>1081.0500000000002</v>
      </c>
      <c r="I53" s="36">
        <v>1098.4500000000003</v>
      </c>
      <c r="J53" s="36">
        <v>1115.9000000000001</v>
      </c>
      <c r="K53" s="31">
        <v>1081</v>
      </c>
      <c r="L53" s="31">
        <v>1046.1500000000001</v>
      </c>
      <c r="M53" s="31">
        <v>14.16282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400.4</v>
      </c>
      <c r="D54" s="36">
        <v>400.59999999999997</v>
      </c>
      <c r="E54" s="36">
        <v>397.74999999999994</v>
      </c>
      <c r="F54" s="36">
        <v>395.09999999999997</v>
      </c>
      <c r="G54" s="36">
        <v>392.24999999999994</v>
      </c>
      <c r="H54" s="36">
        <v>403.24999999999994</v>
      </c>
      <c r="I54" s="36">
        <v>406.09999999999997</v>
      </c>
      <c r="J54" s="36">
        <v>408.74999999999994</v>
      </c>
      <c r="K54" s="31">
        <v>403.45</v>
      </c>
      <c r="L54" s="31">
        <v>397.95</v>
      </c>
      <c r="M54" s="31">
        <v>1.6137300000000001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4023.45</v>
      </c>
      <c r="D55" s="36">
        <v>4019</v>
      </c>
      <c r="E55" s="36">
        <v>3999.8</v>
      </c>
      <c r="F55" s="36">
        <v>3976.15</v>
      </c>
      <c r="G55" s="36">
        <v>3956.9500000000003</v>
      </c>
      <c r="H55" s="36">
        <v>4042.65</v>
      </c>
      <c r="I55" s="36">
        <v>4061.85</v>
      </c>
      <c r="J55" s="36">
        <v>4085.5</v>
      </c>
      <c r="K55" s="31">
        <v>4038.2</v>
      </c>
      <c r="L55" s="31">
        <v>3995.35</v>
      </c>
      <c r="M55" s="31">
        <v>2.9913500000000002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1094.25</v>
      </c>
      <c r="D56" s="36">
        <v>1093.8666666666668</v>
      </c>
      <c r="E56" s="36">
        <v>1087.0833333333335</v>
      </c>
      <c r="F56" s="36">
        <v>1079.9166666666667</v>
      </c>
      <c r="G56" s="36">
        <v>1073.1333333333334</v>
      </c>
      <c r="H56" s="36">
        <v>1101.0333333333335</v>
      </c>
      <c r="I56" s="36">
        <v>1107.8166666666668</v>
      </c>
      <c r="J56" s="36">
        <v>1114.9833333333336</v>
      </c>
      <c r="K56" s="31">
        <v>1100.6500000000001</v>
      </c>
      <c r="L56" s="31">
        <v>1086.7</v>
      </c>
      <c r="M56" s="31">
        <v>56.875169999999997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6464.55</v>
      </c>
      <c r="D57" s="36">
        <v>6436.5333333333328</v>
      </c>
      <c r="E57" s="36">
        <v>6398.0666666666657</v>
      </c>
      <c r="F57" s="36">
        <v>6331.583333333333</v>
      </c>
      <c r="G57" s="36">
        <v>6293.1166666666659</v>
      </c>
      <c r="H57" s="36">
        <v>6503.0166666666655</v>
      </c>
      <c r="I57" s="36">
        <v>6541.4833333333327</v>
      </c>
      <c r="J57" s="36">
        <v>6607.9666666666653</v>
      </c>
      <c r="K57" s="31">
        <v>6475</v>
      </c>
      <c r="L57" s="31">
        <v>6370.05</v>
      </c>
      <c r="M57" s="31">
        <v>3.0213899999999998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7162.3</v>
      </c>
      <c r="D58" s="36">
        <v>7217.1833333333334</v>
      </c>
      <c r="E58" s="36">
        <v>7090.3666666666668</v>
      </c>
      <c r="F58" s="36">
        <v>7018.4333333333334</v>
      </c>
      <c r="G58" s="36">
        <v>6891.6166666666668</v>
      </c>
      <c r="H58" s="36">
        <v>7289.1166666666668</v>
      </c>
      <c r="I58" s="36">
        <v>7415.9333333333343</v>
      </c>
      <c r="J58" s="36">
        <v>7487.8666666666668</v>
      </c>
      <c r="K58" s="31">
        <v>7344</v>
      </c>
      <c r="L58" s="31">
        <v>7145.25</v>
      </c>
      <c r="M58" s="31">
        <v>12.25844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1645.3</v>
      </c>
      <c r="D59" s="36">
        <v>1655.45</v>
      </c>
      <c r="E59" s="36">
        <v>1626.9</v>
      </c>
      <c r="F59" s="36">
        <v>1608.5</v>
      </c>
      <c r="G59" s="36">
        <v>1579.95</v>
      </c>
      <c r="H59" s="36">
        <v>1673.8500000000001</v>
      </c>
      <c r="I59" s="36">
        <v>1702.3999999999999</v>
      </c>
      <c r="J59" s="36">
        <v>1720.8000000000002</v>
      </c>
      <c r="K59" s="31">
        <v>1684</v>
      </c>
      <c r="L59" s="31">
        <v>1637.05</v>
      </c>
      <c r="M59" s="31">
        <v>12.962910000000001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7891.4</v>
      </c>
      <c r="D60" s="36">
        <v>7893.8</v>
      </c>
      <c r="E60" s="36">
        <v>7832.6</v>
      </c>
      <c r="F60" s="36">
        <v>7773.8</v>
      </c>
      <c r="G60" s="36">
        <v>7712.6</v>
      </c>
      <c r="H60" s="36">
        <v>7952.6</v>
      </c>
      <c r="I60" s="36">
        <v>8013.7999999999993</v>
      </c>
      <c r="J60" s="36">
        <v>8072.6</v>
      </c>
      <c r="K60" s="31">
        <v>7955</v>
      </c>
      <c r="L60" s="31">
        <v>7835</v>
      </c>
      <c r="M60" s="31">
        <v>0.19122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2614.6</v>
      </c>
      <c r="D61" s="36">
        <v>2553.3666666666668</v>
      </c>
      <c r="E61" s="36">
        <v>2456.7333333333336</v>
      </c>
      <c r="F61" s="36">
        <v>2298.8666666666668</v>
      </c>
      <c r="G61" s="36">
        <v>2202.2333333333336</v>
      </c>
      <c r="H61" s="36">
        <v>2711.2333333333336</v>
      </c>
      <c r="I61" s="36">
        <v>2807.8666666666668</v>
      </c>
      <c r="J61" s="36">
        <v>2965.7333333333336</v>
      </c>
      <c r="K61" s="31">
        <v>2650</v>
      </c>
      <c r="L61" s="31">
        <v>2395.5</v>
      </c>
      <c r="M61" s="31">
        <v>14.12772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2514.9</v>
      </c>
      <c r="D62" s="36">
        <v>2518.0833333333335</v>
      </c>
      <c r="E62" s="36">
        <v>2483.4666666666672</v>
      </c>
      <c r="F62" s="36">
        <v>2452.0333333333338</v>
      </c>
      <c r="G62" s="36">
        <v>2417.4166666666674</v>
      </c>
      <c r="H62" s="36">
        <v>2549.5166666666669</v>
      </c>
      <c r="I62" s="36">
        <v>2584.1333333333328</v>
      </c>
      <c r="J62" s="36">
        <v>2615.5666666666666</v>
      </c>
      <c r="K62" s="31">
        <v>2552.6999999999998</v>
      </c>
      <c r="L62" s="31">
        <v>2486.65</v>
      </c>
      <c r="M62" s="31">
        <v>1.2966500000000001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388.25</v>
      </c>
      <c r="D63" s="36">
        <v>389.16666666666669</v>
      </c>
      <c r="E63" s="36">
        <v>386.33333333333337</v>
      </c>
      <c r="F63" s="36">
        <v>384.41666666666669</v>
      </c>
      <c r="G63" s="36">
        <v>381.58333333333337</v>
      </c>
      <c r="H63" s="36">
        <v>391.08333333333337</v>
      </c>
      <c r="I63" s="36">
        <v>393.91666666666674</v>
      </c>
      <c r="J63" s="36">
        <v>395.83333333333337</v>
      </c>
      <c r="K63" s="31">
        <v>392</v>
      </c>
      <c r="L63" s="31">
        <v>387.25</v>
      </c>
      <c r="M63" s="31">
        <v>13.78562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234.95</v>
      </c>
      <c r="D64" s="36">
        <v>235.06666666666669</v>
      </c>
      <c r="E64" s="36">
        <v>232.98333333333338</v>
      </c>
      <c r="F64" s="36">
        <v>231.01666666666668</v>
      </c>
      <c r="G64" s="36">
        <v>228.93333333333337</v>
      </c>
      <c r="H64" s="36">
        <v>237.03333333333339</v>
      </c>
      <c r="I64" s="36">
        <v>239.1166666666667</v>
      </c>
      <c r="J64" s="36">
        <v>241.0833333333334</v>
      </c>
      <c r="K64" s="31">
        <v>237.15</v>
      </c>
      <c r="L64" s="31">
        <v>233.1</v>
      </c>
      <c r="M64" s="31">
        <v>63.041829999999997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225.35</v>
      </c>
      <c r="D65" s="36">
        <v>224.96666666666667</v>
      </c>
      <c r="E65" s="36">
        <v>223.28333333333333</v>
      </c>
      <c r="F65" s="36">
        <v>221.21666666666667</v>
      </c>
      <c r="G65" s="36">
        <v>219.53333333333333</v>
      </c>
      <c r="H65" s="36">
        <v>227.03333333333333</v>
      </c>
      <c r="I65" s="36">
        <v>228.71666666666667</v>
      </c>
      <c r="J65" s="36">
        <v>230.78333333333333</v>
      </c>
      <c r="K65" s="31">
        <v>226.65</v>
      </c>
      <c r="L65" s="31">
        <v>222.9</v>
      </c>
      <c r="M65" s="31">
        <v>92.152559999999994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109.5</v>
      </c>
      <c r="D66" s="36">
        <v>110.34999999999998</v>
      </c>
      <c r="E66" s="36">
        <v>108.24999999999996</v>
      </c>
      <c r="F66" s="36">
        <v>106.99999999999997</v>
      </c>
      <c r="G66" s="36">
        <v>104.89999999999995</v>
      </c>
      <c r="H66" s="36">
        <v>111.59999999999997</v>
      </c>
      <c r="I66" s="36">
        <v>113.69999999999999</v>
      </c>
      <c r="J66" s="36">
        <v>114.94999999999997</v>
      </c>
      <c r="K66" s="31">
        <v>112.45</v>
      </c>
      <c r="L66" s="31">
        <v>109.1</v>
      </c>
      <c r="M66" s="31">
        <v>125.9695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45.25</v>
      </c>
      <c r="D67" s="36">
        <v>45.466666666666669</v>
      </c>
      <c r="E67" s="36">
        <v>44.88333333333334</v>
      </c>
      <c r="F67" s="36">
        <v>44.516666666666673</v>
      </c>
      <c r="G67" s="36">
        <v>43.933333333333344</v>
      </c>
      <c r="H67" s="36">
        <v>45.833333333333336</v>
      </c>
      <c r="I67" s="36">
        <v>46.416666666666664</v>
      </c>
      <c r="J67" s="36">
        <v>46.783333333333331</v>
      </c>
      <c r="K67" s="31">
        <v>46.05</v>
      </c>
      <c r="L67" s="31">
        <v>45.1</v>
      </c>
      <c r="M67" s="31">
        <v>107.18492999999999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3084.95</v>
      </c>
      <c r="D68" s="36">
        <v>3064.4500000000003</v>
      </c>
      <c r="E68" s="36">
        <v>3033.9000000000005</v>
      </c>
      <c r="F68" s="36">
        <v>2982.8500000000004</v>
      </c>
      <c r="G68" s="36">
        <v>2952.3000000000006</v>
      </c>
      <c r="H68" s="36">
        <v>3115.5000000000005</v>
      </c>
      <c r="I68" s="36">
        <v>3146.0500000000006</v>
      </c>
      <c r="J68" s="36">
        <v>3197.1000000000004</v>
      </c>
      <c r="K68" s="31">
        <v>3095</v>
      </c>
      <c r="L68" s="31">
        <v>3013.4</v>
      </c>
      <c r="M68" s="31">
        <v>0.24057000000000001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1619.5</v>
      </c>
      <c r="D69" s="36">
        <v>1618.2333333333333</v>
      </c>
      <c r="E69" s="36">
        <v>1609.8166666666666</v>
      </c>
      <c r="F69" s="36">
        <v>1600.1333333333332</v>
      </c>
      <c r="G69" s="36">
        <v>1591.7166666666665</v>
      </c>
      <c r="H69" s="36">
        <v>1627.9166666666667</v>
      </c>
      <c r="I69" s="36">
        <v>1636.3333333333333</v>
      </c>
      <c r="J69" s="36">
        <v>1646.0166666666669</v>
      </c>
      <c r="K69" s="31">
        <v>1626.65</v>
      </c>
      <c r="L69" s="31">
        <v>1608.55</v>
      </c>
      <c r="M69" s="31">
        <v>1.9752799999999999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5652.8</v>
      </c>
      <c r="D70" s="36">
        <v>5661.8833333333341</v>
      </c>
      <c r="E70" s="36">
        <v>5576.9666666666681</v>
      </c>
      <c r="F70" s="36">
        <v>5501.1333333333341</v>
      </c>
      <c r="G70" s="36">
        <v>5416.2166666666681</v>
      </c>
      <c r="H70" s="36">
        <v>5737.7166666666681</v>
      </c>
      <c r="I70" s="36">
        <v>5822.6333333333341</v>
      </c>
      <c r="J70" s="36">
        <v>5898.4666666666681</v>
      </c>
      <c r="K70" s="31">
        <v>5746.8</v>
      </c>
      <c r="L70" s="31">
        <v>5586.05</v>
      </c>
      <c r="M70" s="31">
        <v>0.41649000000000003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2879.85</v>
      </c>
      <c r="D71" s="36">
        <v>2847.0666666666671</v>
      </c>
      <c r="E71" s="36">
        <v>2795.733333333334</v>
      </c>
      <c r="F71" s="36">
        <v>2711.6166666666668</v>
      </c>
      <c r="G71" s="36">
        <v>2660.2833333333338</v>
      </c>
      <c r="H71" s="36">
        <v>2931.1833333333343</v>
      </c>
      <c r="I71" s="36">
        <v>2982.5166666666673</v>
      </c>
      <c r="J71" s="36">
        <v>3066.6333333333346</v>
      </c>
      <c r="K71" s="31">
        <v>2898.4</v>
      </c>
      <c r="L71" s="31">
        <v>2762.95</v>
      </c>
      <c r="M71" s="31">
        <v>4.6842499999999996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587.79999999999995</v>
      </c>
      <c r="D72" s="36">
        <v>586.38333333333333</v>
      </c>
      <c r="E72" s="36">
        <v>583.76666666666665</v>
      </c>
      <c r="F72" s="36">
        <v>579.73333333333335</v>
      </c>
      <c r="G72" s="36">
        <v>577.11666666666667</v>
      </c>
      <c r="H72" s="36">
        <v>590.41666666666663</v>
      </c>
      <c r="I72" s="36">
        <v>593.03333333333319</v>
      </c>
      <c r="J72" s="36">
        <v>597.06666666666661</v>
      </c>
      <c r="K72" s="31">
        <v>589</v>
      </c>
      <c r="L72" s="31">
        <v>582.35</v>
      </c>
      <c r="M72" s="31">
        <v>5.1028700000000002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1694.8</v>
      </c>
      <c r="D73" s="36">
        <v>1667.3500000000001</v>
      </c>
      <c r="E73" s="36">
        <v>1607.7500000000002</v>
      </c>
      <c r="F73" s="36">
        <v>1520.7</v>
      </c>
      <c r="G73" s="36">
        <v>1461.1000000000001</v>
      </c>
      <c r="H73" s="36">
        <v>1754.4000000000003</v>
      </c>
      <c r="I73" s="36">
        <v>1814.0000000000002</v>
      </c>
      <c r="J73" s="36">
        <v>1901.0500000000004</v>
      </c>
      <c r="K73" s="31">
        <v>1726.95</v>
      </c>
      <c r="L73" s="31">
        <v>1580.3</v>
      </c>
      <c r="M73" s="31">
        <v>40.452750000000002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181.95</v>
      </c>
      <c r="D74" s="36">
        <v>181.48333333333335</v>
      </c>
      <c r="E74" s="36">
        <v>178.4666666666667</v>
      </c>
      <c r="F74" s="36">
        <v>174.98333333333335</v>
      </c>
      <c r="G74" s="36">
        <v>171.9666666666667</v>
      </c>
      <c r="H74" s="36">
        <v>184.9666666666667</v>
      </c>
      <c r="I74" s="36">
        <v>187.98333333333335</v>
      </c>
      <c r="J74" s="36">
        <v>191.4666666666667</v>
      </c>
      <c r="K74" s="31">
        <v>184.5</v>
      </c>
      <c r="L74" s="31">
        <v>178</v>
      </c>
      <c r="M74" s="31">
        <v>527.36391000000003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1226.95</v>
      </c>
      <c r="D75" s="36">
        <v>1219.6666666666667</v>
      </c>
      <c r="E75" s="36">
        <v>1209.3333333333335</v>
      </c>
      <c r="F75" s="36">
        <v>1191.7166666666667</v>
      </c>
      <c r="G75" s="36">
        <v>1181.3833333333334</v>
      </c>
      <c r="H75" s="36">
        <v>1237.2833333333335</v>
      </c>
      <c r="I75" s="36">
        <v>1247.616666666667</v>
      </c>
      <c r="J75" s="36">
        <v>1265.2333333333336</v>
      </c>
      <c r="K75" s="31">
        <v>1230</v>
      </c>
      <c r="L75" s="31">
        <v>1202.05</v>
      </c>
      <c r="M75" s="31">
        <v>7.6860600000000003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182.2</v>
      </c>
      <c r="D76" s="36">
        <v>181.71666666666667</v>
      </c>
      <c r="E76" s="36">
        <v>179.13333333333333</v>
      </c>
      <c r="F76" s="36">
        <v>176.06666666666666</v>
      </c>
      <c r="G76" s="36">
        <v>173.48333333333332</v>
      </c>
      <c r="H76" s="36">
        <v>184.78333333333333</v>
      </c>
      <c r="I76" s="36">
        <v>187.36666666666665</v>
      </c>
      <c r="J76" s="36">
        <v>190.43333333333334</v>
      </c>
      <c r="K76" s="31">
        <v>184.3</v>
      </c>
      <c r="L76" s="31">
        <v>178.65</v>
      </c>
      <c r="M76" s="31">
        <v>377.56995999999998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451.6</v>
      </c>
      <c r="D77" s="36">
        <v>450.86666666666662</v>
      </c>
      <c r="E77" s="36">
        <v>445.23333333333323</v>
      </c>
      <c r="F77" s="36">
        <v>438.86666666666662</v>
      </c>
      <c r="G77" s="36">
        <v>433.23333333333323</v>
      </c>
      <c r="H77" s="36">
        <v>457.23333333333323</v>
      </c>
      <c r="I77" s="36">
        <v>462.86666666666656</v>
      </c>
      <c r="J77" s="36">
        <v>469.23333333333323</v>
      </c>
      <c r="K77" s="31">
        <v>456.5</v>
      </c>
      <c r="L77" s="31">
        <v>444.5</v>
      </c>
      <c r="M77" s="31">
        <v>114.88225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999.85</v>
      </c>
      <c r="D78" s="36">
        <v>997.33333333333337</v>
      </c>
      <c r="E78" s="36">
        <v>992.16666666666674</v>
      </c>
      <c r="F78" s="36">
        <v>984.48333333333335</v>
      </c>
      <c r="G78" s="36">
        <v>979.31666666666672</v>
      </c>
      <c r="H78" s="36">
        <v>1005.0166666666668</v>
      </c>
      <c r="I78" s="36">
        <v>1010.1833333333335</v>
      </c>
      <c r="J78" s="36">
        <v>1017.8666666666668</v>
      </c>
      <c r="K78" s="31">
        <v>1002.5</v>
      </c>
      <c r="L78" s="31">
        <v>989.65</v>
      </c>
      <c r="M78" s="31">
        <v>24.60643</v>
      </c>
      <c r="N78" s="1"/>
      <c r="O78" s="1"/>
    </row>
    <row r="79" spans="1:15" ht="12.75" customHeight="1">
      <c r="A79" s="33">
        <v>69</v>
      </c>
      <c r="B79" s="53" t="s">
        <v>845</v>
      </c>
      <c r="C79" s="31">
        <v>553.29999999999995</v>
      </c>
      <c r="D79" s="36">
        <v>551.76666666666665</v>
      </c>
      <c r="E79" s="36">
        <v>548.5333333333333</v>
      </c>
      <c r="F79" s="36">
        <v>543.76666666666665</v>
      </c>
      <c r="G79" s="36">
        <v>540.5333333333333</v>
      </c>
      <c r="H79" s="36">
        <v>556.5333333333333</v>
      </c>
      <c r="I79" s="36">
        <v>559.76666666666665</v>
      </c>
      <c r="J79" s="36">
        <v>564.5333333333333</v>
      </c>
      <c r="K79" s="31">
        <v>555</v>
      </c>
      <c r="L79" s="31">
        <v>547</v>
      </c>
      <c r="M79" s="31">
        <v>2.1819999999999999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250.65</v>
      </c>
      <c r="D80" s="36">
        <v>250.13333333333333</v>
      </c>
      <c r="E80" s="36">
        <v>248.26666666666665</v>
      </c>
      <c r="F80" s="36">
        <v>245.88333333333333</v>
      </c>
      <c r="G80" s="36">
        <v>244.01666666666665</v>
      </c>
      <c r="H80" s="36">
        <v>252.51666666666665</v>
      </c>
      <c r="I80" s="36">
        <v>254.38333333333333</v>
      </c>
      <c r="J80" s="36">
        <v>256.76666666666665</v>
      </c>
      <c r="K80" s="31">
        <v>252</v>
      </c>
      <c r="L80" s="31">
        <v>247.75</v>
      </c>
      <c r="M80" s="31">
        <v>35.861640000000001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1417.7</v>
      </c>
      <c r="D81" s="36">
        <v>1419.9166666666667</v>
      </c>
      <c r="E81" s="36">
        <v>1409.8333333333335</v>
      </c>
      <c r="F81" s="36">
        <v>1401.9666666666667</v>
      </c>
      <c r="G81" s="36">
        <v>1391.8833333333334</v>
      </c>
      <c r="H81" s="36">
        <v>1427.7833333333335</v>
      </c>
      <c r="I81" s="36">
        <v>1437.866666666667</v>
      </c>
      <c r="J81" s="36">
        <v>1445.7333333333336</v>
      </c>
      <c r="K81" s="31">
        <v>1430</v>
      </c>
      <c r="L81" s="31">
        <v>1412.05</v>
      </c>
      <c r="M81" s="31">
        <v>0.28192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734.7</v>
      </c>
      <c r="D82" s="36">
        <v>736.88333333333333</v>
      </c>
      <c r="E82" s="36">
        <v>727.76666666666665</v>
      </c>
      <c r="F82" s="36">
        <v>720.83333333333337</v>
      </c>
      <c r="G82" s="36">
        <v>711.7166666666667</v>
      </c>
      <c r="H82" s="36">
        <v>743.81666666666661</v>
      </c>
      <c r="I82" s="36">
        <v>752.93333333333317</v>
      </c>
      <c r="J82" s="36">
        <v>759.86666666666656</v>
      </c>
      <c r="K82" s="31">
        <v>746</v>
      </c>
      <c r="L82" s="31">
        <v>729.95</v>
      </c>
      <c r="M82" s="31">
        <v>15.449680000000001</v>
      </c>
      <c r="N82" s="1"/>
      <c r="O82" s="1"/>
    </row>
    <row r="83" spans="1:15" ht="12.75" customHeight="1">
      <c r="A83" s="33">
        <v>73</v>
      </c>
      <c r="B83" s="53" t="s">
        <v>846</v>
      </c>
      <c r="C83" s="31">
        <v>309.45</v>
      </c>
      <c r="D83" s="36">
        <v>311.95</v>
      </c>
      <c r="E83" s="36">
        <v>305.5</v>
      </c>
      <c r="F83" s="36">
        <v>301.55</v>
      </c>
      <c r="G83" s="36">
        <v>295.10000000000002</v>
      </c>
      <c r="H83" s="36">
        <v>315.89999999999998</v>
      </c>
      <c r="I83" s="36">
        <v>322.34999999999991</v>
      </c>
      <c r="J83" s="36">
        <v>326.29999999999995</v>
      </c>
      <c r="K83" s="31">
        <v>318.39999999999998</v>
      </c>
      <c r="L83" s="31">
        <v>308</v>
      </c>
      <c r="M83" s="31">
        <v>47.290849999999999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7241.15</v>
      </c>
      <c r="D84" s="36">
        <v>7296.7166666666672</v>
      </c>
      <c r="E84" s="36">
        <v>7174.4333333333343</v>
      </c>
      <c r="F84" s="36">
        <v>7107.7166666666672</v>
      </c>
      <c r="G84" s="36">
        <v>6985.4333333333343</v>
      </c>
      <c r="H84" s="36">
        <v>7363.4333333333343</v>
      </c>
      <c r="I84" s="36">
        <v>7485.7166666666672</v>
      </c>
      <c r="J84" s="36">
        <v>7552.4333333333343</v>
      </c>
      <c r="K84" s="31">
        <v>7419</v>
      </c>
      <c r="L84" s="31">
        <v>7230</v>
      </c>
      <c r="M84" s="31">
        <v>6.7559999999999995E-2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946.95</v>
      </c>
      <c r="D85" s="36">
        <v>944.18333333333339</v>
      </c>
      <c r="E85" s="36">
        <v>928.76666666666677</v>
      </c>
      <c r="F85" s="36">
        <v>910.58333333333337</v>
      </c>
      <c r="G85" s="36">
        <v>895.16666666666674</v>
      </c>
      <c r="H85" s="36">
        <v>962.36666666666679</v>
      </c>
      <c r="I85" s="36">
        <v>977.7833333333333</v>
      </c>
      <c r="J85" s="36">
        <v>995.96666666666681</v>
      </c>
      <c r="K85" s="31">
        <v>959.6</v>
      </c>
      <c r="L85" s="31">
        <v>926</v>
      </c>
      <c r="M85" s="31">
        <v>1.7444200000000001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1468.7</v>
      </c>
      <c r="D86" s="36">
        <v>1430.0333333333335</v>
      </c>
      <c r="E86" s="36">
        <v>1361.0666666666671</v>
      </c>
      <c r="F86" s="36">
        <v>1253.4333333333336</v>
      </c>
      <c r="G86" s="36">
        <v>1184.4666666666672</v>
      </c>
      <c r="H86" s="36">
        <v>1537.666666666667</v>
      </c>
      <c r="I86" s="36">
        <v>1606.6333333333337</v>
      </c>
      <c r="J86" s="36">
        <v>1714.2666666666669</v>
      </c>
      <c r="K86" s="31">
        <v>1499</v>
      </c>
      <c r="L86" s="31">
        <v>1322.4</v>
      </c>
      <c r="M86" s="31">
        <v>6.8078900000000004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423.3</v>
      </c>
      <c r="D87" s="36">
        <v>424.90000000000003</v>
      </c>
      <c r="E87" s="36">
        <v>421.40000000000009</v>
      </c>
      <c r="F87" s="36">
        <v>419.50000000000006</v>
      </c>
      <c r="G87" s="36">
        <v>416.00000000000011</v>
      </c>
      <c r="H87" s="36">
        <v>426.80000000000007</v>
      </c>
      <c r="I87" s="36">
        <v>430.29999999999995</v>
      </c>
      <c r="J87" s="36">
        <v>432.20000000000005</v>
      </c>
      <c r="K87" s="31">
        <v>428.4</v>
      </c>
      <c r="L87" s="31">
        <v>423</v>
      </c>
      <c r="M87" s="31">
        <v>1.4888300000000001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21905.9</v>
      </c>
      <c r="D88" s="36">
        <v>21822.283333333336</v>
      </c>
      <c r="E88" s="36">
        <v>21646.566666666673</v>
      </c>
      <c r="F88" s="36">
        <v>21387.233333333337</v>
      </c>
      <c r="G88" s="36">
        <v>21211.516666666674</v>
      </c>
      <c r="H88" s="36">
        <v>22081.616666666672</v>
      </c>
      <c r="I88" s="36">
        <v>22257.333333333339</v>
      </c>
      <c r="J88" s="36">
        <v>22516.666666666672</v>
      </c>
      <c r="K88" s="31">
        <v>21998</v>
      </c>
      <c r="L88" s="31">
        <v>21562.95</v>
      </c>
      <c r="M88" s="31">
        <v>0.10747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859.5</v>
      </c>
      <c r="D89" s="36">
        <v>860.23333333333323</v>
      </c>
      <c r="E89" s="36">
        <v>846.26666666666642</v>
      </c>
      <c r="F89" s="36">
        <v>833.03333333333319</v>
      </c>
      <c r="G89" s="36">
        <v>819.06666666666638</v>
      </c>
      <c r="H89" s="36">
        <v>873.46666666666647</v>
      </c>
      <c r="I89" s="36">
        <v>887.43333333333339</v>
      </c>
      <c r="J89" s="36">
        <v>900.66666666666652</v>
      </c>
      <c r="K89" s="31">
        <v>874.2</v>
      </c>
      <c r="L89" s="31">
        <v>847</v>
      </c>
      <c r="M89" s="31">
        <v>2.5596899999999998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19.350000000000001</v>
      </c>
      <c r="D90" s="36">
        <v>19.400000000000002</v>
      </c>
      <c r="E90" s="36">
        <v>19.050000000000004</v>
      </c>
      <c r="F90" s="36">
        <v>18.750000000000004</v>
      </c>
      <c r="G90" s="36">
        <v>18.400000000000006</v>
      </c>
      <c r="H90" s="36">
        <v>19.700000000000003</v>
      </c>
      <c r="I90" s="36">
        <v>20.050000000000004</v>
      </c>
      <c r="J90" s="36">
        <v>20.350000000000001</v>
      </c>
      <c r="K90" s="31">
        <v>19.75</v>
      </c>
      <c r="L90" s="31">
        <v>19.100000000000001</v>
      </c>
      <c r="M90" s="31">
        <v>132.89395999999999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5235.95</v>
      </c>
      <c r="D91" s="36">
        <v>5208.8166666666666</v>
      </c>
      <c r="E91" s="36">
        <v>5173.1333333333332</v>
      </c>
      <c r="F91" s="36">
        <v>5110.3166666666666</v>
      </c>
      <c r="G91" s="36">
        <v>5074.6333333333332</v>
      </c>
      <c r="H91" s="36">
        <v>5271.6333333333332</v>
      </c>
      <c r="I91" s="36">
        <v>5307.3166666666657</v>
      </c>
      <c r="J91" s="36">
        <v>5370.1333333333332</v>
      </c>
      <c r="K91" s="31">
        <v>5244.5</v>
      </c>
      <c r="L91" s="31">
        <v>5146</v>
      </c>
      <c r="M91" s="31">
        <v>5.7431000000000001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2310.6</v>
      </c>
      <c r="D92" s="36">
        <v>2324.3666666666668</v>
      </c>
      <c r="E92" s="36">
        <v>2286.3333333333335</v>
      </c>
      <c r="F92" s="36">
        <v>2262.0666666666666</v>
      </c>
      <c r="G92" s="36">
        <v>2224.0333333333333</v>
      </c>
      <c r="H92" s="36">
        <v>2348.6333333333337</v>
      </c>
      <c r="I92" s="36">
        <v>2386.6666666666665</v>
      </c>
      <c r="J92" s="36">
        <v>2410.9333333333338</v>
      </c>
      <c r="K92" s="31">
        <v>2362.4</v>
      </c>
      <c r="L92" s="31">
        <v>2300.1</v>
      </c>
      <c r="M92" s="31">
        <v>6.84145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1996.05</v>
      </c>
      <c r="D93" s="36">
        <v>2004.6999999999998</v>
      </c>
      <c r="E93" s="36">
        <v>1981.2999999999997</v>
      </c>
      <c r="F93" s="36">
        <v>1966.55</v>
      </c>
      <c r="G93" s="36">
        <v>1943.1499999999999</v>
      </c>
      <c r="H93" s="36">
        <v>2019.4499999999996</v>
      </c>
      <c r="I93" s="36">
        <v>2042.8499999999997</v>
      </c>
      <c r="J93" s="36">
        <v>2057.5999999999995</v>
      </c>
      <c r="K93" s="31">
        <v>2028.1</v>
      </c>
      <c r="L93" s="31">
        <v>1989.95</v>
      </c>
      <c r="M93" s="31">
        <v>0.80071000000000003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281.39999999999998</v>
      </c>
      <c r="D94" s="36">
        <v>282.06666666666666</v>
      </c>
      <c r="E94" s="36">
        <v>278.68333333333334</v>
      </c>
      <c r="F94" s="36">
        <v>275.9666666666667</v>
      </c>
      <c r="G94" s="36">
        <v>272.58333333333337</v>
      </c>
      <c r="H94" s="36">
        <v>284.7833333333333</v>
      </c>
      <c r="I94" s="36">
        <v>288.16666666666663</v>
      </c>
      <c r="J94" s="36">
        <v>290.88333333333327</v>
      </c>
      <c r="K94" s="31">
        <v>285.45</v>
      </c>
      <c r="L94" s="31">
        <v>279.35000000000002</v>
      </c>
      <c r="M94" s="31">
        <v>7.2449599999999998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775</v>
      </c>
      <c r="D95" s="36">
        <v>776.01666666666677</v>
      </c>
      <c r="E95" s="36">
        <v>768.08333333333348</v>
      </c>
      <c r="F95" s="36">
        <v>761.16666666666674</v>
      </c>
      <c r="G95" s="36">
        <v>753.23333333333346</v>
      </c>
      <c r="H95" s="36">
        <v>782.93333333333351</v>
      </c>
      <c r="I95" s="36">
        <v>790.86666666666667</v>
      </c>
      <c r="J95" s="36">
        <v>797.78333333333353</v>
      </c>
      <c r="K95" s="31">
        <v>783.95</v>
      </c>
      <c r="L95" s="31">
        <v>769.1</v>
      </c>
      <c r="M95" s="31">
        <v>6.3069699999999997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425.4</v>
      </c>
      <c r="D96" s="36">
        <v>426.86666666666662</v>
      </c>
      <c r="E96" s="36">
        <v>423.13333333333321</v>
      </c>
      <c r="F96" s="36">
        <v>420.86666666666662</v>
      </c>
      <c r="G96" s="36">
        <v>417.13333333333321</v>
      </c>
      <c r="H96" s="36">
        <v>429.13333333333321</v>
      </c>
      <c r="I96" s="36">
        <v>432.86666666666667</v>
      </c>
      <c r="J96" s="36">
        <v>435.13333333333321</v>
      </c>
      <c r="K96" s="31">
        <v>430.6</v>
      </c>
      <c r="L96" s="31">
        <v>424.6</v>
      </c>
      <c r="M96" s="31">
        <v>34.982869999999998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766.85</v>
      </c>
      <c r="D97" s="36">
        <v>768.2833333333333</v>
      </c>
      <c r="E97" s="36">
        <v>762.46666666666658</v>
      </c>
      <c r="F97" s="36">
        <v>758.08333333333326</v>
      </c>
      <c r="G97" s="36">
        <v>752.26666666666654</v>
      </c>
      <c r="H97" s="36">
        <v>772.66666666666663</v>
      </c>
      <c r="I97" s="36">
        <v>778.48333333333323</v>
      </c>
      <c r="J97" s="36">
        <v>782.86666666666667</v>
      </c>
      <c r="K97" s="31">
        <v>774.1</v>
      </c>
      <c r="L97" s="31">
        <v>763.9</v>
      </c>
      <c r="M97" s="31">
        <v>0.51902000000000004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1103.4000000000001</v>
      </c>
      <c r="D98" s="36">
        <v>1099.0833333333333</v>
      </c>
      <c r="E98" s="36">
        <v>1084.2666666666664</v>
      </c>
      <c r="F98" s="36">
        <v>1065.1333333333332</v>
      </c>
      <c r="G98" s="36">
        <v>1050.3166666666664</v>
      </c>
      <c r="H98" s="36">
        <v>1118.2166666666665</v>
      </c>
      <c r="I98" s="36">
        <v>1133.0333333333335</v>
      </c>
      <c r="J98" s="36">
        <v>1152.1666666666665</v>
      </c>
      <c r="K98" s="31">
        <v>1113.9000000000001</v>
      </c>
      <c r="L98" s="31">
        <v>1079.95</v>
      </c>
      <c r="M98" s="31">
        <v>1.79542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182.55</v>
      </c>
      <c r="D99" s="36">
        <v>177.58333333333334</v>
      </c>
      <c r="E99" s="36">
        <v>169.16666666666669</v>
      </c>
      <c r="F99" s="36">
        <v>155.78333333333333</v>
      </c>
      <c r="G99" s="36">
        <v>147.36666666666667</v>
      </c>
      <c r="H99" s="36">
        <v>190.9666666666667</v>
      </c>
      <c r="I99" s="36">
        <v>199.38333333333338</v>
      </c>
      <c r="J99" s="36">
        <v>212.76666666666671</v>
      </c>
      <c r="K99" s="31">
        <v>186</v>
      </c>
      <c r="L99" s="31">
        <v>164.2</v>
      </c>
      <c r="M99" s="31">
        <v>497.55772000000002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640.1</v>
      </c>
      <c r="D100" s="36">
        <v>637.4</v>
      </c>
      <c r="E100" s="36">
        <v>628.19999999999993</v>
      </c>
      <c r="F100" s="36">
        <v>616.29999999999995</v>
      </c>
      <c r="G100" s="36">
        <v>607.09999999999991</v>
      </c>
      <c r="H100" s="36">
        <v>649.29999999999995</v>
      </c>
      <c r="I100" s="36">
        <v>658.5</v>
      </c>
      <c r="J100" s="36">
        <v>670.4</v>
      </c>
      <c r="K100" s="31">
        <v>646.6</v>
      </c>
      <c r="L100" s="31">
        <v>625.5</v>
      </c>
      <c r="M100" s="31">
        <v>4.2606700000000002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2388.4</v>
      </c>
      <c r="D101" s="36">
        <v>2392.7999999999997</v>
      </c>
      <c r="E101" s="36">
        <v>2371.5999999999995</v>
      </c>
      <c r="F101" s="36">
        <v>2354.7999999999997</v>
      </c>
      <c r="G101" s="36">
        <v>2333.5999999999995</v>
      </c>
      <c r="H101" s="36">
        <v>2409.5999999999995</v>
      </c>
      <c r="I101" s="36">
        <v>2430.7999999999993</v>
      </c>
      <c r="J101" s="36">
        <v>2447.5999999999995</v>
      </c>
      <c r="K101" s="31">
        <v>2414</v>
      </c>
      <c r="L101" s="31">
        <v>2376</v>
      </c>
      <c r="M101" s="31">
        <v>0.61348000000000003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48.75</v>
      </c>
      <c r="D102" s="36">
        <v>48.783333333333339</v>
      </c>
      <c r="E102" s="36">
        <v>48.166666666666679</v>
      </c>
      <c r="F102" s="36">
        <v>47.583333333333343</v>
      </c>
      <c r="G102" s="36">
        <v>46.966666666666683</v>
      </c>
      <c r="H102" s="36">
        <v>49.366666666666674</v>
      </c>
      <c r="I102" s="36">
        <v>49.983333333333334</v>
      </c>
      <c r="J102" s="36">
        <v>50.56666666666667</v>
      </c>
      <c r="K102" s="31">
        <v>49.4</v>
      </c>
      <c r="L102" s="31">
        <v>48.2</v>
      </c>
      <c r="M102" s="31">
        <v>95.050229999999999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1851.05</v>
      </c>
      <c r="D103" s="36">
        <v>1853.8666666666668</v>
      </c>
      <c r="E103" s="36">
        <v>1835.1833333333336</v>
      </c>
      <c r="F103" s="36">
        <v>1819.3166666666668</v>
      </c>
      <c r="G103" s="36">
        <v>1800.6333333333337</v>
      </c>
      <c r="H103" s="36">
        <v>1869.7333333333336</v>
      </c>
      <c r="I103" s="36">
        <v>1888.416666666667</v>
      </c>
      <c r="J103" s="36">
        <v>1904.2833333333335</v>
      </c>
      <c r="K103" s="31">
        <v>1872.55</v>
      </c>
      <c r="L103" s="31">
        <v>1838</v>
      </c>
      <c r="M103" s="31">
        <v>5.7729299999999997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799.7</v>
      </c>
      <c r="D104" s="36">
        <v>800.63333333333333</v>
      </c>
      <c r="E104" s="36">
        <v>791.26666666666665</v>
      </c>
      <c r="F104" s="36">
        <v>782.83333333333337</v>
      </c>
      <c r="G104" s="36">
        <v>773.4666666666667</v>
      </c>
      <c r="H104" s="36">
        <v>809.06666666666661</v>
      </c>
      <c r="I104" s="36">
        <v>818.43333333333317</v>
      </c>
      <c r="J104" s="36">
        <v>826.86666666666656</v>
      </c>
      <c r="K104" s="31">
        <v>810</v>
      </c>
      <c r="L104" s="31">
        <v>792.2</v>
      </c>
      <c r="M104" s="31">
        <v>1.1610400000000001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1221.0999999999999</v>
      </c>
      <c r="D105" s="36">
        <v>1224.1333333333332</v>
      </c>
      <c r="E105" s="36">
        <v>1211.9166666666665</v>
      </c>
      <c r="F105" s="36">
        <v>1202.7333333333333</v>
      </c>
      <c r="G105" s="36">
        <v>1190.5166666666667</v>
      </c>
      <c r="H105" s="36">
        <v>1233.3166666666664</v>
      </c>
      <c r="I105" s="36">
        <v>1245.5333333333331</v>
      </c>
      <c r="J105" s="36">
        <v>1254.7166666666662</v>
      </c>
      <c r="K105" s="31">
        <v>1236.3499999999999</v>
      </c>
      <c r="L105" s="31">
        <v>1214.95</v>
      </c>
      <c r="M105" s="31">
        <v>0.55364999999999998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8096.15</v>
      </c>
      <c r="D106" s="36">
        <v>8118.916666666667</v>
      </c>
      <c r="E106" s="36">
        <v>8052.8333333333339</v>
      </c>
      <c r="F106" s="36">
        <v>8009.5166666666673</v>
      </c>
      <c r="G106" s="36">
        <v>7943.4333333333343</v>
      </c>
      <c r="H106" s="36">
        <v>8162.2333333333336</v>
      </c>
      <c r="I106" s="36">
        <v>8228.3166666666675</v>
      </c>
      <c r="J106" s="36">
        <v>8271.6333333333332</v>
      </c>
      <c r="K106" s="31">
        <v>8185</v>
      </c>
      <c r="L106" s="31">
        <v>8075.6</v>
      </c>
      <c r="M106" s="31">
        <v>7.2270000000000001E-2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123.4</v>
      </c>
      <c r="D107" s="36">
        <v>122.35000000000001</v>
      </c>
      <c r="E107" s="36">
        <v>120.10000000000002</v>
      </c>
      <c r="F107" s="36">
        <v>116.80000000000001</v>
      </c>
      <c r="G107" s="36">
        <v>114.55000000000003</v>
      </c>
      <c r="H107" s="36">
        <v>125.65000000000002</v>
      </c>
      <c r="I107" s="36">
        <v>127.89999999999999</v>
      </c>
      <c r="J107" s="36">
        <v>131.20000000000002</v>
      </c>
      <c r="K107" s="31">
        <v>124.6</v>
      </c>
      <c r="L107" s="31">
        <v>119.05</v>
      </c>
      <c r="M107" s="31">
        <v>115.36604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465.3</v>
      </c>
      <c r="D108" s="36">
        <v>466.43333333333334</v>
      </c>
      <c r="E108" s="36">
        <v>459.86666666666667</v>
      </c>
      <c r="F108" s="36">
        <v>454.43333333333334</v>
      </c>
      <c r="G108" s="36">
        <v>447.86666666666667</v>
      </c>
      <c r="H108" s="36">
        <v>471.86666666666667</v>
      </c>
      <c r="I108" s="36">
        <v>478.43333333333339</v>
      </c>
      <c r="J108" s="36">
        <v>483.86666666666667</v>
      </c>
      <c r="K108" s="31">
        <v>473</v>
      </c>
      <c r="L108" s="31">
        <v>461</v>
      </c>
      <c r="M108" s="31">
        <v>10.41127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649.85</v>
      </c>
      <c r="D109" s="36">
        <v>654.63333333333333</v>
      </c>
      <c r="E109" s="36">
        <v>640.31666666666661</v>
      </c>
      <c r="F109" s="36">
        <v>630.7833333333333</v>
      </c>
      <c r="G109" s="36">
        <v>616.46666666666658</v>
      </c>
      <c r="H109" s="36">
        <v>664.16666666666663</v>
      </c>
      <c r="I109" s="36">
        <v>678.48333333333346</v>
      </c>
      <c r="J109" s="36">
        <v>688.01666666666665</v>
      </c>
      <c r="K109" s="31">
        <v>668.95</v>
      </c>
      <c r="L109" s="31">
        <v>645.1</v>
      </c>
      <c r="M109" s="31">
        <v>1.6564399999999999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371.15</v>
      </c>
      <c r="D110" s="36">
        <v>367.5333333333333</v>
      </c>
      <c r="E110" s="36">
        <v>362.76666666666659</v>
      </c>
      <c r="F110" s="36">
        <v>354.38333333333327</v>
      </c>
      <c r="G110" s="36">
        <v>349.61666666666656</v>
      </c>
      <c r="H110" s="36">
        <v>375.91666666666663</v>
      </c>
      <c r="I110" s="36">
        <v>380.68333333333328</v>
      </c>
      <c r="J110" s="36">
        <v>389.06666666666666</v>
      </c>
      <c r="K110" s="31">
        <v>372.3</v>
      </c>
      <c r="L110" s="31">
        <v>359.15</v>
      </c>
      <c r="M110" s="31">
        <v>49.199840000000002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502.9</v>
      </c>
      <c r="D111" s="36">
        <v>509.23333333333329</v>
      </c>
      <c r="E111" s="36">
        <v>494.06666666666661</v>
      </c>
      <c r="F111" s="36">
        <v>485.23333333333329</v>
      </c>
      <c r="G111" s="36">
        <v>470.06666666666661</v>
      </c>
      <c r="H111" s="36">
        <v>518.06666666666661</v>
      </c>
      <c r="I111" s="36">
        <v>533.23333333333323</v>
      </c>
      <c r="J111" s="36">
        <v>542.06666666666661</v>
      </c>
      <c r="K111" s="31">
        <v>524.4</v>
      </c>
      <c r="L111" s="31">
        <v>500.4</v>
      </c>
      <c r="M111" s="31">
        <v>1.1182399999999999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1009.4</v>
      </c>
      <c r="D112" s="36">
        <v>1017.7333333333332</v>
      </c>
      <c r="E112" s="36">
        <v>996.46666666666647</v>
      </c>
      <c r="F112" s="36">
        <v>983.53333333333319</v>
      </c>
      <c r="G112" s="36">
        <v>962.26666666666642</v>
      </c>
      <c r="H112" s="36">
        <v>1030.6666666666665</v>
      </c>
      <c r="I112" s="36">
        <v>1051.9333333333332</v>
      </c>
      <c r="J112" s="36">
        <v>1064.8666666666666</v>
      </c>
      <c r="K112" s="31">
        <v>1039</v>
      </c>
      <c r="L112" s="31">
        <v>1004.8</v>
      </c>
      <c r="M112" s="31">
        <v>0.80403999999999998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1245.3</v>
      </c>
      <c r="D113" s="36">
        <v>1247.5</v>
      </c>
      <c r="E113" s="36">
        <v>1232.8</v>
      </c>
      <c r="F113" s="36">
        <v>1220.3</v>
      </c>
      <c r="G113" s="36">
        <v>1205.5999999999999</v>
      </c>
      <c r="H113" s="36">
        <v>1260</v>
      </c>
      <c r="I113" s="36">
        <v>1274.6999999999998</v>
      </c>
      <c r="J113" s="36">
        <v>1287.2</v>
      </c>
      <c r="K113" s="31">
        <v>1262.2</v>
      </c>
      <c r="L113" s="31">
        <v>1235</v>
      </c>
      <c r="M113" s="31">
        <v>11.359</v>
      </c>
      <c r="N113" s="1"/>
      <c r="O113" s="1"/>
    </row>
    <row r="114" spans="1:15" ht="12.75" customHeight="1">
      <c r="A114" s="33">
        <v>104</v>
      </c>
      <c r="B114" s="53" t="s">
        <v>841</v>
      </c>
      <c r="C114" s="31">
        <v>474.2</v>
      </c>
      <c r="D114" s="36">
        <v>474.48333333333335</v>
      </c>
      <c r="E114" s="36">
        <v>469.01666666666671</v>
      </c>
      <c r="F114" s="36">
        <v>463.83333333333337</v>
      </c>
      <c r="G114" s="36">
        <v>458.36666666666673</v>
      </c>
      <c r="H114" s="36">
        <v>479.66666666666669</v>
      </c>
      <c r="I114" s="36">
        <v>485.13333333333338</v>
      </c>
      <c r="J114" s="36">
        <v>490.31666666666666</v>
      </c>
      <c r="K114" s="31">
        <v>479.95</v>
      </c>
      <c r="L114" s="31">
        <v>469.3</v>
      </c>
      <c r="M114" s="31">
        <v>5.4226200000000002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1244.95</v>
      </c>
      <c r="D115" s="36">
        <v>1242.2666666666667</v>
      </c>
      <c r="E115" s="36">
        <v>1234.5333333333333</v>
      </c>
      <c r="F115" s="36">
        <v>1224.1166666666666</v>
      </c>
      <c r="G115" s="36">
        <v>1216.3833333333332</v>
      </c>
      <c r="H115" s="36">
        <v>1252.6833333333334</v>
      </c>
      <c r="I115" s="36">
        <v>1260.4166666666665</v>
      </c>
      <c r="J115" s="36">
        <v>1270.8333333333335</v>
      </c>
      <c r="K115" s="31">
        <v>1250</v>
      </c>
      <c r="L115" s="31">
        <v>1231.8499999999999</v>
      </c>
      <c r="M115" s="31">
        <v>8.2016299999999998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148.94999999999999</v>
      </c>
      <c r="D116" s="36">
        <v>148.28333333333333</v>
      </c>
      <c r="E116" s="36">
        <v>146.46666666666667</v>
      </c>
      <c r="F116" s="36">
        <v>143.98333333333335</v>
      </c>
      <c r="G116" s="36">
        <v>142.16666666666669</v>
      </c>
      <c r="H116" s="36">
        <v>150.76666666666665</v>
      </c>
      <c r="I116" s="36">
        <v>152.58333333333331</v>
      </c>
      <c r="J116" s="36">
        <v>155.06666666666663</v>
      </c>
      <c r="K116" s="31">
        <v>150.1</v>
      </c>
      <c r="L116" s="31">
        <v>145.80000000000001</v>
      </c>
      <c r="M116" s="31">
        <v>38.445050000000002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1543.6</v>
      </c>
      <c r="D117" s="36">
        <v>1544.5333333333335</v>
      </c>
      <c r="E117" s="36">
        <v>1524.0666666666671</v>
      </c>
      <c r="F117" s="36">
        <v>1504.5333333333335</v>
      </c>
      <c r="G117" s="36">
        <v>1484.0666666666671</v>
      </c>
      <c r="H117" s="36">
        <v>1564.0666666666671</v>
      </c>
      <c r="I117" s="36">
        <v>1584.5333333333338</v>
      </c>
      <c r="J117" s="36">
        <v>1604.0666666666671</v>
      </c>
      <c r="K117" s="31">
        <v>1565</v>
      </c>
      <c r="L117" s="31">
        <v>1525</v>
      </c>
      <c r="M117" s="31">
        <v>4.5389299999999997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366.05</v>
      </c>
      <c r="D118" s="36">
        <v>366.7833333333333</v>
      </c>
      <c r="E118" s="36">
        <v>361.76666666666659</v>
      </c>
      <c r="F118" s="36">
        <v>357.48333333333329</v>
      </c>
      <c r="G118" s="36">
        <v>352.46666666666658</v>
      </c>
      <c r="H118" s="36">
        <v>371.06666666666661</v>
      </c>
      <c r="I118" s="36">
        <v>376.08333333333326</v>
      </c>
      <c r="J118" s="36">
        <v>380.36666666666662</v>
      </c>
      <c r="K118" s="31">
        <v>371.8</v>
      </c>
      <c r="L118" s="31">
        <v>362.5</v>
      </c>
      <c r="M118" s="31">
        <v>119.10267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1374.5</v>
      </c>
      <c r="D119" s="36">
        <v>1352.3833333333334</v>
      </c>
      <c r="E119" s="36">
        <v>1314.7666666666669</v>
      </c>
      <c r="F119" s="36">
        <v>1255.0333333333335</v>
      </c>
      <c r="G119" s="36">
        <v>1217.416666666667</v>
      </c>
      <c r="H119" s="36">
        <v>1412.1166666666668</v>
      </c>
      <c r="I119" s="36">
        <v>1449.7333333333331</v>
      </c>
      <c r="J119" s="36">
        <v>1509.4666666666667</v>
      </c>
      <c r="K119" s="31">
        <v>1390</v>
      </c>
      <c r="L119" s="31">
        <v>1292.6500000000001</v>
      </c>
      <c r="M119" s="31">
        <v>59.902639999999998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6276.05</v>
      </c>
      <c r="D120" s="36">
        <v>6287.916666666667</v>
      </c>
      <c r="E120" s="36">
        <v>6233.1333333333341</v>
      </c>
      <c r="F120" s="36">
        <v>6190.2166666666672</v>
      </c>
      <c r="G120" s="36">
        <v>6135.4333333333343</v>
      </c>
      <c r="H120" s="36">
        <v>6330.8333333333339</v>
      </c>
      <c r="I120" s="36">
        <v>6385.6166666666668</v>
      </c>
      <c r="J120" s="36">
        <v>6428.5333333333338</v>
      </c>
      <c r="K120" s="31">
        <v>6342.7</v>
      </c>
      <c r="L120" s="31">
        <v>6245</v>
      </c>
      <c r="M120" s="31">
        <v>2.56576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2456</v>
      </c>
      <c r="D121" s="36">
        <v>2439.4333333333329</v>
      </c>
      <c r="E121" s="36">
        <v>2413.9666666666658</v>
      </c>
      <c r="F121" s="36">
        <v>2371.9333333333329</v>
      </c>
      <c r="G121" s="36">
        <v>2346.4666666666658</v>
      </c>
      <c r="H121" s="36">
        <v>2481.4666666666658</v>
      </c>
      <c r="I121" s="36">
        <v>2506.9333333333329</v>
      </c>
      <c r="J121" s="36">
        <v>2548.9666666666658</v>
      </c>
      <c r="K121" s="31">
        <v>2464.9</v>
      </c>
      <c r="L121" s="31">
        <v>2397.4</v>
      </c>
      <c r="M121" s="31">
        <v>1.8887799999999999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2657.35</v>
      </c>
      <c r="D122" s="36">
        <v>2672.2666666666664</v>
      </c>
      <c r="E122" s="36">
        <v>2635.083333333333</v>
      </c>
      <c r="F122" s="36">
        <v>2612.8166666666666</v>
      </c>
      <c r="G122" s="36">
        <v>2575.6333333333332</v>
      </c>
      <c r="H122" s="36">
        <v>2694.5333333333328</v>
      </c>
      <c r="I122" s="36">
        <v>2731.7166666666662</v>
      </c>
      <c r="J122" s="36">
        <v>2753.9833333333327</v>
      </c>
      <c r="K122" s="31">
        <v>2709.45</v>
      </c>
      <c r="L122" s="31">
        <v>2650</v>
      </c>
      <c r="M122" s="31">
        <v>1.54057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841.75</v>
      </c>
      <c r="D123" s="36">
        <v>841.7166666666667</v>
      </c>
      <c r="E123" s="36">
        <v>831.03333333333342</v>
      </c>
      <c r="F123" s="36">
        <v>820.31666666666672</v>
      </c>
      <c r="G123" s="36">
        <v>809.63333333333344</v>
      </c>
      <c r="H123" s="36">
        <v>852.43333333333339</v>
      </c>
      <c r="I123" s="36">
        <v>863.11666666666679</v>
      </c>
      <c r="J123" s="36">
        <v>873.83333333333337</v>
      </c>
      <c r="K123" s="31">
        <v>852.4</v>
      </c>
      <c r="L123" s="31">
        <v>831</v>
      </c>
      <c r="M123" s="31">
        <v>8.7629699999999993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1263.2</v>
      </c>
      <c r="D124" s="36">
        <v>1252.3</v>
      </c>
      <c r="E124" s="36">
        <v>1238.25</v>
      </c>
      <c r="F124" s="36">
        <v>1213.3</v>
      </c>
      <c r="G124" s="36">
        <v>1199.25</v>
      </c>
      <c r="H124" s="36">
        <v>1277.25</v>
      </c>
      <c r="I124" s="36">
        <v>1291.2999999999997</v>
      </c>
      <c r="J124" s="36">
        <v>1316.25</v>
      </c>
      <c r="K124" s="31">
        <v>1266.3499999999999</v>
      </c>
      <c r="L124" s="31">
        <v>1227.3499999999999</v>
      </c>
      <c r="M124" s="31">
        <v>1.75434</v>
      </c>
      <c r="N124" s="1"/>
      <c r="O124" s="1"/>
    </row>
    <row r="125" spans="1:15" ht="12.75" customHeight="1">
      <c r="A125" s="33">
        <v>115</v>
      </c>
      <c r="B125" s="53" t="s">
        <v>847</v>
      </c>
      <c r="C125" s="31">
        <v>5379.9</v>
      </c>
      <c r="D125" s="36">
        <v>5391.6333333333332</v>
      </c>
      <c r="E125" s="36">
        <v>5338.4166666666661</v>
      </c>
      <c r="F125" s="36">
        <v>5296.9333333333325</v>
      </c>
      <c r="G125" s="36">
        <v>5243.7166666666653</v>
      </c>
      <c r="H125" s="36">
        <v>5433.1166666666668</v>
      </c>
      <c r="I125" s="36">
        <v>5486.3333333333339</v>
      </c>
      <c r="J125" s="36">
        <v>5527.8166666666675</v>
      </c>
      <c r="K125" s="31">
        <v>5444.85</v>
      </c>
      <c r="L125" s="31">
        <v>5350.15</v>
      </c>
      <c r="M125" s="31">
        <v>0.57801000000000002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1613.25</v>
      </c>
      <c r="D126" s="36">
        <v>1617.8500000000001</v>
      </c>
      <c r="E126" s="36">
        <v>1590.4500000000003</v>
      </c>
      <c r="F126" s="36">
        <v>1567.65</v>
      </c>
      <c r="G126" s="36">
        <v>1540.2500000000002</v>
      </c>
      <c r="H126" s="36">
        <v>1640.6500000000003</v>
      </c>
      <c r="I126" s="36">
        <v>1668.0500000000004</v>
      </c>
      <c r="J126" s="36">
        <v>1690.8500000000004</v>
      </c>
      <c r="K126" s="31">
        <v>1645.25</v>
      </c>
      <c r="L126" s="31">
        <v>1595.05</v>
      </c>
      <c r="M126" s="31">
        <v>3.0023900000000001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4391.1499999999996</v>
      </c>
      <c r="D127" s="36">
        <v>4386.9000000000005</v>
      </c>
      <c r="E127" s="36">
        <v>4348.3000000000011</v>
      </c>
      <c r="F127" s="36">
        <v>4305.4500000000007</v>
      </c>
      <c r="G127" s="36">
        <v>4266.8500000000013</v>
      </c>
      <c r="H127" s="36">
        <v>4429.7500000000009</v>
      </c>
      <c r="I127" s="36">
        <v>4468.3500000000013</v>
      </c>
      <c r="J127" s="36">
        <v>4511.2000000000007</v>
      </c>
      <c r="K127" s="31">
        <v>4425.5</v>
      </c>
      <c r="L127" s="31">
        <v>4344.05</v>
      </c>
      <c r="M127" s="31">
        <v>0.19214999999999999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300</v>
      </c>
      <c r="D128" s="36">
        <v>301.26666666666665</v>
      </c>
      <c r="E128" s="36">
        <v>297.93333333333328</v>
      </c>
      <c r="F128" s="36">
        <v>295.86666666666662</v>
      </c>
      <c r="G128" s="36">
        <v>292.53333333333325</v>
      </c>
      <c r="H128" s="36">
        <v>303.33333333333331</v>
      </c>
      <c r="I128" s="36">
        <v>306.66666666666669</v>
      </c>
      <c r="J128" s="36">
        <v>308.73333333333335</v>
      </c>
      <c r="K128" s="31">
        <v>304.60000000000002</v>
      </c>
      <c r="L128" s="31">
        <v>299.2</v>
      </c>
      <c r="M128" s="31">
        <v>13.67276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396.1</v>
      </c>
      <c r="D129" s="36">
        <v>396.59999999999997</v>
      </c>
      <c r="E129" s="36">
        <v>392.19999999999993</v>
      </c>
      <c r="F129" s="36">
        <v>388.29999999999995</v>
      </c>
      <c r="G129" s="36">
        <v>383.89999999999992</v>
      </c>
      <c r="H129" s="36">
        <v>400.49999999999994</v>
      </c>
      <c r="I129" s="36">
        <v>404.89999999999992</v>
      </c>
      <c r="J129" s="36">
        <v>408.79999999999995</v>
      </c>
      <c r="K129" s="31">
        <v>401</v>
      </c>
      <c r="L129" s="31">
        <v>392.7</v>
      </c>
      <c r="M129" s="31">
        <v>3.58527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2027.15</v>
      </c>
      <c r="D130" s="36">
        <v>2025.4000000000003</v>
      </c>
      <c r="E130" s="36">
        <v>2005.9000000000005</v>
      </c>
      <c r="F130" s="36">
        <v>1984.6500000000003</v>
      </c>
      <c r="G130" s="36">
        <v>1965.1500000000005</v>
      </c>
      <c r="H130" s="36">
        <v>2046.6500000000005</v>
      </c>
      <c r="I130" s="36">
        <v>2066.15</v>
      </c>
      <c r="J130" s="36">
        <v>2087.4000000000005</v>
      </c>
      <c r="K130" s="31">
        <v>2044.9</v>
      </c>
      <c r="L130" s="31">
        <v>2004.15</v>
      </c>
      <c r="M130" s="31">
        <v>5.5080900000000002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2346.3000000000002</v>
      </c>
      <c r="D131" s="36">
        <v>2353.0666666666671</v>
      </c>
      <c r="E131" s="36">
        <v>2325.1333333333341</v>
      </c>
      <c r="F131" s="36">
        <v>2303.9666666666672</v>
      </c>
      <c r="G131" s="36">
        <v>2276.0333333333342</v>
      </c>
      <c r="H131" s="36">
        <v>2374.233333333334</v>
      </c>
      <c r="I131" s="36">
        <v>2402.1666666666674</v>
      </c>
      <c r="J131" s="36">
        <v>2423.3333333333339</v>
      </c>
      <c r="K131" s="31">
        <v>2381</v>
      </c>
      <c r="L131" s="31">
        <v>2331.9</v>
      </c>
      <c r="M131" s="31">
        <v>2.72464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530.6</v>
      </c>
      <c r="D132" s="36">
        <v>531.4666666666667</v>
      </c>
      <c r="E132" s="36">
        <v>528.13333333333344</v>
      </c>
      <c r="F132" s="36">
        <v>525.66666666666674</v>
      </c>
      <c r="G132" s="36">
        <v>522.33333333333348</v>
      </c>
      <c r="H132" s="36">
        <v>533.93333333333339</v>
      </c>
      <c r="I132" s="36">
        <v>537.26666666666665</v>
      </c>
      <c r="J132" s="36">
        <v>539.73333333333335</v>
      </c>
      <c r="K132" s="31">
        <v>534.79999999999995</v>
      </c>
      <c r="L132" s="31">
        <v>529</v>
      </c>
      <c r="M132" s="31">
        <v>16.552399999999999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2239.0500000000002</v>
      </c>
      <c r="D133" s="36">
        <v>2234.8000000000002</v>
      </c>
      <c r="E133" s="36">
        <v>2205.8000000000002</v>
      </c>
      <c r="F133" s="36">
        <v>2172.5500000000002</v>
      </c>
      <c r="G133" s="36">
        <v>2143.5500000000002</v>
      </c>
      <c r="H133" s="36">
        <v>2268.0500000000002</v>
      </c>
      <c r="I133" s="36">
        <v>2297.0500000000002</v>
      </c>
      <c r="J133" s="36">
        <v>2330.3000000000002</v>
      </c>
      <c r="K133" s="31">
        <v>2263.8000000000002</v>
      </c>
      <c r="L133" s="31">
        <v>2201.5500000000002</v>
      </c>
      <c r="M133" s="31">
        <v>2.5905900000000002</v>
      </c>
      <c r="N133" s="1"/>
      <c r="O133" s="1"/>
    </row>
    <row r="134" spans="1:15" ht="12.75" customHeight="1">
      <c r="A134" s="33">
        <v>124</v>
      </c>
      <c r="B134" s="53" t="s">
        <v>848</v>
      </c>
      <c r="C134" s="31">
        <v>1925.45</v>
      </c>
      <c r="D134" s="36">
        <v>1941.1666666666667</v>
      </c>
      <c r="E134" s="36">
        <v>1904.3333333333335</v>
      </c>
      <c r="F134" s="36">
        <v>1883.2166666666667</v>
      </c>
      <c r="G134" s="36">
        <v>1846.3833333333334</v>
      </c>
      <c r="H134" s="36">
        <v>1962.2833333333335</v>
      </c>
      <c r="I134" s="36">
        <v>1999.116666666667</v>
      </c>
      <c r="J134" s="36">
        <v>2020.2333333333336</v>
      </c>
      <c r="K134" s="31">
        <v>1978</v>
      </c>
      <c r="L134" s="31">
        <v>1920.05</v>
      </c>
      <c r="M134" s="31">
        <v>1.02068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1052.4000000000001</v>
      </c>
      <c r="D135" s="36">
        <v>1057.5166666666667</v>
      </c>
      <c r="E135" s="36">
        <v>1037.8833333333332</v>
      </c>
      <c r="F135" s="36">
        <v>1023.3666666666666</v>
      </c>
      <c r="G135" s="36">
        <v>1003.7333333333331</v>
      </c>
      <c r="H135" s="36">
        <v>1072.0333333333333</v>
      </c>
      <c r="I135" s="36">
        <v>1091.666666666667</v>
      </c>
      <c r="J135" s="36">
        <v>1106.1833333333334</v>
      </c>
      <c r="K135" s="31">
        <v>1077.1500000000001</v>
      </c>
      <c r="L135" s="31">
        <v>1043</v>
      </c>
      <c r="M135" s="31">
        <v>1.60883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673.95</v>
      </c>
      <c r="D136" s="36">
        <v>677.13333333333333</v>
      </c>
      <c r="E136" s="36">
        <v>665.31666666666661</v>
      </c>
      <c r="F136" s="36">
        <v>656.68333333333328</v>
      </c>
      <c r="G136" s="36">
        <v>644.86666666666656</v>
      </c>
      <c r="H136" s="36">
        <v>685.76666666666665</v>
      </c>
      <c r="I136" s="36">
        <v>697.58333333333348</v>
      </c>
      <c r="J136" s="36">
        <v>706.2166666666667</v>
      </c>
      <c r="K136" s="31">
        <v>688.95</v>
      </c>
      <c r="L136" s="31">
        <v>668.5</v>
      </c>
      <c r="M136" s="31">
        <v>4.5885499999999997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2472.4</v>
      </c>
      <c r="D137" s="36">
        <v>2446.5333333333333</v>
      </c>
      <c r="E137" s="36">
        <v>2405.3166666666666</v>
      </c>
      <c r="F137" s="36">
        <v>2338.2333333333331</v>
      </c>
      <c r="G137" s="36">
        <v>2297.0166666666664</v>
      </c>
      <c r="H137" s="36">
        <v>2513.6166666666668</v>
      </c>
      <c r="I137" s="36">
        <v>2554.833333333333</v>
      </c>
      <c r="J137" s="36">
        <v>2621.916666666667</v>
      </c>
      <c r="K137" s="31">
        <v>2487.75</v>
      </c>
      <c r="L137" s="31">
        <v>2379.4499999999998</v>
      </c>
      <c r="M137" s="31">
        <v>17.310320000000001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387.4</v>
      </c>
      <c r="D138" s="36">
        <v>390.33333333333331</v>
      </c>
      <c r="E138" s="36">
        <v>383.16666666666663</v>
      </c>
      <c r="F138" s="36">
        <v>378.93333333333334</v>
      </c>
      <c r="G138" s="36">
        <v>371.76666666666665</v>
      </c>
      <c r="H138" s="36">
        <v>394.56666666666661</v>
      </c>
      <c r="I138" s="36">
        <v>401.73333333333323</v>
      </c>
      <c r="J138" s="36">
        <v>405.96666666666658</v>
      </c>
      <c r="K138" s="31">
        <v>397.5</v>
      </c>
      <c r="L138" s="31">
        <v>386.1</v>
      </c>
      <c r="M138" s="31">
        <v>9.8634199999999996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145.25</v>
      </c>
      <c r="D139" s="36">
        <v>143.95000000000002</v>
      </c>
      <c r="E139" s="36">
        <v>141.65000000000003</v>
      </c>
      <c r="F139" s="36">
        <v>138.05000000000001</v>
      </c>
      <c r="G139" s="36">
        <v>135.75000000000003</v>
      </c>
      <c r="H139" s="36">
        <v>147.55000000000004</v>
      </c>
      <c r="I139" s="36">
        <v>149.85000000000005</v>
      </c>
      <c r="J139" s="36">
        <v>153.45000000000005</v>
      </c>
      <c r="K139" s="31">
        <v>146.25</v>
      </c>
      <c r="L139" s="31">
        <v>140.35</v>
      </c>
      <c r="M139" s="31">
        <v>47.57855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189.6</v>
      </c>
      <c r="D140" s="36">
        <v>190</v>
      </c>
      <c r="E140" s="36">
        <v>187.7</v>
      </c>
      <c r="F140" s="36">
        <v>185.79999999999998</v>
      </c>
      <c r="G140" s="36">
        <v>183.49999999999997</v>
      </c>
      <c r="H140" s="36">
        <v>191.9</v>
      </c>
      <c r="I140" s="36">
        <v>194.20000000000002</v>
      </c>
      <c r="J140" s="36">
        <v>196.10000000000002</v>
      </c>
      <c r="K140" s="31">
        <v>192.3</v>
      </c>
      <c r="L140" s="31">
        <v>188.1</v>
      </c>
      <c r="M140" s="31">
        <v>13.90249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3863.5</v>
      </c>
      <c r="D141" s="36">
        <v>3818.1666666666665</v>
      </c>
      <c r="E141" s="36">
        <v>3739.333333333333</v>
      </c>
      <c r="F141" s="36">
        <v>3615.1666666666665</v>
      </c>
      <c r="G141" s="36">
        <v>3536.333333333333</v>
      </c>
      <c r="H141" s="36">
        <v>3942.333333333333</v>
      </c>
      <c r="I141" s="36">
        <v>4021.1666666666661</v>
      </c>
      <c r="J141" s="36">
        <v>4145.333333333333</v>
      </c>
      <c r="K141" s="31">
        <v>3897</v>
      </c>
      <c r="L141" s="31">
        <v>3694</v>
      </c>
      <c r="M141" s="31">
        <v>12.491849999999999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6456.1</v>
      </c>
      <c r="D142" s="36">
        <v>6462.0166666666664</v>
      </c>
      <c r="E142" s="36">
        <v>6407.083333333333</v>
      </c>
      <c r="F142" s="36">
        <v>6358.0666666666666</v>
      </c>
      <c r="G142" s="36">
        <v>6303.1333333333332</v>
      </c>
      <c r="H142" s="36">
        <v>6511.0333333333328</v>
      </c>
      <c r="I142" s="36">
        <v>6565.9666666666672</v>
      </c>
      <c r="J142" s="36">
        <v>6614.9833333333327</v>
      </c>
      <c r="K142" s="31">
        <v>6516.95</v>
      </c>
      <c r="L142" s="31">
        <v>6413</v>
      </c>
      <c r="M142" s="31">
        <v>2.5131100000000002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714.85</v>
      </c>
      <c r="D143" s="36">
        <v>716.23333333333346</v>
      </c>
      <c r="E143" s="36">
        <v>710.26666666666688</v>
      </c>
      <c r="F143" s="36">
        <v>705.68333333333339</v>
      </c>
      <c r="G143" s="36">
        <v>699.71666666666681</v>
      </c>
      <c r="H143" s="36">
        <v>720.81666666666695</v>
      </c>
      <c r="I143" s="36">
        <v>726.78333333333342</v>
      </c>
      <c r="J143" s="36">
        <v>731.36666666666702</v>
      </c>
      <c r="K143" s="31">
        <v>722.2</v>
      </c>
      <c r="L143" s="31">
        <v>711.65</v>
      </c>
      <c r="M143" s="31">
        <v>24.193739999999998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2600.0500000000002</v>
      </c>
      <c r="D144" s="36">
        <v>2609.8666666666668</v>
      </c>
      <c r="E144" s="36">
        <v>2586.1833333333334</v>
      </c>
      <c r="F144" s="36">
        <v>2572.3166666666666</v>
      </c>
      <c r="G144" s="36">
        <v>2548.6333333333332</v>
      </c>
      <c r="H144" s="36">
        <v>2623.7333333333336</v>
      </c>
      <c r="I144" s="36">
        <v>2647.416666666667</v>
      </c>
      <c r="J144" s="36">
        <v>2661.2833333333338</v>
      </c>
      <c r="K144" s="31">
        <v>2633.55</v>
      </c>
      <c r="L144" s="31">
        <v>2596</v>
      </c>
      <c r="M144" s="31">
        <v>1.68573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5632.15</v>
      </c>
      <c r="D145" s="36">
        <v>5643.2333333333336</v>
      </c>
      <c r="E145" s="36">
        <v>5591.4666666666672</v>
      </c>
      <c r="F145" s="36">
        <v>5550.7833333333338</v>
      </c>
      <c r="G145" s="36">
        <v>5499.0166666666673</v>
      </c>
      <c r="H145" s="36">
        <v>5683.916666666667</v>
      </c>
      <c r="I145" s="36">
        <v>5735.6833333333334</v>
      </c>
      <c r="J145" s="36">
        <v>5776.3666666666668</v>
      </c>
      <c r="K145" s="31">
        <v>5695</v>
      </c>
      <c r="L145" s="31">
        <v>5602.55</v>
      </c>
      <c r="M145" s="31">
        <v>3.3165300000000002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564.95000000000005</v>
      </c>
      <c r="D146" s="36">
        <v>563.80000000000007</v>
      </c>
      <c r="E146" s="36">
        <v>561.15000000000009</v>
      </c>
      <c r="F146" s="36">
        <v>557.35</v>
      </c>
      <c r="G146" s="36">
        <v>554.70000000000005</v>
      </c>
      <c r="H146" s="36">
        <v>567.60000000000014</v>
      </c>
      <c r="I146" s="36">
        <v>570.25</v>
      </c>
      <c r="J146" s="36">
        <v>574.05000000000018</v>
      </c>
      <c r="K146" s="31">
        <v>566.45000000000005</v>
      </c>
      <c r="L146" s="31">
        <v>560</v>
      </c>
      <c r="M146" s="31">
        <v>4.5720999999999998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39.049999999999997</v>
      </c>
      <c r="D147" s="36">
        <v>39.033333333333331</v>
      </c>
      <c r="E147" s="36">
        <v>38.766666666666666</v>
      </c>
      <c r="F147" s="36">
        <v>38.483333333333334</v>
      </c>
      <c r="G147" s="36">
        <v>38.216666666666669</v>
      </c>
      <c r="H147" s="36">
        <v>39.316666666666663</v>
      </c>
      <c r="I147" s="36">
        <v>39.583333333333329</v>
      </c>
      <c r="J147" s="36">
        <v>39.86666666666666</v>
      </c>
      <c r="K147" s="31">
        <v>39.299999999999997</v>
      </c>
      <c r="L147" s="31">
        <v>38.75</v>
      </c>
      <c r="M147" s="31">
        <v>114.08385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2615.85</v>
      </c>
      <c r="D148" s="36">
        <v>2600.6166666666668</v>
      </c>
      <c r="E148" s="36">
        <v>2560.3333333333335</v>
      </c>
      <c r="F148" s="36">
        <v>2504.8166666666666</v>
      </c>
      <c r="G148" s="36">
        <v>2464.5333333333333</v>
      </c>
      <c r="H148" s="36">
        <v>2656.1333333333337</v>
      </c>
      <c r="I148" s="36">
        <v>2696.4166666666665</v>
      </c>
      <c r="J148" s="36">
        <v>2751.9333333333338</v>
      </c>
      <c r="K148" s="31">
        <v>2640.9</v>
      </c>
      <c r="L148" s="31">
        <v>2545.1</v>
      </c>
      <c r="M148" s="31">
        <v>1.3235300000000001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4040.4</v>
      </c>
      <c r="D149" s="36">
        <v>4040.6833333333329</v>
      </c>
      <c r="E149" s="36">
        <v>4011.7166666666658</v>
      </c>
      <c r="F149" s="36">
        <v>3983.0333333333328</v>
      </c>
      <c r="G149" s="36">
        <v>3954.0666666666657</v>
      </c>
      <c r="H149" s="36">
        <v>4069.3666666666659</v>
      </c>
      <c r="I149" s="36">
        <v>4098.333333333333</v>
      </c>
      <c r="J149" s="36">
        <v>4127.0166666666664</v>
      </c>
      <c r="K149" s="31">
        <v>4069.65</v>
      </c>
      <c r="L149" s="31">
        <v>4012</v>
      </c>
      <c r="M149" s="31">
        <v>4.7510700000000003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241.35</v>
      </c>
      <c r="D150" s="36">
        <v>239.71666666666667</v>
      </c>
      <c r="E150" s="36">
        <v>237.28333333333333</v>
      </c>
      <c r="F150" s="36">
        <v>233.21666666666667</v>
      </c>
      <c r="G150" s="36">
        <v>230.78333333333333</v>
      </c>
      <c r="H150" s="36">
        <v>243.78333333333333</v>
      </c>
      <c r="I150" s="36">
        <v>246.21666666666667</v>
      </c>
      <c r="J150" s="36">
        <v>250.28333333333333</v>
      </c>
      <c r="K150" s="31">
        <v>242.15</v>
      </c>
      <c r="L150" s="31">
        <v>235.65</v>
      </c>
      <c r="M150" s="31">
        <v>7.0964900000000002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537.04999999999995</v>
      </c>
      <c r="D151" s="36">
        <v>541.01666666666665</v>
      </c>
      <c r="E151" s="36">
        <v>530.0333333333333</v>
      </c>
      <c r="F151" s="36">
        <v>523.01666666666665</v>
      </c>
      <c r="G151" s="36">
        <v>512.0333333333333</v>
      </c>
      <c r="H151" s="36">
        <v>548.0333333333333</v>
      </c>
      <c r="I151" s="36">
        <v>559.01666666666665</v>
      </c>
      <c r="J151" s="36">
        <v>566.0333333333333</v>
      </c>
      <c r="K151" s="31">
        <v>552</v>
      </c>
      <c r="L151" s="31">
        <v>534</v>
      </c>
      <c r="M151" s="31">
        <v>1.3087800000000001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502.6</v>
      </c>
      <c r="D152" s="36">
        <v>503</v>
      </c>
      <c r="E152" s="36">
        <v>493</v>
      </c>
      <c r="F152" s="36">
        <v>483.4</v>
      </c>
      <c r="G152" s="36">
        <v>473.4</v>
      </c>
      <c r="H152" s="36">
        <v>512.6</v>
      </c>
      <c r="I152" s="36">
        <v>522.6</v>
      </c>
      <c r="J152" s="36">
        <v>532.20000000000005</v>
      </c>
      <c r="K152" s="31">
        <v>513</v>
      </c>
      <c r="L152" s="31">
        <v>493.4</v>
      </c>
      <c r="M152" s="31">
        <v>8.5670099999999998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1801.95</v>
      </c>
      <c r="D153" s="36">
        <v>1815.1000000000001</v>
      </c>
      <c r="E153" s="36">
        <v>1782.8500000000004</v>
      </c>
      <c r="F153" s="36">
        <v>1763.7500000000002</v>
      </c>
      <c r="G153" s="36">
        <v>1731.5000000000005</v>
      </c>
      <c r="H153" s="36">
        <v>1834.2000000000003</v>
      </c>
      <c r="I153" s="36">
        <v>1866.4499999999998</v>
      </c>
      <c r="J153" s="36">
        <v>1885.5500000000002</v>
      </c>
      <c r="K153" s="31">
        <v>1847.35</v>
      </c>
      <c r="L153" s="31">
        <v>1796</v>
      </c>
      <c r="M153" s="31">
        <v>0.44545000000000001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161.69999999999999</v>
      </c>
      <c r="D154" s="36">
        <v>161.38333333333333</v>
      </c>
      <c r="E154" s="36">
        <v>159.31666666666666</v>
      </c>
      <c r="F154" s="36">
        <v>156.93333333333334</v>
      </c>
      <c r="G154" s="36">
        <v>154.86666666666667</v>
      </c>
      <c r="H154" s="36">
        <v>163.76666666666665</v>
      </c>
      <c r="I154" s="36">
        <v>165.83333333333331</v>
      </c>
      <c r="J154" s="36">
        <v>168.21666666666664</v>
      </c>
      <c r="K154" s="31">
        <v>163.44999999999999</v>
      </c>
      <c r="L154" s="31">
        <v>159</v>
      </c>
      <c r="M154" s="31">
        <v>48.376800000000003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197.25</v>
      </c>
      <c r="D155" s="36">
        <v>197.56666666666669</v>
      </c>
      <c r="E155" s="36">
        <v>196.28333333333339</v>
      </c>
      <c r="F155" s="36">
        <v>195.31666666666669</v>
      </c>
      <c r="G155" s="36">
        <v>194.03333333333339</v>
      </c>
      <c r="H155" s="36">
        <v>198.53333333333339</v>
      </c>
      <c r="I155" s="36">
        <v>199.81666666666669</v>
      </c>
      <c r="J155" s="36">
        <v>200.78333333333339</v>
      </c>
      <c r="K155" s="31">
        <v>198.85</v>
      </c>
      <c r="L155" s="31">
        <v>196.6</v>
      </c>
      <c r="M155" s="31">
        <v>3.4541400000000002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105.1</v>
      </c>
      <c r="D156" s="36">
        <v>105.38333333333333</v>
      </c>
      <c r="E156" s="36">
        <v>103.86666666666665</v>
      </c>
      <c r="F156" s="36">
        <v>102.63333333333333</v>
      </c>
      <c r="G156" s="36">
        <v>101.11666666666665</v>
      </c>
      <c r="H156" s="36">
        <v>106.61666666666665</v>
      </c>
      <c r="I156" s="36">
        <v>108.13333333333333</v>
      </c>
      <c r="J156" s="36">
        <v>109.36666666666665</v>
      </c>
      <c r="K156" s="31">
        <v>106.9</v>
      </c>
      <c r="L156" s="31">
        <v>104.15</v>
      </c>
      <c r="M156" s="31">
        <v>14.70687</v>
      </c>
      <c r="N156" s="1"/>
      <c r="O156" s="1"/>
    </row>
    <row r="157" spans="1:15" ht="12.75" customHeight="1">
      <c r="A157" s="33">
        <v>147</v>
      </c>
      <c r="B157" s="53" t="s">
        <v>849</v>
      </c>
      <c r="C157" s="31">
        <v>907.7</v>
      </c>
      <c r="D157" s="36">
        <v>902.88333333333333</v>
      </c>
      <c r="E157" s="36">
        <v>891.76666666666665</v>
      </c>
      <c r="F157" s="36">
        <v>875.83333333333337</v>
      </c>
      <c r="G157" s="36">
        <v>864.7166666666667</v>
      </c>
      <c r="H157" s="36">
        <v>918.81666666666661</v>
      </c>
      <c r="I157" s="36">
        <v>929.93333333333317</v>
      </c>
      <c r="J157" s="36">
        <v>945.86666666666656</v>
      </c>
      <c r="K157" s="31">
        <v>914</v>
      </c>
      <c r="L157" s="31">
        <v>886.95</v>
      </c>
      <c r="M157" s="31">
        <v>2.0073500000000002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2976.7</v>
      </c>
      <c r="D158" s="36">
        <v>2972.4166666666665</v>
      </c>
      <c r="E158" s="36">
        <v>2955.583333333333</v>
      </c>
      <c r="F158" s="36">
        <v>2934.4666666666667</v>
      </c>
      <c r="G158" s="36">
        <v>2917.6333333333332</v>
      </c>
      <c r="H158" s="36">
        <v>2993.5333333333328</v>
      </c>
      <c r="I158" s="36">
        <v>3010.3666666666659</v>
      </c>
      <c r="J158" s="36">
        <v>3031.4833333333327</v>
      </c>
      <c r="K158" s="31">
        <v>2989.25</v>
      </c>
      <c r="L158" s="31">
        <v>2951.3</v>
      </c>
      <c r="M158" s="31">
        <v>3.41072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296.35000000000002</v>
      </c>
      <c r="D159" s="36">
        <v>295.58333333333331</v>
      </c>
      <c r="E159" s="36">
        <v>293.56666666666661</v>
      </c>
      <c r="F159" s="36">
        <v>290.7833333333333</v>
      </c>
      <c r="G159" s="36">
        <v>288.76666666666659</v>
      </c>
      <c r="H159" s="36">
        <v>298.36666666666662</v>
      </c>
      <c r="I159" s="36">
        <v>300.38333333333338</v>
      </c>
      <c r="J159" s="36">
        <v>303.16666666666663</v>
      </c>
      <c r="K159" s="31">
        <v>297.60000000000002</v>
      </c>
      <c r="L159" s="31">
        <v>292.8</v>
      </c>
      <c r="M159" s="31">
        <v>17.979880000000001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398.2</v>
      </c>
      <c r="D160" s="36">
        <v>396.85000000000008</v>
      </c>
      <c r="E160" s="36">
        <v>393.70000000000016</v>
      </c>
      <c r="F160" s="36">
        <v>389.2000000000001</v>
      </c>
      <c r="G160" s="36">
        <v>386.05000000000018</v>
      </c>
      <c r="H160" s="36">
        <v>401.35000000000014</v>
      </c>
      <c r="I160" s="36">
        <v>404.50000000000011</v>
      </c>
      <c r="J160" s="36">
        <v>409.00000000000011</v>
      </c>
      <c r="K160" s="31">
        <v>400</v>
      </c>
      <c r="L160" s="31">
        <v>392.35</v>
      </c>
      <c r="M160" s="31">
        <v>0.96545999999999998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153.94999999999999</v>
      </c>
      <c r="D161" s="36">
        <v>154.20000000000002</v>
      </c>
      <c r="E161" s="36">
        <v>153.00000000000003</v>
      </c>
      <c r="F161" s="36">
        <v>152.05000000000001</v>
      </c>
      <c r="G161" s="36">
        <v>150.85000000000002</v>
      </c>
      <c r="H161" s="36">
        <v>155.15000000000003</v>
      </c>
      <c r="I161" s="36">
        <v>156.35000000000002</v>
      </c>
      <c r="J161" s="36">
        <v>157.30000000000004</v>
      </c>
      <c r="K161" s="31">
        <v>155.4</v>
      </c>
      <c r="L161" s="31">
        <v>153.25</v>
      </c>
      <c r="M161" s="31">
        <v>58.092559999999999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800.8</v>
      </c>
      <c r="D162" s="36">
        <v>802.31666666666661</v>
      </c>
      <c r="E162" s="36">
        <v>788.73333333333323</v>
      </c>
      <c r="F162" s="36">
        <v>776.66666666666663</v>
      </c>
      <c r="G162" s="36">
        <v>763.08333333333326</v>
      </c>
      <c r="H162" s="36">
        <v>814.38333333333321</v>
      </c>
      <c r="I162" s="36">
        <v>827.9666666666667</v>
      </c>
      <c r="J162" s="36">
        <v>840.03333333333319</v>
      </c>
      <c r="K162" s="31">
        <v>815.9</v>
      </c>
      <c r="L162" s="31">
        <v>790.25</v>
      </c>
      <c r="M162" s="31">
        <v>7.9678500000000003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4837.8999999999996</v>
      </c>
      <c r="D163" s="36">
        <v>4774.1166666666659</v>
      </c>
      <c r="E163" s="36">
        <v>4673.2333333333318</v>
      </c>
      <c r="F163" s="36">
        <v>4508.5666666666657</v>
      </c>
      <c r="G163" s="36">
        <v>4407.6833333333316</v>
      </c>
      <c r="H163" s="36">
        <v>4938.7833333333319</v>
      </c>
      <c r="I163" s="36">
        <v>5039.6666666666652</v>
      </c>
      <c r="J163" s="36">
        <v>5204.3333333333321</v>
      </c>
      <c r="K163" s="31">
        <v>4875</v>
      </c>
      <c r="L163" s="31">
        <v>4609.45</v>
      </c>
      <c r="M163" s="31">
        <v>1.3244100000000001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1064</v>
      </c>
      <c r="D164" s="36">
        <v>1058.3999999999999</v>
      </c>
      <c r="E164" s="36">
        <v>1045.5999999999997</v>
      </c>
      <c r="F164" s="36">
        <v>1027.1999999999998</v>
      </c>
      <c r="G164" s="36">
        <v>1014.3999999999996</v>
      </c>
      <c r="H164" s="36">
        <v>1076.7999999999997</v>
      </c>
      <c r="I164" s="36">
        <v>1089.5999999999999</v>
      </c>
      <c r="J164" s="36">
        <v>1107.9999999999998</v>
      </c>
      <c r="K164" s="31">
        <v>1071.2</v>
      </c>
      <c r="L164" s="31">
        <v>1040</v>
      </c>
      <c r="M164" s="31">
        <v>2.08243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211.6</v>
      </c>
      <c r="D165" s="36">
        <v>211.0333333333333</v>
      </c>
      <c r="E165" s="36">
        <v>209.36666666666662</v>
      </c>
      <c r="F165" s="36">
        <v>207.13333333333333</v>
      </c>
      <c r="G165" s="36">
        <v>205.46666666666664</v>
      </c>
      <c r="H165" s="36">
        <v>213.26666666666659</v>
      </c>
      <c r="I165" s="36">
        <v>214.93333333333328</v>
      </c>
      <c r="J165" s="36">
        <v>217.16666666666657</v>
      </c>
      <c r="K165" s="31">
        <v>212.7</v>
      </c>
      <c r="L165" s="31">
        <v>208.8</v>
      </c>
      <c r="M165" s="31">
        <v>3.0792600000000001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186.2</v>
      </c>
      <c r="D166" s="36">
        <v>185.66666666666666</v>
      </c>
      <c r="E166" s="36">
        <v>184.33333333333331</v>
      </c>
      <c r="F166" s="36">
        <v>182.46666666666667</v>
      </c>
      <c r="G166" s="36">
        <v>181.13333333333333</v>
      </c>
      <c r="H166" s="36">
        <v>187.5333333333333</v>
      </c>
      <c r="I166" s="36">
        <v>188.86666666666662</v>
      </c>
      <c r="J166" s="36">
        <v>190.73333333333329</v>
      </c>
      <c r="K166" s="31">
        <v>187</v>
      </c>
      <c r="L166" s="31">
        <v>183.8</v>
      </c>
      <c r="M166" s="31">
        <v>12.25048</v>
      </c>
      <c r="N166" s="1"/>
      <c r="O166" s="1"/>
    </row>
    <row r="167" spans="1:15" ht="12.75" customHeight="1">
      <c r="A167" s="33">
        <v>157</v>
      </c>
      <c r="B167" s="53" t="s">
        <v>850</v>
      </c>
      <c r="C167" s="31">
        <v>696.25</v>
      </c>
      <c r="D167" s="36">
        <v>695.58333333333337</v>
      </c>
      <c r="E167" s="36">
        <v>688.7166666666667</v>
      </c>
      <c r="F167" s="36">
        <v>681.18333333333328</v>
      </c>
      <c r="G167" s="36">
        <v>674.31666666666661</v>
      </c>
      <c r="H167" s="36">
        <v>703.11666666666679</v>
      </c>
      <c r="I167" s="36">
        <v>709.98333333333335</v>
      </c>
      <c r="J167" s="36">
        <v>717.51666666666688</v>
      </c>
      <c r="K167" s="31">
        <v>702.45</v>
      </c>
      <c r="L167" s="31">
        <v>688.05</v>
      </c>
      <c r="M167" s="31">
        <v>2.5737199999999998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396.1</v>
      </c>
      <c r="D168" s="36">
        <v>395.88333333333338</v>
      </c>
      <c r="E168" s="36">
        <v>387.76666666666677</v>
      </c>
      <c r="F168" s="36">
        <v>379.43333333333339</v>
      </c>
      <c r="G168" s="36">
        <v>371.31666666666678</v>
      </c>
      <c r="H168" s="36">
        <v>404.21666666666675</v>
      </c>
      <c r="I168" s="36">
        <v>412.33333333333343</v>
      </c>
      <c r="J168" s="36">
        <v>420.66666666666674</v>
      </c>
      <c r="K168" s="31">
        <v>404</v>
      </c>
      <c r="L168" s="31">
        <v>387.55</v>
      </c>
      <c r="M168" s="31">
        <v>14.83447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170.9</v>
      </c>
      <c r="D169" s="36">
        <v>171.58333333333334</v>
      </c>
      <c r="E169" s="36">
        <v>168.81666666666669</v>
      </c>
      <c r="F169" s="36">
        <v>166.73333333333335</v>
      </c>
      <c r="G169" s="36">
        <v>163.9666666666667</v>
      </c>
      <c r="H169" s="36">
        <v>173.66666666666669</v>
      </c>
      <c r="I169" s="36">
        <v>176.43333333333334</v>
      </c>
      <c r="J169" s="36">
        <v>178.51666666666668</v>
      </c>
      <c r="K169" s="31">
        <v>174.35</v>
      </c>
      <c r="L169" s="31">
        <v>169.5</v>
      </c>
      <c r="M169" s="31">
        <v>24.37471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1185</v>
      </c>
      <c r="D170" s="36">
        <v>1184.6333333333334</v>
      </c>
      <c r="E170" s="36">
        <v>1172.6166666666668</v>
      </c>
      <c r="F170" s="36">
        <v>1160.2333333333333</v>
      </c>
      <c r="G170" s="36">
        <v>1148.2166666666667</v>
      </c>
      <c r="H170" s="36">
        <v>1197.0166666666669</v>
      </c>
      <c r="I170" s="36">
        <v>1209.0333333333338</v>
      </c>
      <c r="J170" s="36">
        <v>1221.416666666667</v>
      </c>
      <c r="K170" s="31">
        <v>1196.6500000000001</v>
      </c>
      <c r="L170" s="31">
        <v>1172.25</v>
      </c>
      <c r="M170" s="31">
        <v>0.31391000000000002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154</v>
      </c>
      <c r="D171" s="36">
        <v>154.36666666666667</v>
      </c>
      <c r="E171" s="36">
        <v>151.03333333333336</v>
      </c>
      <c r="F171" s="36">
        <v>148.06666666666669</v>
      </c>
      <c r="G171" s="36">
        <v>144.73333333333338</v>
      </c>
      <c r="H171" s="36">
        <v>157.33333333333334</v>
      </c>
      <c r="I171" s="36">
        <v>160.66666666666666</v>
      </c>
      <c r="J171" s="36">
        <v>163.63333333333333</v>
      </c>
      <c r="K171" s="31">
        <v>157.69999999999999</v>
      </c>
      <c r="L171" s="31">
        <v>151.4</v>
      </c>
      <c r="M171" s="31">
        <v>444.03656999999998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2660.7</v>
      </c>
      <c r="D172" s="36">
        <v>2677.1666666666665</v>
      </c>
      <c r="E172" s="36">
        <v>2633.2333333333331</v>
      </c>
      <c r="F172" s="36">
        <v>2605.7666666666664</v>
      </c>
      <c r="G172" s="36">
        <v>2561.833333333333</v>
      </c>
      <c r="H172" s="36">
        <v>2704.6333333333332</v>
      </c>
      <c r="I172" s="36">
        <v>2748.5666666666666</v>
      </c>
      <c r="J172" s="36">
        <v>2776.0333333333333</v>
      </c>
      <c r="K172" s="31">
        <v>2721.1</v>
      </c>
      <c r="L172" s="31">
        <v>2649.7</v>
      </c>
      <c r="M172" s="31">
        <v>0.24632000000000001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3331.2</v>
      </c>
      <c r="D173" s="36">
        <v>3344.65</v>
      </c>
      <c r="E173" s="36">
        <v>3289.3500000000004</v>
      </c>
      <c r="F173" s="36">
        <v>3247.5000000000005</v>
      </c>
      <c r="G173" s="36">
        <v>3192.2000000000007</v>
      </c>
      <c r="H173" s="36">
        <v>3386.5</v>
      </c>
      <c r="I173" s="36">
        <v>3441.8</v>
      </c>
      <c r="J173" s="36">
        <v>3483.6499999999996</v>
      </c>
      <c r="K173" s="31">
        <v>3399.95</v>
      </c>
      <c r="L173" s="31">
        <v>3302.8</v>
      </c>
      <c r="M173" s="31">
        <v>0.10102999999999999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312.35000000000002</v>
      </c>
      <c r="D174" s="36">
        <v>313.2833333333333</v>
      </c>
      <c r="E174" s="36">
        <v>310.11666666666662</v>
      </c>
      <c r="F174" s="36">
        <v>307.88333333333333</v>
      </c>
      <c r="G174" s="36">
        <v>304.71666666666664</v>
      </c>
      <c r="H174" s="36">
        <v>315.51666666666659</v>
      </c>
      <c r="I174" s="36">
        <v>318.68333333333334</v>
      </c>
      <c r="J174" s="36">
        <v>320.91666666666657</v>
      </c>
      <c r="K174" s="31">
        <v>316.45</v>
      </c>
      <c r="L174" s="31">
        <v>311.05</v>
      </c>
      <c r="M174" s="31">
        <v>3.8952900000000001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1891</v>
      </c>
      <c r="D175" s="36">
        <v>1884.0833333333333</v>
      </c>
      <c r="E175" s="36">
        <v>1863.7166666666665</v>
      </c>
      <c r="F175" s="36">
        <v>1836.4333333333332</v>
      </c>
      <c r="G175" s="36">
        <v>1816.0666666666664</v>
      </c>
      <c r="H175" s="36">
        <v>1911.3666666666666</v>
      </c>
      <c r="I175" s="36">
        <v>1931.7333333333333</v>
      </c>
      <c r="J175" s="36">
        <v>1959.0166666666667</v>
      </c>
      <c r="K175" s="31">
        <v>1904.45</v>
      </c>
      <c r="L175" s="31">
        <v>1856.8</v>
      </c>
      <c r="M175" s="31">
        <v>2.4013100000000001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1766.85</v>
      </c>
      <c r="D176" s="36">
        <v>1763.3999999999999</v>
      </c>
      <c r="E176" s="36">
        <v>1751.6999999999998</v>
      </c>
      <c r="F176" s="36">
        <v>1736.55</v>
      </c>
      <c r="G176" s="36">
        <v>1724.85</v>
      </c>
      <c r="H176" s="36">
        <v>1778.5499999999997</v>
      </c>
      <c r="I176" s="36">
        <v>1790.25</v>
      </c>
      <c r="J176" s="36">
        <v>1805.3999999999996</v>
      </c>
      <c r="K176" s="31">
        <v>1775.1</v>
      </c>
      <c r="L176" s="31">
        <v>1748.25</v>
      </c>
      <c r="M176" s="31">
        <v>1.5400400000000001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843.95</v>
      </c>
      <c r="D177" s="36">
        <v>842.16666666666663</v>
      </c>
      <c r="E177" s="36">
        <v>832.33333333333326</v>
      </c>
      <c r="F177" s="36">
        <v>820.71666666666658</v>
      </c>
      <c r="G177" s="36">
        <v>810.88333333333321</v>
      </c>
      <c r="H177" s="36">
        <v>853.7833333333333</v>
      </c>
      <c r="I177" s="36">
        <v>863.61666666666656</v>
      </c>
      <c r="J177" s="36">
        <v>875.23333333333335</v>
      </c>
      <c r="K177" s="31">
        <v>852</v>
      </c>
      <c r="L177" s="31">
        <v>830.55</v>
      </c>
      <c r="M177" s="31">
        <v>8.2194500000000001</v>
      </c>
      <c r="N177" s="1"/>
      <c r="O177" s="1"/>
    </row>
    <row r="178" spans="1:15" ht="12.75" customHeight="1">
      <c r="A178" s="33">
        <v>168</v>
      </c>
      <c r="B178" s="53" t="s">
        <v>855</v>
      </c>
      <c r="C178" s="31">
        <v>963.65</v>
      </c>
      <c r="D178" s="36">
        <v>964.86666666666679</v>
      </c>
      <c r="E178" s="36">
        <v>952.73333333333358</v>
      </c>
      <c r="F178" s="36">
        <v>941.81666666666683</v>
      </c>
      <c r="G178" s="36">
        <v>929.68333333333362</v>
      </c>
      <c r="H178" s="36">
        <v>975.78333333333353</v>
      </c>
      <c r="I178" s="36">
        <v>987.91666666666674</v>
      </c>
      <c r="J178" s="36">
        <v>998.83333333333348</v>
      </c>
      <c r="K178" s="31">
        <v>977</v>
      </c>
      <c r="L178" s="31">
        <v>953.95</v>
      </c>
      <c r="M178" s="31">
        <v>1.5949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1592.2</v>
      </c>
      <c r="D179" s="36">
        <v>1599.75</v>
      </c>
      <c r="E179" s="36">
        <v>1577.5</v>
      </c>
      <c r="F179" s="36">
        <v>1562.8</v>
      </c>
      <c r="G179" s="36">
        <v>1540.55</v>
      </c>
      <c r="H179" s="36">
        <v>1614.45</v>
      </c>
      <c r="I179" s="36">
        <v>1636.7</v>
      </c>
      <c r="J179" s="36">
        <v>1651.4</v>
      </c>
      <c r="K179" s="31">
        <v>1622</v>
      </c>
      <c r="L179" s="31">
        <v>1585.05</v>
      </c>
      <c r="M179" s="31">
        <v>1.9522200000000001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73.95</v>
      </c>
      <c r="D180" s="36">
        <v>74.400000000000006</v>
      </c>
      <c r="E180" s="36">
        <v>73.200000000000017</v>
      </c>
      <c r="F180" s="36">
        <v>72.450000000000017</v>
      </c>
      <c r="G180" s="36">
        <v>71.250000000000028</v>
      </c>
      <c r="H180" s="36">
        <v>75.150000000000006</v>
      </c>
      <c r="I180" s="36">
        <v>76.349999999999994</v>
      </c>
      <c r="J180" s="36">
        <v>77.099999999999994</v>
      </c>
      <c r="K180" s="31">
        <v>75.599999999999994</v>
      </c>
      <c r="L180" s="31">
        <v>73.650000000000006</v>
      </c>
      <c r="M180" s="31">
        <v>136.91736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1283.6500000000001</v>
      </c>
      <c r="D181" s="36">
        <v>1283.9333333333334</v>
      </c>
      <c r="E181" s="36">
        <v>1265.2166666666667</v>
      </c>
      <c r="F181" s="36">
        <v>1246.7833333333333</v>
      </c>
      <c r="G181" s="36">
        <v>1228.0666666666666</v>
      </c>
      <c r="H181" s="36">
        <v>1302.3666666666668</v>
      </c>
      <c r="I181" s="36">
        <v>1321.0833333333335</v>
      </c>
      <c r="J181" s="36">
        <v>1339.5166666666669</v>
      </c>
      <c r="K181" s="31">
        <v>1302.6500000000001</v>
      </c>
      <c r="L181" s="31">
        <v>1265.5</v>
      </c>
      <c r="M181" s="31">
        <v>0.50956999999999997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2111.0500000000002</v>
      </c>
      <c r="D182" s="36">
        <v>2109.0166666666669</v>
      </c>
      <c r="E182" s="36">
        <v>2095.0333333333338</v>
      </c>
      <c r="F182" s="36">
        <v>2079.0166666666669</v>
      </c>
      <c r="G182" s="36">
        <v>2065.0333333333338</v>
      </c>
      <c r="H182" s="36">
        <v>2125.0333333333338</v>
      </c>
      <c r="I182" s="36">
        <v>2139.0166666666664</v>
      </c>
      <c r="J182" s="36">
        <v>2155.0333333333338</v>
      </c>
      <c r="K182" s="31">
        <v>2123</v>
      </c>
      <c r="L182" s="31">
        <v>2093</v>
      </c>
      <c r="M182" s="31">
        <v>0.26141999999999999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548.9</v>
      </c>
      <c r="D183" s="36">
        <v>550.43333333333339</v>
      </c>
      <c r="E183" s="36">
        <v>544.86666666666679</v>
      </c>
      <c r="F183" s="36">
        <v>540.83333333333337</v>
      </c>
      <c r="G183" s="36">
        <v>535.26666666666677</v>
      </c>
      <c r="H183" s="36">
        <v>554.46666666666681</v>
      </c>
      <c r="I183" s="36">
        <v>560.03333333333342</v>
      </c>
      <c r="J183" s="36">
        <v>564.06666666666683</v>
      </c>
      <c r="K183" s="31">
        <v>556</v>
      </c>
      <c r="L183" s="31">
        <v>546.4</v>
      </c>
      <c r="M183" s="31">
        <v>0.78000999999999998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1093.05</v>
      </c>
      <c r="D184" s="36">
        <v>1087.7666666666667</v>
      </c>
      <c r="E184" s="36">
        <v>1079.5333333333333</v>
      </c>
      <c r="F184" s="36">
        <v>1066.0166666666667</v>
      </c>
      <c r="G184" s="36">
        <v>1057.7833333333333</v>
      </c>
      <c r="H184" s="36">
        <v>1101.2833333333333</v>
      </c>
      <c r="I184" s="36">
        <v>1109.5166666666664</v>
      </c>
      <c r="J184" s="36">
        <v>1123.0333333333333</v>
      </c>
      <c r="K184" s="31">
        <v>1096</v>
      </c>
      <c r="L184" s="31">
        <v>1074.25</v>
      </c>
      <c r="M184" s="31">
        <v>5.7635500000000004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706.45</v>
      </c>
      <c r="D185" s="36">
        <v>706.80000000000007</v>
      </c>
      <c r="E185" s="36">
        <v>699.65000000000009</v>
      </c>
      <c r="F185" s="36">
        <v>692.85</v>
      </c>
      <c r="G185" s="36">
        <v>685.7</v>
      </c>
      <c r="H185" s="36">
        <v>713.60000000000014</v>
      </c>
      <c r="I185" s="36">
        <v>720.75</v>
      </c>
      <c r="J185" s="36">
        <v>727.55000000000018</v>
      </c>
      <c r="K185" s="31">
        <v>713.95</v>
      </c>
      <c r="L185" s="31">
        <v>700</v>
      </c>
      <c r="M185" s="31">
        <v>4.7607200000000001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1983.7</v>
      </c>
      <c r="D186" s="36">
        <v>1988.3166666666666</v>
      </c>
      <c r="E186" s="36">
        <v>1971.6333333333332</v>
      </c>
      <c r="F186" s="36">
        <v>1959.5666666666666</v>
      </c>
      <c r="G186" s="36">
        <v>1942.8833333333332</v>
      </c>
      <c r="H186" s="36">
        <v>2000.3833333333332</v>
      </c>
      <c r="I186" s="36">
        <v>2017.0666666666666</v>
      </c>
      <c r="J186" s="36">
        <v>2029.1333333333332</v>
      </c>
      <c r="K186" s="31">
        <v>2005</v>
      </c>
      <c r="L186" s="31">
        <v>1976.25</v>
      </c>
      <c r="M186" s="31">
        <v>4.1036000000000001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396.65</v>
      </c>
      <c r="D187" s="36">
        <v>394.06666666666666</v>
      </c>
      <c r="E187" s="36">
        <v>389.13333333333333</v>
      </c>
      <c r="F187" s="36">
        <v>381.61666666666667</v>
      </c>
      <c r="G187" s="36">
        <v>376.68333333333334</v>
      </c>
      <c r="H187" s="36">
        <v>401.58333333333331</v>
      </c>
      <c r="I187" s="36">
        <v>406.51666666666659</v>
      </c>
      <c r="J187" s="36">
        <v>414.0333333333333</v>
      </c>
      <c r="K187" s="31">
        <v>399</v>
      </c>
      <c r="L187" s="31">
        <v>386.55</v>
      </c>
      <c r="M187" s="31">
        <v>17.835519999999999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545.5</v>
      </c>
      <c r="D188" s="36">
        <v>540.5</v>
      </c>
      <c r="E188" s="36">
        <v>531.5</v>
      </c>
      <c r="F188" s="36">
        <v>517.5</v>
      </c>
      <c r="G188" s="36">
        <v>508.5</v>
      </c>
      <c r="H188" s="36">
        <v>554.5</v>
      </c>
      <c r="I188" s="36">
        <v>563.5</v>
      </c>
      <c r="J188" s="36">
        <v>577.5</v>
      </c>
      <c r="K188" s="31">
        <v>549.5</v>
      </c>
      <c r="L188" s="31">
        <v>526.5</v>
      </c>
      <c r="M188" s="31">
        <v>11.505710000000001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2069.5500000000002</v>
      </c>
      <c r="D189" s="36">
        <v>2067.1833333333334</v>
      </c>
      <c r="E189" s="36">
        <v>2051.3666666666668</v>
      </c>
      <c r="F189" s="36">
        <v>2033.1833333333334</v>
      </c>
      <c r="G189" s="36">
        <v>2017.3666666666668</v>
      </c>
      <c r="H189" s="36">
        <v>2085.3666666666668</v>
      </c>
      <c r="I189" s="36">
        <v>2101.1833333333334</v>
      </c>
      <c r="J189" s="36">
        <v>2119.3666666666668</v>
      </c>
      <c r="K189" s="31">
        <v>2083</v>
      </c>
      <c r="L189" s="31">
        <v>2049</v>
      </c>
      <c r="M189" s="31">
        <v>6.4125899999999998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996.6</v>
      </c>
      <c r="D190" s="36">
        <v>1009.4</v>
      </c>
      <c r="E190" s="36">
        <v>979.8</v>
      </c>
      <c r="F190" s="36">
        <v>963</v>
      </c>
      <c r="G190" s="36">
        <v>933.4</v>
      </c>
      <c r="H190" s="36">
        <v>1026.1999999999998</v>
      </c>
      <c r="I190" s="36">
        <v>1055.8000000000002</v>
      </c>
      <c r="J190" s="36">
        <v>1072.5999999999999</v>
      </c>
      <c r="K190" s="31">
        <v>1039</v>
      </c>
      <c r="L190" s="31">
        <v>992.6</v>
      </c>
      <c r="M190" s="31">
        <v>6.4926500000000003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385.15</v>
      </c>
      <c r="D191" s="36">
        <v>379.89999999999992</v>
      </c>
      <c r="E191" s="36">
        <v>373.39999999999986</v>
      </c>
      <c r="F191" s="36">
        <v>361.64999999999992</v>
      </c>
      <c r="G191" s="36">
        <v>355.14999999999986</v>
      </c>
      <c r="H191" s="36">
        <v>391.64999999999986</v>
      </c>
      <c r="I191" s="36">
        <v>398.15</v>
      </c>
      <c r="J191" s="36">
        <v>409.89999999999986</v>
      </c>
      <c r="K191" s="31">
        <v>386.4</v>
      </c>
      <c r="L191" s="31">
        <v>368.15</v>
      </c>
      <c r="M191" s="31">
        <v>3.6832699999999998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2206.85</v>
      </c>
      <c r="D192" s="36">
        <v>2206.6166666666668</v>
      </c>
      <c r="E192" s="36">
        <v>2188.2333333333336</v>
      </c>
      <c r="F192" s="36">
        <v>2169.6166666666668</v>
      </c>
      <c r="G192" s="36">
        <v>2151.2333333333336</v>
      </c>
      <c r="H192" s="36">
        <v>2225.2333333333336</v>
      </c>
      <c r="I192" s="36">
        <v>2243.6166666666668</v>
      </c>
      <c r="J192" s="36">
        <v>2262.2333333333336</v>
      </c>
      <c r="K192" s="31">
        <v>2225</v>
      </c>
      <c r="L192" s="31">
        <v>2188</v>
      </c>
      <c r="M192" s="31">
        <v>0.82469000000000003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789.35</v>
      </c>
      <c r="D193" s="36">
        <v>780.23333333333323</v>
      </c>
      <c r="E193" s="36">
        <v>761.46666666666647</v>
      </c>
      <c r="F193" s="36">
        <v>733.58333333333326</v>
      </c>
      <c r="G193" s="36">
        <v>714.81666666666649</v>
      </c>
      <c r="H193" s="36">
        <v>808.11666666666645</v>
      </c>
      <c r="I193" s="36">
        <v>826.8833333333331</v>
      </c>
      <c r="J193" s="36">
        <v>854.76666666666642</v>
      </c>
      <c r="K193" s="31">
        <v>799</v>
      </c>
      <c r="L193" s="31">
        <v>752.35</v>
      </c>
      <c r="M193" s="31">
        <v>9.1213999999999995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368.25</v>
      </c>
      <c r="D194" s="36">
        <v>368.59999999999997</v>
      </c>
      <c r="E194" s="36">
        <v>364.69999999999993</v>
      </c>
      <c r="F194" s="36">
        <v>361.15</v>
      </c>
      <c r="G194" s="36">
        <v>357.24999999999994</v>
      </c>
      <c r="H194" s="36">
        <v>372.14999999999992</v>
      </c>
      <c r="I194" s="36">
        <v>376.0499999999999</v>
      </c>
      <c r="J194" s="36">
        <v>379.59999999999991</v>
      </c>
      <c r="K194" s="31">
        <v>372.5</v>
      </c>
      <c r="L194" s="31">
        <v>365.05</v>
      </c>
      <c r="M194" s="31">
        <v>3.9356800000000001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3605.15</v>
      </c>
      <c r="D195" s="36">
        <v>3618.3000000000006</v>
      </c>
      <c r="E195" s="36">
        <v>3566.9000000000015</v>
      </c>
      <c r="F195" s="36">
        <v>3528.650000000001</v>
      </c>
      <c r="G195" s="36">
        <v>3477.2500000000018</v>
      </c>
      <c r="H195" s="36">
        <v>3656.5500000000011</v>
      </c>
      <c r="I195" s="36">
        <v>3707.95</v>
      </c>
      <c r="J195" s="36">
        <v>3746.2000000000007</v>
      </c>
      <c r="K195" s="31">
        <v>3669.7</v>
      </c>
      <c r="L195" s="31">
        <v>3580.05</v>
      </c>
      <c r="M195" s="31">
        <v>2.3868100000000001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451.35</v>
      </c>
      <c r="D196" s="36">
        <v>451.7833333333333</v>
      </c>
      <c r="E196" s="36">
        <v>446.61666666666662</v>
      </c>
      <c r="F196" s="36">
        <v>441.88333333333333</v>
      </c>
      <c r="G196" s="36">
        <v>436.71666666666664</v>
      </c>
      <c r="H196" s="36">
        <v>456.51666666666659</v>
      </c>
      <c r="I196" s="36">
        <v>461.68333333333334</v>
      </c>
      <c r="J196" s="36">
        <v>466.41666666666657</v>
      </c>
      <c r="K196" s="31">
        <v>456.95</v>
      </c>
      <c r="L196" s="31">
        <v>447.05</v>
      </c>
      <c r="M196" s="31">
        <v>14.38097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750.7</v>
      </c>
      <c r="D197" s="36">
        <v>743.9</v>
      </c>
      <c r="E197" s="36">
        <v>733.8</v>
      </c>
      <c r="F197" s="36">
        <v>716.9</v>
      </c>
      <c r="G197" s="36">
        <v>706.8</v>
      </c>
      <c r="H197" s="36">
        <v>760.8</v>
      </c>
      <c r="I197" s="36">
        <v>770.90000000000009</v>
      </c>
      <c r="J197" s="36">
        <v>787.8</v>
      </c>
      <c r="K197" s="31">
        <v>754</v>
      </c>
      <c r="L197" s="31">
        <v>727</v>
      </c>
      <c r="M197" s="31">
        <v>9.9544599999999992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148.69999999999999</v>
      </c>
      <c r="D198" s="36">
        <v>148.41666666666666</v>
      </c>
      <c r="E198" s="36">
        <v>147.08333333333331</v>
      </c>
      <c r="F198" s="36">
        <v>145.46666666666667</v>
      </c>
      <c r="G198" s="36">
        <v>144.13333333333333</v>
      </c>
      <c r="H198" s="36">
        <v>150.0333333333333</v>
      </c>
      <c r="I198" s="36">
        <v>151.36666666666662</v>
      </c>
      <c r="J198" s="36">
        <v>152.98333333333329</v>
      </c>
      <c r="K198" s="31">
        <v>149.75</v>
      </c>
      <c r="L198" s="31">
        <v>146.80000000000001</v>
      </c>
      <c r="M198" s="31">
        <v>8.4039999999999999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231.55</v>
      </c>
      <c r="D199" s="36">
        <v>228.73333333333335</v>
      </c>
      <c r="E199" s="36">
        <v>224.81666666666669</v>
      </c>
      <c r="F199" s="36">
        <v>218.08333333333334</v>
      </c>
      <c r="G199" s="36">
        <v>214.16666666666669</v>
      </c>
      <c r="H199" s="36">
        <v>235.4666666666667</v>
      </c>
      <c r="I199" s="36">
        <v>239.38333333333333</v>
      </c>
      <c r="J199" s="36">
        <v>246.1166666666667</v>
      </c>
      <c r="K199" s="31">
        <v>232.65</v>
      </c>
      <c r="L199" s="31">
        <v>222</v>
      </c>
      <c r="M199" s="31">
        <v>47.583840000000002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297.3</v>
      </c>
      <c r="D200" s="36">
        <v>296.4666666666667</v>
      </c>
      <c r="E200" s="36">
        <v>294.33333333333337</v>
      </c>
      <c r="F200" s="36">
        <v>291.36666666666667</v>
      </c>
      <c r="G200" s="36">
        <v>289.23333333333335</v>
      </c>
      <c r="H200" s="36">
        <v>299.43333333333339</v>
      </c>
      <c r="I200" s="36">
        <v>301.56666666666672</v>
      </c>
      <c r="J200" s="36">
        <v>304.53333333333342</v>
      </c>
      <c r="K200" s="31">
        <v>298.60000000000002</v>
      </c>
      <c r="L200" s="31">
        <v>293.5</v>
      </c>
      <c r="M200" s="31">
        <v>7.07315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1798.2</v>
      </c>
      <c r="D201" s="36">
        <v>1788.2166666666665</v>
      </c>
      <c r="E201" s="36">
        <v>1765.133333333333</v>
      </c>
      <c r="F201" s="36">
        <v>1732.0666666666666</v>
      </c>
      <c r="G201" s="36">
        <v>1708.9833333333331</v>
      </c>
      <c r="H201" s="36">
        <v>1821.2833333333328</v>
      </c>
      <c r="I201" s="36">
        <v>1844.3666666666663</v>
      </c>
      <c r="J201" s="36">
        <v>1877.4333333333327</v>
      </c>
      <c r="K201" s="31">
        <v>1811.3</v>
      </c>
      <c r="L201" s="31">
        <v>1755.15</v>
      </c>
      <c r="M201" s="31">
        <v>2.2559200000000001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908.8</v>
      </c>
      <c r="D202" s="36">
        <v>911.4666666666667</v>
      </c>
      <c r="E202" s="36">
        <v>900.93333333333339</v>
      </c>
      <c r="F202" s="36">
        <v>893.06666666666672</v>
      </c>
      <c r="G202" s="36">
        <v>882.53333333333342</v>
      </c>
      <c r="H202" s="36">
        <v>919.33333333333337</v>
      </c>
      <c r="I202" s="36">
        <v>929.86666666666667</v>
      </c>
      <c r="J202" s="36">
        <v>937.73333333333335</v>
      </c>
      <c r="K202" s="31">
        <v>922</v>
      </c>
      <c r="L202" s="31">
        <v>903.6</v>
      </c>
      <c r="M202" s="31">
        <v>4.3801100000000002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1361.8</v>
      </c>
      <c r="D203" s="36">
        <v>1358.4833333333333</v>
      </c>
      <c r="E203" s="36">
        <v>1352.3166666666666</v>
      </c>
      <c r="F203" s="36">
        <v>1342.8333333333333</v>
      </c>
      <c r="G203" s="36">
        <v>1336.6666666666665</v>
      </c>
      <c r="H203" s="36">
        <v>1367.9666666666667</v>
      </c>
      <c r="I203" s="36">
        <v>1374.1333333333332</v>
      </c>
      <c r="J203" s="36">
        <v>1383.6166666666668</v>
      </c>
      <c r="K203" s="31">
        <v>1364.65</v>
      </c>
      <c r="L203" s="31">
        <v>1349</v>
      </c>
      <c r="M203" s="31">
        <v>3.7659500000000001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1458.15</v>
      </c>
      <c r="D204" s="36">
        <v>1455.8833333333332</v>
      </c>
      <c r="E204" s="36">
        <v>1444.4166666666665</v>
      </c>
      <c r="F204" s="36">
        <v>1430.6833333333334</v>
      </c>
      <c r="G204" s="36">
        <v>1419.2166666666667</v>
      </c>
      <c r="H204" s="36">
        <v>1469.6166666666663</v>
      </c>
      <c r="I204" s="36">
        <v>1481.083333333333</v>
      </c>
      <c r="J204" s="36">
        <v>1494.8166666666662</v>
      </c>
      <c r="K204" s="31">
        <v>1467.35</v>
      </c>
      <c r="L204" s="31">
        <v>1442.15</v>
      </c>
      <c r="M204" s="31">
        <v>13.63265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3195.45</v>
      </c>
      <c r="D205" s="36">
        <v>3224.6333333333332</v>
      </c>
      <c r="E205" s="36">
        <v>3158.8166666666666</v>
      </c>
      <c r="F205" s="36">
        <v>3122.1833333333334</v>
      </c>
      <c r="G205" s="36">
        <v>3056.3666666666668</v>
      </c>
      <c r="H205" s="36">
        <v>3261.2666666666664</v>
      </c>
      <c r="I205" s="36">
        <v>3327.083333333333</v>
      </c>
      <c r="J205" s="36">
        <v>3363.7166666666662</v>
      </c>
      <c r="K205" s="31">
        <v>3290.45</v>
      </c>
      <c r="L205" s="31">
        <v>3188</v>
      </c>
      <c r="M205" s="31">
        <v>5.7558600000000002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1682.45</v>
      </c>
      <c r="D206" s="36">
        <v>1678.9833333333333</v>
      </c>
      <c r="E206" s="36">
        <v>1672.0166666666667</v>
      </c>
      <c r="F206" s="36">
        <v>1661.5833333333333</v>
      </c>
      <c r="G206" s="36">
        <v>1654.6166666666666</v>
      </c>
      <c r="H206" s="36">
        <v>1689.4166666666667</v>
      </c>
      <c r="I206" s="36">
        <v>1696.3833333333334</v>
      </c>
      <c r="J206" s="36">
        <v>1706.8166666666668</v>
      </c>
      <c r="K206" s="31">
        <v>1685.95</v>
      </c>
      <c r="L206" s="31">
        <v>1668.55</v>
      </c>
      <c r="M206" s="31">
        <v>90.229280000000003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638</v>
      </c>
      <c r="D207" s="36">
        <v>639.30000000000007</v>
      </c>
      <c r="E207" s="36">
        <v>632.70000000000016</v>
      </c>
      <c r="F207" s="36">
        <v>627.40000000000009</v>
      </c>
      <c r="G207" s="36">
        <v>620.80000000000018</v>
      </c>
      <c r="H207" s="36">
        <v>644.60000000000014</v>
      </c>
      <c r="I207" s="36">
        <v>651.20000000000005</v>
      </c>
      <c r="J207" s="36">
        <v>656.50000000000011</v>
      </c>
      <c r="K207" s="31">
        <v>645.9</v>
      </c>
      <c r="L207" s="31">
        <v>634</v>
      </c>
      <c r="M207" s="31">
        <v>22.022210000000001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4067.45</v>
      </c>
      <c r="D208" s="36">
        <v>4027.1833333333329</v>
      </c>
      <c r="E208" s="36">
        <v>3975.3666666666659</v>
      </c>
      <c r="F208" s="36">
        <v>3883.2833333333328</v>
      </c>
      <c r="G208" s="36">
        <v>3831.4666666666658</v>
      </c>
      <c r="H208" s="36">
        <v>4119.2666666666664</v>
      </c>
      <c r="I208" s="36">
        <v>4171.0833333333321</v>
      </c>
      <c r="J208" s="36">
        <v>4263.1666666666661</v>
      </c>
      <c r="K208" s="31">
        <v>4079</v>
      </c>
      <c r="L208" s="31">
        <v>3935.1</v>
      </c>
      <c r="M208" s="31">
        <v>11.49831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85.8</v>
      </c>
      <c r="D209" s="36">
        <v>85.05</v>
      </c>
      <c r="E209" s="36">
        <v>83.399999999999991</v>
      </c>
      <c r="F209" s="36">
        <v>81</v>
      </c>
      <c r="G209" s="36">
        <v>79.349999999999994</v>
      </c>
      <c r="H209" s="36">
        <v>87.449999999999989</v>
      </c>
      <c r="I209" s="36">
        <v>89.1</v>
      </c>
      <c r="J209" s="36">
        <v>91.499999999999986</v>
      </c>
      <c r="K209" s="31">
        <v>86.7</v>
      </c>
      <c r="L209" s="31">
        <v>82.65</v>
      </c>
      <c r="M209" s="31">
        <v>894.98055999999997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313.25</v>
      </c>
      <c r="D210" s="36">
        <v>310.7</v>
      </c>
      <c r="E210" s="36">
        <v>306.59999999999997</v>
      </c>
      <c r="F210" s="36">
        <v>299.95</v>
      </c>
      <c r="G210" s="36">
        <v>295.84999999999997</v>
      </c>
      <c r="H210" s="36">
        <v>317.34999999999997</v>
      </c>
      <c r="I210" s="36">
        <v>321.45</v>
      </c>
      <c r="J210" s="36">
        <v>328.09999999999997</v>
      </c>
      <c r="K210" s="31">
        <v>314.8</v>
      </c>
      <c r="L210" s="31">
        <v>304.05</v>
      </c>
      <c r="M210" s="31">
        <v>9.5462500000000006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579.85</v>
      </c>
      <c r="D211" s="36">
        <v>577.06666666666672</v>
      </c>
      <c r="E211" s="36">
        <v>573.28333333333342</v>
      </c>
      <c r="F211" s="36">
        <v>566.7166666666667</v>
      </c>
      <c r="G211" s="36">
        <v>562.93333333333339</v>
      </c>
      <c r="H211" s="36">
        <v>583.63333333333344</v>
      </c>
      <c r="I211" s="36">
        <v>587.41666666666674</v>
      </c>
      <c r="J211" s="36">
        <v>593.98333333333346</v>
      </c>
      <c r="K211" s="31">
        <v>580.85</v>
      </c>
      <c r="L211" s="31">
        <v>570.5</v>
      </c>
      <c r="M211" s="31">
        <v>46.497300000000003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997</v>
      </c>
      <c r="D212" s="36">
        <v>999.98333333333323</v>
      </c>
      <c r="E212" s="36">
        <v>990.01666666666642</v>
      </c>
      <c r="F212" s="36">
        <v>983.03333333333319</v>
      </c>
      <c r="G212" s="36">
        <v>973.06666666666638</v>
      </c>
      <c r="H212" s="36">
        <v>1006.9666666666665</v>
      </c>
      <c r="I212" s="36">
        <v>1016.9333333333334</v>
      </c>
      <c r="J212" s="36">
        <v>1023.9166666666665</v>
      </c>
      <c r="K212" s="31">
        <v>1009.95</v>
      </c>
      <c r="L212" s="31">
        <v>993</v>
      </c>
      <c r="M212" s="31">
        <v>0.17291999999999999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2820.65</v>
      </c>
      <c r="D213" s="36">
        <v>2783.9500000000003</v>
      </c>
      <c r="E213" s="36">
        <v>2737.9500000000007</v>
      </c>
      <c r="F213" s="36">
        <v>2655.2500000000005</v>
      </c>
      <c r="G213" s="36">
        <v>2609.2500000000009</v>
      </c>
      <c r="H213" s="36">
        <v>2866.6500000000005</v>
      </c>
      <c r="I213" s="36">
        <v>2912.6499999999996</v>
      </c>
      <c r="J213" s="36">
        <v>2995.3500000000004</v>
      </c>
      <c r="K213" s="31">
        <v>2829.95</v>
      </c>
      <c r="L213" s="31">
        <v>2701.25</v>
      </c>
      <c r="M213" s="31">
        <v>21.608699999999999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233.25</v>
      </c>
      <c r="D214" s="36">
        <v>233.5</v>
      </c>
      <c r="E214" s="36">
        <v>228.75</v>
      </c>
      <c r="F214" s="36">
        <v>224.25</v>
      </c>
      <c r="G214" s="36">
        <v>219.5</v>
      </c>
      <c r="H214" s="36">
        <v>238</v>
      </c>
      <c r="I214" s="36">
        <v>242.75</v>
      </c>
      <c r="J214" s="36">
        <v>247.25</v>
      </c>
      <c r="K214" s="31">
        <v>238.25</v>
      </c>
      <c r="L214" s="31">
        <v>229</v>
      </c>
      <c r="M214" s="31">
        <v>244.58459999999999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384.15</v>
      </c>
      <c r="D215" s="36">
        <v>380.98333333333335</v>
      </c>
      <c r="E215" s="36">
        <v>369.9666666666667</v>
      </c>
      <c r="F215" s="36">
        <v>355.78333333333336</v>
      </c>
      <c r="G215" s="36">
        <v>344.76666666666671</v>
      </c>
      <c r="H215" s="36">
        <v>395.16666666666669</v>
      </c>
      <c r="I215" s="36">
        <v>406.18333333333334</v>
      </c>
      <c r="J215" s="36">
        <v>420.36666666666667</v>
      </c>
      <c r="K215" s="31">
        <v>392</v>
      </c>
      <c r="L215" s="31">
        <v>366.8</v>
      </c>
      <c r="M215" s="31">
        <v>144.36967999999999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2584.75</v>
      </c>
      <c r="D216" s="36">
        <v>2581.15</v>
      </c>
      <c r="E216" s="36">
        <v>2570.65</v>
      </c>
      <c r="F216" s="36">
        <v>2556.5500000000002</v>
      </c>
      <c r="G216" s="36">
        <v>2546.0500000000002</v>
      </c>
      <c r="H216" s="36">
        <v>2595.25</v>
      </c>
      <c r="I216" s="36">
        <v>2605.75</v>
      </c>
      <c r="J216" s="36">
        <v>2619.85</v>
      </c>
      <c r="K216" s="31">
        <v>2591.65</v>
      </c>
      <c r="L216" s="31">
        <v>2567.0500000000002</v>
      </c>
      <c r="M216" s="31">
        <v>8.9377600000000008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311.7</v>
      </c>
      <c r="D217" s="36">
        <v>311.5333333333333</v>
      </c>
      <c r="E217" s="36">
        <v>310.16666666666663</v>
      </c>
      <c r="F217" s="36">
        <v>308.63333333333333</v>
      </c>
      <c r="G217" s="36">
        <v>307.26666666666665</v>
      </c>
      <c r="H217" s="36">
        <v>313.06666666666661</v>
      </c>
      <c r="I217" s="36">
        <v>314.43333333333328</v>
      </c>
      <c r="J217" s="36">
        <v>315.96666666666658</v>
      </c>
      <c r="K217" s="31">
        <v>312.89999999999998</v>
      </c>
      <c r="L217" s="31">
        <v>310</v>
      </c>
      <c r="M217" s="31">
        <v>3.1118700000000001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5158.8999999999996</v>
      </c>
      <c r="D218" s="36">
        <v>5187.9999999999991</v>
      </c>
      <c r="E218" s="36">
        <v>5096.0499999999984</v>
      </c>
      <c r="F218" s="36">
        <v>5033.1999999999989</v>
      </c>
      <c r="G218" s="36">
        <v>4941.2499999999982</v>
      </c>
      <c r="H218" s="36">
        <v>5250.8499999999985</v>
      </c>
      <c r="I218" s="36">
        <v>5342.7999999999993</v>
      </c>
      <c r="J218" s="36">
        <v>5405.6499999999987</v>
      </c>
      <c r="K218" s="31">
        <v>5279.95</v>
      </c>
      <c r="L218" s="31">
        <v>5125.1499999999996</v>
      </c>
      <c r="M218" s="31">
        <v>0.318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540.75</v>
      </c>
      <c r="D219" s="36">
        <v>541.0333333333333</v>
      </c>
      <c r="E219" s="36">
        <v>537.06666666666661</v>
      </c>
      <c r="F219" s="36">
        <v>533.38333333333333</v>
      </c>
      <c r="G219" s="36">
        <v>529.41666666666663</v>
      </c>
      <c r="H219" s="36">
        <v>544.71666666666658</v>
      </c>
      <c r="I219" s="36">
        <v>548.68333333333328</v>
      </c>
      <c r="J219" s="36">
        <v>552.36666666666656</v>
      </c>
      <c r="K219" s="31">
        <v>545</v>
      </c>
      <c r="L219" s="31">
        <v>537.35</v>
      </c>
      <c r="M219" s="31">
        <v>0.78720000000000001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959.05</v>
      </c>
      <c r="D220" s="36">
        <v>975.58333333333337</v>
      </c>
      <c r="E220" s="36">
        <v>937.66666666666674</v>
      </c>
      <c r="F220" s="36">
        <v>916.28333333333342</v>
      </c>
      <c r="G220" s="36">
        <v>878.36666666666679</v>
      </c>
      <c r="H220" s="36">
        <v>996.9666666666667</v>
      </c>
      <c r="I220" s="36">
        <v>1034.8833333333334</v>
      </c>
      <c r="J220" s="36">
        <v>1056.2666666666667</v>
      </c>
      <c r="K220" s="31">
        <v>1013.5</v>
      </c>
      <c r="L220" s="31">
        <v>954.2</v>
      </c>
      <c r="M220" s="31">
        <v>4.6194899999999999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35735.949999999997</v>
      </c>
      <c r="D221" s="36">
        <v>35585.933333333327</v>
      </c>
      <c r="E221" s="36">
        <v>35300.416666666657</v>
      </c>
      <c r="F221" s="36">
        <v>34864.883333333331</v>
      </c>
      <c r="G221" s="36">
        <v>34579.366666666661</v>
      </c>
      <c r="H221" s="36">
        <v>36021.466666666653</v>
      </c>
      <c r="I221" s="36">
        <v>36306.98333333333</v>
      </c>
      <c r="J221" s="36">
        <v>36742.516666666648</v>
      </c>
      <c r="K221" s="31">
        <v>35871.449999999997</v>
      </c>
      <c r="L221" s="31">
        <v>35150.400000000001</v>
      </c>
      <c r="M221" s="31">
        <v>6.1409999999999999E-2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105.5</v>
      </c>
      <c r="D222" s="36">
        <v>105.66666666666667</v>
      </c>
      <c r="E222" s="36">
        <v>104.53333333333335</v>
      </c>
      <c r="F222" s="36">
        <v>103.56666666666668</v>
      </c>
      <c r="G222" s="36">
        <v>102.43333333333335</v>
      </c>
      <c r="H222" s="36">
        <v>106.63333333333334</v>
      </c>
      <c r="I222" s="36">
        <v>107.76666666666667</v>
      </c>
      <c r="J222" s="36">
        <v>108.73333333333333</v>
      </c>
      <c r="K222" s="31">
        <v>106.8</v>
      </c>
      <c r="L222" s="31">
        <v>104.7</v>
      </c>
      <c r="M222" s="31">
        <v>77.905519999999996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995.1</v>
      </c>
      <c r="D223" s="36">
        <v>994.16666666666663</v>
      </c>
      <c r="E223" s="36">
        <v>990.83333333333326</v>
      </c>
      <c r="F223" s="36">
        <v>986.56666666666661</v>
      </c>
      <c r="G223" s="36">
        <v>983.23333333333323</v>
      </c>
      <c r="H223" s="36">
        <v>998.43333333333328</v>
      </c>
      <c r="I223" s="36">
        <v>1001.7666666666665</v>
      </c>
      <c r="J223" s="36">
        <v>1006.0333333333333</v>
      </c>
      <c r="K223" s="31">
        <v>997.5</v>
      </c>
      <c r="L223" s="31">
        <v>989.9</v>
      </c>
      <c r="M223" s="31">
        <v>143.39698999999999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1416.1</v>
      </c>
      <c r="D224" s="36">
        <v>1419.4833333333333</v>
      </c>
      <c r="E224" s="36">
        <v>1399.6166666666668</v>
      </c>
      <c r="F224" s="36">
        <v>1383.1333333333334</v>
      </c>
      <c r="G224" s="36">
        <v>1363.2666666666669</v>
      </c>
      <c r="H224" s="36">
        <v>1435.9666666666667</v>
      </c>
      <c r="I224" s="36">
        <v>1455.833333333333</v>
      </c>
      <c r="J224" s="36">
        <v>1472.3166666666666</v>
      </c>
      <c r="K224" s="31">
        <v>1439.35</v>
      </c>
      <c r="L224" s="31">
        <v>1403</v>
      </c>
      <c r="M224" s="31">
        <v>3.9815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523.9</v>
      </c>
      <c r="D225" s="36">
        <v>521.78333333333342</v>
      </c>
      <c r="E225" s="36">
        <v>519.06666666666683</v>
      </c>
      <c r="F225" s="36">
        <v>514.23333333333346</v>
      </c>
      <c r="G225" s="36">
        <v>511.51666666666688</v>
      </c>
      <c r="H225" s="36">
        <v>526.61666666666679</v>
      </c>
      <c r="I225" s="36">
        <v>529.33333333333326</v>
      </c>
      <c r="J225" s="36">
        <v>534.16666666666674</v>
      </c>
      <c r="K225" s="31">
        <v>524.5</v>
      </c>
      <c r="L225" s="31">
        <v>516.95000000000005</v>
      </c>
      <c r="M225" s="31">
        <v>21.94932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721.2</v>
      </c>
      <c r="D226" s="36">
        <v>726.28333333333342</v>
      </c>
      <c r="E226" s="36">
        <v>709.21666666666681</v>
      </c>
      <c r="F226" s="36">
        <v>697.23333333333335</v>
      </c>
      <c r="G226" s="36">
        <v>680.16666666666674</v>
      </c>
      <c r="H226" s="36">
        <v>738.26666666666688</v>
      </c>
      <c r="I226" s="36">
        <v>755.33333333333348</v>
      </c>
      <c r="J226" s="36">
        <v>767.31666666666695</v>
      </c>
      <c r="K226" s="31">
        <v>743.35</v>
      </c>
      <c r="L226" s="31">
        <v>714.3</v>
      </c>
      <c r="M226" s="31">
        <v>2.7680099999999999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65.45</v>
      </c>
      <c r="D227" s="36">
        <v>65.8</v>
      </c>
      <c r="E227" s="36">
        <v>64.899999999999991</v>
      </c>
      <c r="F227" s="36">
        <v>64.349999999999994</v>
      </c>
      <c r="G227" s="36">
        <v>63.449999999999989</v>
      </c>
      <c r="H227" s="36">
        <v>66.349999999999994</v>
      </c>
      <c r="I227" s="36">
        <v>67.25</v>
      </c>
      <c r="J227" s="36">
        <v>67.8</v>
      </c>
      <c r="K227" s="31">
        <v>66.7</v>
      </c>
      <c r="L227" s="31">
        <v>65.25</v>
      </c>
      <c r="M227" s="31">
        <v>57.183169999999997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88.5</v>
      </c>
      <c r="D228" s="36">
        <v>88.5</v>
      </c>
      <c r="E228" s="36">
        <v>88</v>
      </c>
      <c r="F228" s="36">
        <v>87.5</v>
      </c>
      <c r="G228" s="36">
        <v>87</v>
      </c>
      <c r="H228" s="36">
        <v>89</v>
      </c>
      <c r="I228" s="36">
        <v>89.5</v>
      </c>
      <c r="J228" s="36">
        <v>90</v>
      </c>
      <c r="K228" s="31">
        <v>89</v>
      </c>
      <c r="L228" s="31">
        <v>88</v>
      </c>
      <c r="M228" s="31">
        <v>159.50825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124.35</v>
      </c>
      <c r="D229" s="36">
        <v>124.18333333333334</v>
      </c>
      <c r="E229" s="36">
        <v>123.46666666666667</v>
      </c>
      <c r="F229" s="36">
        <v>122.58333333333333</v>
      </c>
      <c r="G229" s="36">
        <v>121.86666666666666</v>
      </c>
      <c r="H229" s="36">
        <v>125.06666666666668</v>
      </c>
      <c r="I229" s="36">
        <v>125.78333333333335</v>
      </c>
      <c r="J229" s="36">
        <v>126.66666666666669</v>
      </c>
      <c r="K229" s="31">
        <v>124.9</v>
      </c>
      <c r="L229" s="31">
        <v>123.3</v>
      </c>
      <c r="M229" s="31">
        <v>41.927070000000001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933.5</v>
      </c>
      <c r="D230" s="36">
        <v>931.33333333333337</v>
      </c>
      <c r="E230" s="36">
        <v>907.66666666666674</v>
      </c>
      <c r="F230" s="36">
        <v>881.83333333333337</v>
      </c>
      <c r="G230" s="36">
        <v>858.16666666666674</v>
      </c>
      <c r="H230" s="36">
        <v>957.16666666666674</v>
      </c>
      <c r="I230" s="36">
        <v>980.83333333333348</v>
      </c>
      <c r="J230" s="36">
        <v>1006.6666666666667</v>
      </c>
      <c r="K230" s="31">
        <v>955</v>
      </c>
      <c r="L230" s="31">
        <v>905.5</v>
      </c>
      <c r="M230" s="31">
        <v>0.74329000000000001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592.4</v>
      </c>
      <c r="D231" s="36">
        <v>584.65</v>
      </c>
      <c r="E231" s="36">
        <v>574.5</v>
      </c>
      <c r="F231" s="36">
        <v>556.6</v>
      </c>
      <c r="G231" s="36">
        <v>546.45000000000005</v>
      </c>
      <c r="H231" s="36">
        <v>602.54999999999995</v>
      </c>
      <c r="I231" s="36">
        <v>612.69999999999982</v>
      </c>
      <c r="J231" s="36">
        <v>630.59999999999991</v>
      </c>
      <c r="K231" s="31">
        <v>594.79999999999995</v>
      </c>
      <c r="L231" s="31">
        <v>566.75</v>
      </c>
      <c r="M231" s="31">
        <v>43.644799999999996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261.3</v>
      </c>
      <c r="D232" s="36">
        <v>257.65000000000003</v>
      </c>
      <c r="E232" s="36">
        <v>252.90000000000009</v>
      </c>
      <c r="F232" s="36">
        <v>244.50000000000006</v>
      </c>
      <c r="G232" s="36">
        <v>239.75000000000011</v>
      </c>
      <c r="H232" s="36">
        <v>266.05000000000007</v>
      </c>
      <c r="I232" s="36">
        <v>270.79999999999995</v>
      </c>
      <c r="J232" s="36">
        <v>279.20000000000005</v>
      </c>
      <c r="K232" s="31">
        <v>262.39999999999998</v>
      </c>
      <c r="L232" s="31">
        <v>249.25</v>
      </c>
      <c r="M232" s="31">
        <v>48.840200000000003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213.45</v>
      </c>
      <c r="D233" s="36">
        <v>212.5</v>
      </c>
      <c r="E233" s="36">
        <v>209.3</v>
      </c>
      <c r="F233" s="36">
        <v>205.15</v>
      </c>
      <c r="G233" s="36">
        <v>201.95000000000002</v>
      </c>
      <c r="H233" s="36">
        <v>216.65</v>
      </c>
      <c r="I233" s="36">
        <v>219.85</v>
      </c>
      <c r="J233" s="36">
        <v>224</v>
      </c>
      <c r="K233" s="31">
        <v>215.7</v>
      </c>
      <c r="L233" s="31">
        <v>208.35</v>
      </c>
      <c r="M233" s="31">
        <v>188.02869000000001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89.7</v>
      </c>
      <c r="D234" s="36">
        <v>90.15000000000002</v>
      </c>
      <c r="E234" s="36">
        <v>88.700000000000045</v>
      </c>
      <c r="F234" s="36">
        <v>87.700000000000031</v>
      </c>
      <c r="G234" s="36">
        <v>86.250000000000057</v>
      </c>
      <c r="H234" s="36">
        <v>91.150000000000034</v>
      </c>
      <c r="I234" s="36">
        <v>92.6</v>
      </c>
      <c r="J234" s="36">
        <v>93.600000000000023</v>
      </c>
      <c r="K234" s="31">
        <v>91.6</v>
      </c>
      <c r="L234" s="31">
        <v>89.15</v>
      </c>
      <c r="M234" s="31">
        <v>80.810730000000007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2750.8</v>
      </c>
      <c r="D235" s="36">
        <v>2746.6833333333329</v>
      </c>
      <c r="E235" s="36">
        <v>2725.3666666666659</v>
      </c>
      <c r="F235" s="36">
        <v>2699.9333333333329</v>
      </c>
      <c r="G235" s="36">
        <v>2678.6166666666659</v>
      </c>
      <c r="H235" s="36">
        <v>2772.1166666666659</v>
      </c>
      <c r="I235" s="36">
        <v>2793.4333333333325</v>
      </c>
      <c r="J235" s="36">
        <v>2818.8666666666659</v>
      </c>
      <c r="K235" s="31">
        <v>2768</v>
      </c>
      <c r="L235" s="31">
        <v>2721.25</v>
      </c>
      <c r="M235" s="31">
        <v>1.59084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409.7</v>
      </c>
      <c r="D236" s="36">
        <v>411.75</v>
      </c>
      <c r="E236" s="36">
        <v>405.95</v>
      </c>
      <c r="F236" s="36">
        <v>402.2</v>
      </c>
      <c r="G236" s="36">
        <v>396.4</v>
      </c>
      <c r="H236" s="36">
        <v>415.5</v>
      </c>
      <c r="I236" s="36">
        <v>421.29999999999995</v>
      </c>
      <c r="J236" s="36">
        <v>425.05</v>
      </c>
      <c r="K236" s="31">
        <v>417.55</v>
      </c>
      <c r="L236" s="31">
        <v>408</v>
      </c>
      <c r="M236" s="31">
        <v>26.933039999999998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156.4</v>
      </c>
      <c r="D237" s="36">
        <v>155.08333333333334</v>
      </c>
      <c r="E237" s="36">
        <v>152.86666666666667</v>
      </c>
      <c r="F237" s="36">
        <v>149.33333333333334</v>
      </c>
      <c r="G237" s="36">
        <v>147.11666666666667</v>
      </c>
      <c r="H237" s="36">
        <v>158.61666666666667</v>
      </c>
      <c r="I237" s="36">
        <v>160.83333333333331</v>
      </c>
      <c r="J237" s="36">
        <v>164.36666666666667</v>
      </c>
      <c r="K237" s="31">
        <v>157.30000000000001</v>
      </c>
      <c r="L237" s="31">
        <v>151.55000000000001</v>
      </c>
      <c r="M237" s="31">
        <v>217.94223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436.55</v>
      </c>
      <c r="D238" s="36">
        <v>438.38333333333338</v>
      </c>
      <c r="E238" s="36">
        <v>433.16666666666674</v>
      </c>
      <c r="F238" s="36">
        <v>429.78333333333336</v>
      </c>
      <c r="G238" s="36">
        <v>424.56666666666672</v>
      </c>
      <c r="H238" s="36">
        <v>441.76666666666677</v>
      </c>
      <c r="I238" s="36">
        <v>446.98333333333335</v>
      </c>
      <c r="J238" s="36">
        <v>450.36666666666679</v>
      </c>
      <c r="K238" s="31">
        <v>443.6</v>
      </c>
      <c r="L238" s="31">
        <v>435</v>
      </c>
      <c r="M238" s="31">
        <v>12.075189999999999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128.05000000000001</v>
      </c>
      <c r="D239" s="36">
        <v>126.71666666666665</v>
      </c>
      <c r="E239" s="36">
        <v>124.93333333333331</v>
      </c>
      <c r="F239" s="36">
        <v>121.81666666666665</v>
      </c>
      <c r="G239" s="36">
        <v>120.0333333333333</v>
      </c>
      <c r="H239" s="36">
        <v>129.83333333333331</v>
      </c>
      <c r="I239" s="36">
        <v>131.61666666666665</v>
      </c>
      <c r="J239" s="36">
        <v>134.73333333333332</v>
      </c>
      <c r="K239" s="31">
        <v>128.5</v>
      </c>
      <c r="L239" s="31">
        <v>123.6</v>
      </c>
      <c r="M239" s="31">
        <v>307.70510999999999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42.9</v>
      </c>
      <c r="D240" s="36">
        <v>43</v>
      </c>
      <c r="E240" s="36">
        <v>42.65</v>
      </c>
      <c r="F240" s="36">
        <v>42.4</v>
      </c>
      <c r="G240" s="36">
        <v>42.05</v>
      </c>
      <c r="H240" s="36">
        <v>43.25</v>
      </c>
      <c r="I240" s="36">
        <v>43.599999999999994</v>
      </c>
      <c r="J240" s="36">
        <v>43.85</v>
      </c>
      <c r="K240" s="31">
        <v>43.35</v>
      </c>
      <c r="L240" s="31">
        <v>42.75</v>
      </c>
      <c r="M240" s="31">
        <v>113.54779000000001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869.8</v>
      </c>
      <c r="D241" s="36">
        <v>870.9</v>
      </c>
      <c r="E241" s="36">
        <v>857.9</v>
      </c>
      <c r="F241" s="36">
        <v>846</v>
      </c>
      <c r="G241" s="36">
        <v>833</v>
      </c>
      <c r="H241" s="36">
        <v>882.8</v>
      </c>
      <c r="I241" s="36">
        <v>895.8</v>
      </c>
      <c r="J241" s="36">
        <v>907.69999999999993</v>
      </c>
      <c r="K241" s="31">
        <v>883.9</v>
      </c>
      <c r="L241" s="31">
        <v>859</v>
      </c>
      <c r="M241" s="31">
        <v>63.42848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97.4</v>
      </c>
      <c r="D242" s="36">
        <v>97.75</v>
      </c>
      <c r="E242" s="36">
        <v>96.2</v>
      </c>
      <c r="F242" s="36">
        <v>95</v>
      </c>
      <c r="G242" s="36">
        <v>93.45</v>
      </c>
      <c r="H242" s="36">
        <v>98.95</v>
      </c>
      <c r="I242" s="36">
        <v>100.50000000000001</v>
      </c>
      <c r="J242" s="36">
        <v>101.7</v>
      </c>
      <c r="K242" s="31">
        <v>99.3</v>
      </c>
      <c r="L242" s="31">
        <v>96.55</v>
      </c>
      <c r="M242" s="31">
        <v>777.25406999999996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1468.55</v>
      </c>
      <c r="D243" s="36">
        <v>1469.6166666666668</v>
      </c>
      <c r="E243" s="36">
        <v>1460.9333333333336</v>
      </c>
      <c r="F243" s="36">
        <v>1453.3166666666668</v>
      </c>
      <c r="G243" s="36">
        <v>1444.6333333333337</v>
      </c>
      <c r="H243" s="36">
        <v>1477.2333333333336</v>
      </c>
      <c r="I243" s="36">
        <v>1485.916666666667</v>
      </c>
      <c r="J243" s="36">
        <v>1493.5333333333335</v>
      </c>
      <c r="K243" s="31">
        <v>1478.3</v>
      </c>
      <c r="L243" s="31">
        <v>1462</v>
      </c>
      <c r="M243" s="31">
        <v>0.26861000000000002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411.85</v>
      </c>
      <c r="D244" s="36">
        <v>411.14999999999992</v>
      </c>
      <c r="E244" s="36">
        <v>408.84999999999985</v>
      </c>
      <c r="F244" s="36">
        <v>405.84999999999991</v>
      </c>
      <c r="G244" s="36">
        <v>403.54999999999984</v>
      </c>
      <c r="H244" s="36">
        <v>414.14999999999986</v>
      </c>
      <c r="I244" s="36">
        <v>416.44999999999993</v>
      </c>
      <c r="J244" s="36">
        <v>419.44999999999987</v>
      </c>
      <c r="K244" s="31">
        <v>413.45</v>
      </c>
      <c r="L244" s="31">
        <v>408.15</v>
      </c>
      <c r="M244" s="31">
        <v>19.767109999999999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185.4</v>
      </c>
      <c r="D245" s="36">
        <v>185.36666666666665</v>
      </c>
      <c r="E245" s="36">
        <v>183.73333333333329</v>
      </c>
      <c r="F245" s="36">
        <v>182.06666666666663</v>
      </c>
      <c r="G245" s="36">
        <v>180.43333333333328</v>
      </c>
      <c r="H245" s="36">
        <v>187.0333333333333</v>
      </c>
      <c r="I245" s="36">
        <v>188.66666666666669</v>
      </c>
      <c r="J245" s="36">
        <v>190.33333333333331</v>
      </c>
      <c r="K245" s="31">
        <v>187</v>
      </c>
      <c r="L245" s="31">
        <v>183.7</v>
      </c>
      <c r="M245" s="31">
        <v>57.766939999999998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1570.8</v>
      </c>
      <c r="D246" s="36">
        <v>1570.1833333333334</v>
      </c>
      <c r="E246" s="36">
        <v>1557.6166666666668</v>
      </c>
      <c r="F246" s="36">
        <v>1544.4333333333334</v>
      </c>
      <c r="G246" s="36">
        <v>1531.8666666666668</v>
      </c>
      <c r="H246" s="36">
        <v>1583.3666666666668</v>
      </c>
      <c r="I246" s="36">
        <v>1595.9333333333334</v>
      </c>
      <c r="J246" s="36">
        <v>1609.1166666666668</v>
      </c>
      <c r="K246" s="31">
        <v>1582.75</v>
      </c>
      <c r="L246" s="31">
        <v>1557</v>
      </c>
      <c r="M246" s="31">
        <v>11.29332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21.95</v>
      </c>
      <c r="D247" s="36">
        <v>21.883333333333336</v>
      </c>
      <c r="E247" s="36">
        <v>21.666666666666671</v>
      </c>
      <c r="F247" s="36">
        <v>21.383333333333336</v>
      </c>
      <c r="G247" s="36">
        <v>21.166666666666671</v>
      </c>
      <c r="H247" s="36">
        <v>22.166666666666671</v>
      </c>
      <c r="I247" s="36">
        <v>22.383333333333333</v>
      </c>
      <c r="J247" s="36">
        <v>22.666666666666671</v>
      </c>
      <c r="K247" s="31">
        <v>22.1</v>
      </c>
      <c r="L247" s="31">
        <v>21.6</v>
      </c>
      <c r="M247" s="31">
        <v>207.98237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5078.8999999999996</v>
      </c>
      <c r="D248" s="36">
        <v>5071.0499999999993</v>
      </c>
      <c r="E248" s="36">
        <v>5022.8999999999987</v>
      </c>
      <c r="F248" s="36">
        <v>4966.8999999999996</v>
      </c>
      <c r="G248" s="36">
        <v>4918.7499999999991</v>
      </c>
      <c r="H248" s="36">
        <v>5127.0499999999984</v>
      </c>
      <c r="I248" s="36">
        <v>5175.2</v>
      </c>
      <c r="J248" s="36">
        <v>5231.199999999998</v>
      </c>
      <c r="K248" s="31">
        <v>5119.2</v>
      </c>
      <c r="L248" s="31">
        <v>5015.05</v>
      </c>
      <c r="M248" s="31">
        <v>1.4502200000000001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1543.95</v>
      </c>
      <c r="D249" s="36">
        <v>1538.3166666666666</v>
      </c>
      <c r="E249" s="36">
        <v>1528.6333333333332</v>
      </c>
      <c r="F249" s="36">
        <v>1513.3166666666666</v>
      </c>
      <c r="G249" s="36">
        <v>1503.6333333333332</v>
      </c>
      <c r="H249" s="36">
        <v>1553.6333333333332</v>
      </c>
      <c r="I249" s="36">
        <v>1563.3166666666666</v>
      </c>
      <c r="J249" s="36">
        <v>1578.6333333333332</v>
      </c>
      <c r="K249" s="31">
        <v>1548</v>
      </c>
      <c r="L249" s="31">
        <v>1523</v>
      </c>
      <c r="M249" s="31">
        <v>68.780670000000001</v>
      </c>
      <c r="N249" s="1"/>
      <c r="O249" s="1"/>
    </row>
    <row r="250" spans="1:15" ht="12.75" customHeight="1">
      <c r="A250" s="33">
        <v>240</v>
      </c>
      <c r="B250" s="53" t="s">
        <v>851</v>
      </c>
      <c r="C250" s="31">
        <v>3097.75</v>
      </c>
      <c r="D250" s="36">
        <v>3101.7333333333336</v>
      </c>
      <c r="E250" s="36">
        <v>3076.0166666666673</v>
      </c>
      <c r="F250" s="36">
        <v>3054.2833333333338</v>
      </c>
      <c r="G250" s="36">
        <v>3028.5666666666675</v>
      </c>
      <c r="H250" s="36">
        <v>3123.4666666666672</v>
      </c>
      <c r="I250" s="36">
        <v>3149.1833333333334</v>
      </c>
      <c r="J250" s="36">
        <v>3170.916666666667</v>
      </c>
      <c r="K250" s="31">
        <v>3127.45</v>
      </c>
      <c r="L250" s="31">
        <v>3080</v>
      </c>
      <c r="M250" s="31">
        <v>0.12391000000000001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823.85</v>
      </c>
      <c r="D251" s="36">
        <v>820.0333333333333</v>
      </c>
      <c r="E251" s="36">
        <v>810.16666666666663</v>
      </c>
      <c r="F251" s="36">
        <v>796.48333333333335</v>
      </c>
      <c r="G251" s="36">
        <v>786.61666666666667</v>
      </c>
      <c r="H251" s="36">
        <v>833.71666666666658</v>
      </c>
      <c r="I251" s="36">
        <v>843.58333333333337</v>
      </c>
      <c r="J251" s="36">
        <v>857.26666666666654</v>
      </c>
      <c r="K251" s="31">
        <v>829.9</v>
      </c>
      <c r="L251" s="31">
        <v>806.35</v>
      </c>
      <c r="M251" s="31">
        <v>5.2314600000000002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2921.1</v>
      </c>
      <c r="D252" s="36">
        <v>2907.7999999999997</v>
      </c>
      <c r="E252" s="36">
        <v>2877.2999999999993</v>
      </c>
      <c r="F252" s="36">
        <v>2833.4999999999995</v>
      </c>
      <c r="G252" s="36">
        <v>2802.9999999999991</v>
      </c>
      <c r="H252" s="36">
        <v>2951.5999999999995</v>
      </c>
      <c r="I252" s="36">
        <v>2982.1000000000004</v>
      </c>
      <c r="J252" s="36">
        <v>3025.8999999999996</v>
      </c>
      <c r="K252" s="31">
        <v>2938.3</v>
      </c>
      <c r="L252" s="31">
        <v>2864</v>
      </c>
      <c r="M252" s="31">
        <v>7.07097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1058.5999999999999</v>
      </c>
      <c r="D253" s="36">
        <v>1062.8833333333334</v>
      </c>
      <c r="E253" s="36">
        <v>1050.8666666666668</v>
      </c>
      <c r="F253" s="36">
        <v>1043.1333333333334</v>
      </c>
      <c r="G253" s="36">
        <v>1031.1166666666668</v>
      </c>
      <c r="H253" s="36">
        <v>1070.6166666666668</v>
      </c>
      <c r="I253" s="36">
        <v>1082.6333333333337</v>
      </c>
      <c r="J253" s="36">
        <v>1090.3666666666668</v>
      </c>
      <c r="K253" s="31">
        <v>1074.9000000000001</v>
      </c>
      <c r="L253" s="31">
        <v>1055.1500000000001</v>
      </c>
      <c r="M253" s="31">
        <v>2.21122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41.85</v>
      </c>
      <c r="D254" s="36">
        <v>41.8</v>
      </c>
      <c r="E254" s="36">
        <v>41.349999999999994</v>
      </c>
      <c r="F254" s="36">
        <v>40.849999999999994</v>
      </c>
      <c r="G254" s="36">
        <v>40.399999999999991</v>
      </c>
      <c r="H254" s="36">
        <v>42.3</v>
      </c>
      <c r="I254" s="36">
        <v>42.75</v>
      </c>
      <c r="J254" s="36">
        <v>43.25</v>
      </c>
      <c r="K254" s="31">
        <v>42.25</v>
      </c>
      <c r="L254" s="31">
        <v>41.3</v>
      </c>
      <c r="M254" s="31">
        <v>127.50085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456.45</v>
      </c>
      <c r="D255" s="36">
        <v>456.68333333333334</v>
      </c>
      <c r="E255" s="36">
        <v>454.4666666666667</v>
      </c>
      <c r="F255" s="36">
        <v>452.48333333333335</v>
      </c>
      <c r="G255" s="36">
        <v>450.26666666666671</v>
      </c>
      <c r="H255" s="36">
        <v>458.66666666666669</v>
      </c>
      <c r="I255" s="36">
        <v>460.88333333333327</v>
      </c>
      <c r="J255" s="36">
        <v>462.86666666666667</v>
      </c>
      <c r="K255" s="31">
        <v>458.9</v>
      </c>
      <c r="L255" s="31">
        <v>454.7</v>
      </c>
      <c r="M255" s="31">
        <v>58.713009999999997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303</v>
      </c>
      <c r="D256" s="36">
        <v>305.23333333333335</v>
      </c>
      <c r="E256" s="36">
        <v>298.86666666666667</v>
      </c>
      <c r="F256" s="36">
        <v>294.73333333333335</v>
      </c>
      <c r="G256" s="36">
        <v>288.36666666666667</v>
      </c>
      <c r="H256" s="36">
        <v>309.36666666666667</v>
      </c>
      <c r="I256" s="36">
        <v>315.73333333333335</v>
      </c>
      <c r="J256" s="36">
        <v>319.86666666666667</v>
      </c>
      <c r="K256" s="31">
        <v>311.60000000000002</v>
      </c>
      <c r="L256" s="31">
        <v>301.10000000000002</v>
      </c>
      <c r="M256" s="31">
        <v>20.153739999999999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1618.55</v>
      </c>
      <c r="D257" s="36">
        <v>1616</v>
      </c>
      <c r="E257" s="36">
        <v>1592.15</v>
      </c>
      <c r="F257" s="36">
        <v>1565.75</v>
      </c>
      <c r="G257" s="36">
        <v>1541.9</v>
      </c>
      <c r="H257" s="36">
        <v>1642.4</v>
      </c>
      <c r="I257" s="36">
        <v>1666.25</v>
      </c>
      <c r="J257" s="36">
        <v>1692.65</v>
      </c>
      <c r="K257" s="31">
        <v>1639.85</v>
      </c>
      <c r="L257" s="31">
        <v>1589.6</v>
      </c>
      <c r="M257" s="31">
        <v>3.5592000000000001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3765.4</v>
      </c>
      <c r="D258" s="36">
        <v>3769.7833333333333</v>
      </c>
      <c r="E258" s="36">
        <v>3730.6166666666668</v>
      </c>
      <c r="F258" s="36">
        <v>3695.8333333333335</v>
      </c>
      <c r="G258" s="36">
        <v>3656.666666666667</v>
      </c>
      <c r="H258" s="36">
        <v>3804.5666666666666</v>
      </c>
      <c r="I258" s="36">
        <v>3843.7333333333336</v>
      </c>
      <c r="J258" s="36">
        <v>3878.5166666666664</v>
      </c>
      <c r="K258" s="31">
        <v>3808.95</v>
      </c>
      <c r="L258" s="31">
        <v>3735</v>
      </c>
      <c r="M258" s="31">
        <v>0.86485000000000001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108.4</v>
      </c>
      <c r="D259" s="36">
        <v>108.3</v>
      </c>
      <c r="E259" s="36">
        <v>107.75</v>
      </c>
      <c r="F259" s="36">
        <v>107.10000000000001</v>
      </c>
      <c r="G259" s="36">
        <v>106.55000000000001</v>
      </c>
      <c r="H259" s="36">
        <v>108.94999999999999</v>
      </c>
      <c r="I259" s="36">
        <v>109.49999999999997</v>
      </c>
      <c r="J259" s="36">
        <v>110.14999999999998</v>
      </c>
      <c r="K259" s="31">
        <v>108.85</v>
      </c>
      <c r="L259" s="31">
        <v>107.65</v>
      </c>
      <c r="M259" s="31">
        <v>7.0101199999999997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1440.1</v>
      </c>
      <c r="D260" s="36">
        <v>1441.9666666666665</v>
      </c>
      <c r="E260" s="36">
        <v>1409.9833333333329</v>
      </c>
      <c r="F260" s="36">
        <v>1379.8666666666663</v>
      </c>
      <c r="G260" s="36">
        <v>1347.8833333333328</v>
      </c>
      <c r="H260" s="36">
        <v>1472.083333333333</v>
      </c>
      <c r="I260" s="36">
        <v>1504.0666666666666</v>
      </c>
      <c r="J260" s="36">
        <v>1534.1833333333332</v>
      </c>
      <c r="K260" s="31">
        <v>1473.95</v>
      </c>
      <c r="L260" s="31">
        <v>1411.85</v>
      </c>
      <c r="M260" s="31">
        <v>0.97143999999999997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557.15</v>
      </c>
      <c r="D261" s="36">
        <v>553.69999999999993</v>
      </c>
      <c r="E261" s="36">
        <v>547.44999999999982</v>
      </c>
      <c r="F261" s="36">
        <v>537.74999999999989</v>
      </c>
      <c r="G261" s="36">
        <v>531.49999999999977</v>
      </c>
      <c r="H261" s="36">
        <v>563.39999999999986</v>
      </c>
      <c r="I261" s="36">
        <v>569.65000000000009</v>
      </c>
      <c r="J261" s="36">
        <v>579.34999999999991</v>
      </c>
      <c r="K261" s="31">
        <v>559.95000000000005</v>
      </c>
      <c r="L261" s="31">
        <v>544</v>
      </c>
      <c r="M261" s="31">
        <v>8.0750200000000003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729.7</v>
      </c>
      <c r="D262" s="36">
        <v>731.94999999999993</v>
      </c>
      <c r="E262" s="36">
        <v>724.74999999999989</v>
      </c>
      <c r="F262" s="36">
        <v>719.8</v>
      </c>
      <c r="G262" s="36">
        <v>712.59999999999991</v>
      </c>
      <c r="H262" s="36">
        <v>736.89999999999986</v>
      </c>
      <c r="I262" s="36">
        <v>744.09999999999991</v>
      </c>
      <c r="J262" s="36">
        <v>749.04999999999984</v>
      </c>
      <c r="K262" s="31">
        <v>739.15</v>
      </c>
      <c r="L262" s="31">
        <v>727</v>
      </c>
      <c r="M262" s="31">
        <v>16.45139</v>
      </c>
      <c r="N262" s="1"/>
      <c r="O262" s="1"/>
    </row>
    <row r="263" spans="1:15" ht="12.75" customHeight="1">
      <c r="A263" s="33">
        <v>253</v>
      </c>
      <c r="B263" s="53" t="s">
        <v>852</v>
      </c>
      <c r="C263" s="31">
        <v>304.39999999999998</v>
      </c>
      <c r="D263" s="36">
        <v>304.40000000000003</v>
      </c>
      <c r="E263" s="36">
        <v>301.80000000000007</v>
      </c>
      <c r="F263" s="36">
        <v>299.20000000000005</v>
      </c>
      <c r="G263" s="36">
        <v>296.60000000000008</v>
      </c>
      <c r="H263" s="36">
        <v>307.00000000000006</v>
      </c>
      <c r="I263" s="36">
        <v>309.60000000000008</v>
      </c>
      <c r="J263" s="36">
        <v>312.20000000000005</v>
      </c>
      <c r="K263" s="31">
        <v>307</v>
      </c>
      <c r="L263" s="31">
        <v>301.8</v>
      </c>
      <c r="M263" s="31">
        <v>0.35837000000000002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885.55</v>
      </c>
      <c r="D264" s="36">
        <v>881.56666666666661</v>
      </c>
      <c r="E264" s="36">
        <v>869.08333333333326</v>
      </c>
      <c r="F264" s="36">
        <v>852.61666666666667</v>
      </c>
      <c r="G264" s="36">
        <v>840.13333333333333</v>
      </c>
      <c r="H264" s="36">
        <v>898.03333333333319</v>
      </c>
      <c r="I264" s="36">
        <v>910.51666666666654</v>
      </c>
      <c r="J264" s="36">
        <v>926.98333333333312</v>
      </c>
      <c r="K264" s="31">
        <v>894.05</v>
      </c>
      <c r="L264" s="31">
        <v>865.1</v>
      </c>
      <c r="M264" s="31">
        <v>1.8553599999999999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394.65</v>
      </c>
      <c r="D265" s="36">
        <v>393.81666666666666</v>
      </c>
      <c r="E265" s="36">
        <v>390.13333333333333</v>
      </c>
      <c r="F265" s="36">
        <v>385.61666666666667</v>
      </c>
      <c r="G265" s="36">
        <v>381.93333333333334</v>
      </c>
      <c r="H265" s="36">
        <v>398.33333333333331</v>
      </c>
      <c r="I265" s="36">
        <v>402.01666666666659</v>
      </c>
      <c r="J265" s="36">
        <v>406.5333333333333</v>
      </c>
      <c r="K265" s="31">
        <v>397.5</v>
      </c>
      <c r="L265" s="31">
        <v>389.3</v>
      </c>
      <c r="M265" s="31">
        <v>7.0611600000000001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96.8</v>
      </c>
      <c r="D266" s="36">
        <v>97.066666666666663</v>
      </c>
      <c r="E266" s="36">
        <v>95.433333333333323</v>
      </c>
      <c r="F266" s="36">
        <v>94.066666666666663</v>
      </c>
      <c r="G266" s="36">
        <v>92.433333333333323</v>
      </c>
      <c r="H266" s="36">
        <v>98.433333333333323</v>
      </c>
      <c r="I266" s="36">
        <v>100.06666666666665</v>
      </c>
      <c r="J266" s="36">
        <v>101.43333333333332</v>
      </c>
      <c r="K266" s="31">
        <v>98.7</v>
      </c>
      <c r="L266" s="31">
        <v>95.7</v>
      </c>
      <c r="M266" s="31">
        <v>34.110320000000002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415.15</v>
      </c>
      <c r="D267" s="36">
        <v>417.14999999999992</v>
      </c>
      <c r="E267" s="36">
        <v>411.09999999999985</v>
      </c>
      <c r="F267" s="36">
        <v>407.04999999999995</v>
      </c>
      <c r="G267" s="36">
        <v>400.99999999999989</v>
      </c>
      <c r="H267" s="36">
        <v>421.19999999999982</v>
      </c>
      <c r="I267" s="36">
        <v>427.24999999999989</v>
      </c>
      <c r="J267" s="36">
        <v>431.29999999999978</v>
      </c>
      <c r="K267" s="31">
        <v>423.2</v>
      </c>
      <c r="L267" s="31">
        <v>413.1</v>
      </c>
      <c r="M267" s="31">
        <v>37.272660000000002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852.3</v>
      </c>
      <c r="D268" s="36">
        <v>855.08333333333337</v>
      </c>
      <c r="E268" s="36">
        <v>847.16666666666674</v>
      </c>
      <c r="F268" s="36">
        <v>842.03333333333342</v>
      </c>
      <c r="G268" s="36">
        <v>834.11666666666679</v>
      </c>
      <c r="H268" s="36">
        <v>860.2166666666667</v>
      </c>
      <c r="I268" s="36">
        <v>868.13333333333344</v>
      </c>
      <c r="J268" s="36">
        <v>873.26666666666665</v>
      </c>
      <c r="K268" s="31">
        <v>863</v>
      </c>
      <c r="L268" s="31">
        <v>849.95</v>
      </c>
      <c r="M268" s="31">
        <v>12.941509999999999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570.20000000000005</v>
      </c>
      <c r="D269" s="36">
        <v>574.75</v>
      </c>
      <c r="E269" s="36">
        <v>564.5</v>
      </c>
      <c r="F269" s="36">
        <v>558.79999999999995</v>
      </c>
      <c r="G269" s="36">
        <v>548.54999999999995</v>
      </c>
      <c r="H269" s="36">
        <v>580.45000000000005</v>
      </c>
      <c r="I269" s="36">
        <v>590.70000000000005</v>
      </c>
      <c r="J269" s="36">
        <v>596.40000000000009</v>
      </c>
      <c r="K269" s="31">
        <v>585</v>
      </c>
      <c r="L269" s="31">
        <v>569.04999999999995</v>
      </c>
      <c r="M269" s="31">
        <v>22.453109999999999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502.85</v>
      </c>
      <c r="D270" s="36">
        <v>498.7166666666667</v>
      </c>
      <c r="E270" s="36">
        <v>492.43333333333339</v>
      </c>
      <c r="F270" s="36">
        <v>482.01666666666671</v>
      </c>
      <c r="G270" s="36">
        <v>475.73333333333341</v>
      </c>
      <c r="H270" s="36">
        <v>509.13333333333338</v>
      </c>
      <c r="I270" s="36">
        <v>515.41666666666674</v>
      </c>
      <c r="J270" s="36">
        <v>525.83333333333337</v>
      </c>
      <c r="K270" s="31">
        <v>505</v>
      </c>
      <c r="L270" s="31">
        <v>488.3</v>
      </c>
      <c r="M270" s="31">
        <v>2.8318400000000001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537.54999999999995</v>
      </c>
      <c r="D271" s="36">
        <v>536.19999999999993</v>
      </c>
      <c r="E271" s="36">
        <v>527.39999999999986</v>
      </c>
      <c r="F271" s="36">
        <v>517.24999999999989</v>
      </c>
      <c r="G271" s="36">
        <v>508.44999999999982</v>
      </c>
      <c r="H271" s="36">
        <v>546.34999999999991</v>
      </c>
      <c r="I271" s="36">
        <v>555.14999999999986</v>
      </c>
      <c r="J271" s="36">
        <v>565.29999999999995</v>
      </c>
      <c r="K271" s="31">
        <v>545</v>
      </c>
      <c r="L271" s="31">
        <v>526.04999999999995</v>
      </c>
      <c r="M271" s="31">
        <v>8.41906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793.25</v>
      </c>
      <c r="D272" s="36">
        <v>792.6</v>
      </c>
      <c r="E272" s="36">
        <v>785.7</v>
      </c>
      <c r="F272" s="36">
        <v>778.15</v>
      </c>
      <c r="G272" s="36">
        <v>771.25</v>
      </c>
      <c r="H272" s="36">
        <v>800.15000000000009</v>
      </c>
      <c r="I272" s="36">
        <v>807.05</v>
      </c>
      <c r="J272" s="36">
        <v>814.60000000000014</v>
      </c>
      <c r="K272" s="31">
        <v>799.5</v>
      </c>
      <c r="L272" s="31">
        <v>785.05</v>
      </c>
      <c r="M272" s="31">
        <v>0.94625999999999999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478.05</v>
      </c>
      <c r="D273" s="36">
        <v>478.31666666666666</v>
      </c>
      <c r="E273" s="36">
        <v>473.73333333333335</v>
      </c>
      <c r="F273" s="36">
        <v>469.41666666666669</v>
      </c>
      <c r="G273" s="36">
        <v>464.83333333333337</v>
      </c>
      <c r="H273" s="36">
        <v>482.63333333333333</v>
      </c>
      <c r="I273" s="36">
        <v>487.2166666666667</v>
      </c>
      <c r="J273" s="36">
        <v>491.5333333333333</v>
      </c>
      <c r="K273" s="31">
        <v>482.9</v>
      </c>
      <c r="L273" s="31">
        <v>474</v>
      </c>
      <c r="M273" s="31">
        <v>2.3936299999999999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824.15</v>
      </c>
      <c r="D274" s="36">
        <v>827.38333333333333</v>
      </c>
      <c r="E274" s="36">
        <v>816.76666666666665</v>
      </c>
      <c r="F274" s="36">
        <v>809.38333333333333</v>
      </c>
      <c r="G274" s="36">
        <v>798.76666666666665</v>
      </c>
      <c r="H274" s="36">
        <v>834.76666666666665</v>
      </c>
      <c r="I274" s="36">
        <v>845.38333333333321</v>
      </c>
      <c r="J274" s="36">
        <v>852.76666666666665</v>
      </c>
      <c r="K274" s="31">
        <v>838</v>
      </c>
      <c r="L274" s="31">
        <v>820</v>
      </c>
      <c r="M274" s="31">
        <v>1.02444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1365.4</v>
      </c>
      <c r="D275" s="36">
        <v>1375.6833333333334</v>
      </c>
      <c r="E275" s="36">
        <v>1351.7166666666667</v>
      </c>
      <c r="F275" s="36">
        <v>1338.0333333333333</v>
      </c>
      <c r="G275" s="36">
        <v>1314.0666666666666</v>
      </c>
      <c r="H275" s="36">
        <v>1389.3666666666668</v>
      </c>
      <c r="I275" s="36">
        <v>1413.3333333333335</v>
      </c>
      <c r="J275" s="36">
        <v>1427.0166666666669</v>
      </c>
      <c r="K275" s="31">
        <v>1399.65</v>
      </c>
      <c r="L275" s="31">
        <v>1362</v>
      </c>
      <c r="M275" s="31">
        <v>0.39233000000000001</v>
      </c>
      <c r="N275" s="1"/>
      <c r="O275" s="1"/>
    </row>
    <row r="276" spans="1:15" ht="12.75" customHeight="1">
      <c r="A276" s="33">
        <v>266</v>
      </c>
      <c r="B276" s="53" t="s">
        <v>840</v>
      </c>
      <c r="C276" s="31">
        <v>640.6</v>
      </c>
      <c r="D276" s="36">
        <v>641.7166666666667</v>
      </c>
      <c r="E276" s="36">
        <v>630.03333333333342</v>
      </c>
      <c r="F276" s="36">
        <v>619.4666666666667</v>
      </c>
      <c r="G276" s="36">
        <v>607.78333333333342</v>
      </c>
      <c r="H276" s="36">
        <v>652.28333333333342</v>
      </c>
      <c r="I276" s="36">
        <v>663.96666666666681</v>
      </c>
      <c r="J276" s="36">
        <v>674.53333333333342</v>
      </c>
      <c r="K276" s="31">
        <v>653.4</v>
      </c>
      <c r="L276" s="31">
        <v>631.15</v>
      </c>
      <c r="M276" s="31">
        <v>3.5349599999999999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343.3</v>
      </c>
      <c r="D277" s="36">
        <v>341.36666666666662</v>
      </c>
      <c r="E277" s="36">
        <v>337.73333333333323</v>
      </c>
      <c r="F277" s="36">
        <v>332.16666666666663</v>
      </c>
      <c r="G277" s="36">
        <v>328.53333333333325</v>
      </c>
      <c r="H277" s="36">
        <v>346.93333333333322</v>
      </c>
      <c r="I277" s="36">
        <v>350.56666666666655</v>
      </c>
      <c r="J277" s="36">
        <v>356.13333333333321</v>
      </c>
      <c r="K277" s="31">
        <v>345</v>
      </c>
      <c r="L277" s="31">
        <v>335.8</v>
      </c>
      <c r="M277" s="31">
        <v>27.612929999999999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325.25</v>
      </c>
      <c r="D278" s="36">
        <v>324.35000000000002</v>
      </c>
      <c r="E278" s="36">
        <v>321.75000000000006</v>
      </c>
      <c r="F278" s="36">
        <v>318.25000000000006</v>
      </c>
      <c r="G278" s="36">
        <v>315.65000000000009</v>
      </c>
      <c r="H278" s="36">
        <v>327.85</v>
      </c>
      <c r="I278" s="36">
        <v>330.44999999999993</v>
      </c>
      <c r="J278" s="36">
        <v>333.95</v>
      </c>
      <c r="K278" s="31">
        <v>326.95</v>
      </c>
      <c r="L278" s="31">
        <v>320.85000000000002</v>
      </c>
      <c r="M278" s="31">
        <v>1.33274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163.55000000000001</v>
      </c>
      <c r="D279" s="36">
        <v>164.48333333333335</v>
      </c>
      <c r="E279" s="36">
        <v>161.9666666666667</v>
      </c>
      <c r="F279" s="36">
        <v>160.38333333333335</v>
      </c>
      <c r="G279" s="36">
        <v>157.8666666666667</v>
      </c>
      <c r="H279" s="36">
        <v>166.06666666666669</v>
      </c>
      <c r="I279" s="36">
        <v>168.58333333333334</v>
      </c>
      <c r="J279" s="36">
        <v>170.16666666666669</v>
      </c>
      <c r="K279" s="31">
        <v>167</v>
      </c>
      <c r="L279" s="31">
        <v>162.9</v>
      </c>
      <c r="M279" s="31">
        <v>18.41114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592.6</v>
      </c>
      <c r="D280" s="36">
        <v>595.73333333333335</v>
      </c>
      <c r="E280" s="36">
        <v>588.11666666666667</v>
      </c>
      <c r="F280" s="36">
        <v>583.63333333333333</v>
      </c>
      <c r="G280" s="36">
        <v>576.01666666666665</v>
      </c>
      <c r="H280" s="36">
        <v>600.2166666666667</v>
      </c>
      <c r="I280" s="36">
        <v>607.83333333333348</v>
      </c>
      <c r="J280" s="36">
        <v>612.31666666666672</v>
      </c>
      <c r="K280" s="31">
        <v>603.35</v>
      </c>
      <c r="L280" s="31">
        <v>591.25</v>
      </c>
      <c r="M280" s="31">
        <v>4.1572800000000001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3061.75</v>
      </c>
      <c r="D281" s="36">
        <v>3062.1</v>
      </c>
      <c r="E281" s="36">
        <v>3037.2</v>
      </c>
      <c r="F281" s="36">
        <v>3012.65</v>
      </c>
      <c r="G281" s="36">
        <v>2987.75</v>
      </c>
      <c r="H281" s="36">
        <v>3086.6499999999996</v>
      </c>
      <c r="I281" s="36">
        <v>3111.55</v>
      </c>
      <c r="J281" s="36">
        <v>3136.0999999999995</v>
      </c>
      <c r="K281" s="31">
        <v>3087</v>
      </c>
      <c r="L281" s="31">
        <v>3037.55</v>
      </c>
      <c r="M281" s="31">
        <v>1.05637</v>
      </c>
      <c r="N281" s="1"/>
      <c r="O281" s="1"/>
    </row>
    <row r="282" spans="1:15" ht="12.75" customHeight="1">
      <c r="A282" s="33">
        <v>272</v>
      </c>
      <c r="B282" s="53" t="s">
        <v>857</v>
      </c>
      <c r="C282" s="31">
        <v>612.75</v>
      </c>
      <c r="D282" s="36">
        <v>615.5</v>
      </c>
      <c r="E282" s="36">
        <v>607.04999999999995</v>
      </c>
      <c r="F282" s="36">
        <v>601.34999999999991</v>
      </c>
      <c r="G282" s="36">
        <v>592.89999999999986</v>
      </c>
      <c r="H282" s="36">
        <v>621.20000000000005</v>
      </c>
      <c r="I282" s="36">
        <v>629.65000000000009</v>
      </c>
      <c r="J282" s="36">
        <v>635.35000000000014</v>
      </c>
      <c r="K282" s="31">
        <v>623.95000000000005</v>
      </c>
      <c r="L282" s="31">
        <v>609.79999999999995</v>
      </c>
      <c r="M282" s="31">
        <v>1.77172</v>
      </c>
      <c r="N282" s="1"/>
      <c r="O282" s="1"/>
    </row>
    <row r="283" spans="1:15" ht="12.75" customHeight="1">
      <c r="A283" s="33">
        <v>273</v>
      </c>
      <c r="B283" s="53" t="s">
        <v>853</v>
      </c>
      <c r="C283" s="31">
        <v>502.6</v>
      </c>
      <c r="D283" s="36">
        <v>498.76666666666665</v>
      </c>
      <c r="E283" s="36">
        <v>492.5333333333333</v>
      </c>
      <c r="F283" s="36">
        <v>482.46666666666664</v>
      </c>
      <c r="G283" s="36">
        <v>476.23333333333329</v>
      </c>
      <c r="H283" s="36">
        <v>508.83333333333331</v>
      </c>
      <c r="I283" s="36">
        <v>515.06666666666661</v>
      </c>
      <c r="J283" s="36">
        <v>525.13333333333333</v>
      </c>
      <c r="K283" s="31">
        <v>505</v>
      </c>
      <c r="L283" s="31">
        <v>488.7</v>
      </c>
      <c r="M283" s="31">
        <v>10.41747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265.8</v>
      </c>
      <c r="D284" s="36">
        <v>264.59999999999997</v>
      </c>
      <c r="E284" s="36">
        <v>262.14999999999992</v>
      </c>
      <c r="F284" s="36">
        <v>258.49999999999994</v>
      </c>
      <c r="G284" s="36">
        <v>256.0499999999999</v>
      </c>
      <c r="H284" s="36">
        <v>268.24999999999994</v>
      </c>
      <c r="I284" s="36">
        <v>270.7</v>
      </c>
      <c r="J284" s="36">
        <v>274.34999999999997</v>
      </c>
      <c r="K284" s="31">
        <v>267.05</v>
      </c>
      <c r="L284" s="31">
        <v>260.95</v>
      </c>
      <c r="M284" s="31">
        <v>3.30741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1886.85</v>
      </c>
      <c r="D285" s="36">
        <v>1881</v>
      </c>
      <c r="E285" s="36">
        <v>1863</v>
      </c>
      <c r="F285" s="36">
        <v>1839.15</v>
      </c>
      <c r="G285" s="36">
        <v>1821.15</v>
      </c>
      <c r="H285" s="36">
        <v>1904.85</v>
      </c>
      <c r="I285" s="36">
        <v>1922.85</v>
      </c>
      <c r="J285" s="36">
        <v>1946.6999999999998</v>
      </c>
      <c r="K285" s="31">
        <v>1899</v>
      </c>
      <c r="L285" s="31">
        <v>1857.15</v>
      </c>
      <c r="M285" s="31">
        <v>43.506689999999999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1527.7</v>
      </c>
      <c r="D286" s="36">
        <v>1532.2333333333333</v>
      </c>
      <c r="E286" s="36">
        <v>1506.4666666666667</v>
      </c>
      <c r="F286" s="36">
        <v>1485.2333333333333</v>
      </c>
      <c r="G286" s="36">
        <v>1459.4666666666667</v>
      </c>
      <c r="H286" s="36">
        <v>1553.4666666666667</v>
      </c>
      <c r="I286" s="36">
        <v>1579.2333333333336</v>
      </c>
      <c r="J286" s="36">
        <v>1600.4666666666667</v>
      </c>
      <c r="K286" s="31">
        <v>1558</v>
      </c>
      <c r="L286" s="31">
        <v>1511</v>
      </c>
      <c r="M286" s="31">
        <v>7.5477999999999996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359.15</v>
      </c>
      <c r="D287" s="36">
        <v>357.84999999999997</v>
      </c>
      <c r="E287" s="36">
        <v>354.29999999999995</v>
      </c>
      <c r="F287" s="36">
        <v>349.45</v>
      </c>
      <c r="G287" s="36">
        <v>345.9</v>
      </c>
      <c r="H287" s="36">
        <v>362.69999999999993</v>
      </c>
      <c r="I287" s="36">
        <v>366.25</v>
      </c>
      <c r="J287" s="36">
        <v>371.09999999999991</v>
      </c>
      <c r="K287" s="31">
        <v>361.4</v>
      </c>
      <c r="L287" s="31">
        <v>353</v>
      </c>
      <c r="M287" s="31">
        <v>2.74343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1999.2</v>
      </c>
      <c r="D288" s="36">
        <v>2015.7166666666665</v>
      </c>
      <c r="E288" s="36">
        <v>1978.4833333333331</v>
      </c>
      <c r="F288" s="36">
        <v>1957.7666666666667</v>
      </c>
      <c r="G288" s="36">
        <v>1920.5333333333333</v>
      </c>
      <c r="H288" s="36">
        <v>2036.4333333333329</v>
      </c>
      <c r="I288" s="36">
        <v>2073.6666666666661</v>
      </c>
      <c r="J288" s="36">
        <v>2094.3833333333328</v>
      </c>
      <c r="K288" s="31">
        <v>2052.9499999999998</v>
      </c>
      <c r="L288" s="31">
        <v>1995</v>
      </c>
      <c r="M288" s="31">
        <v>0.71040000000000003</v>
      </c>
      <c r="N288" s="1"/>
      <c r="O288" s="1"/>
    </row>
    <row r="289" spans="1:15" ht="12.75" customHeight="1">
      <c r="A289" s="33">
        <v>279</v>
      </c>
      <c r="B289" s="53" t="s">
        <v>854</v>
      </c>
      <c r="C289" s="31">
        <v>3441</v>
      </c>
      <c r="D289" s="36">
        <v>3452.1833333333329</v>
      </c>
      <c r="E289" s="36">
        <v>3414.1666666666661</v>
      </c>
      <c r="F289" s="36">
        <v>3387.333333333333</v>
      </c>
      <c r="G289" s="36">
        <v>3349.3166666666662</v>
      </c>
      <c r="H289" s="36">
        <v>3479.016666666666</v>
      </c>
      <c r="I289" s="36">
        <v>3517.0333333333333</v>
      </c>
      <c r="J289" s="36">
        <v>3543.8666666666659</v>
      </c>
      <c r="K289" s="31">
        <v>3490.2</v>
      </c>
      <c r="L289" s="31">
        <v>3425.35</v>
      </c>
      <c r="M289" s="31">
        <v>0.19913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153</v>
      </c>
      <c r="D290" s="36">
        <v>153.11666666666665</v>
      </c>
      <c r="E290" s="36">
        <v>152.08333333333329</v>
      </c>
      <c r="F290" s="36">
        <v>151.16666666666663</v>
      </c>
      <c r="G290" s="36">
        <v>150.13333333333327</v>
      </c>
      <c r="H290" s="36">
        <v>154.0333333333333</v>
      </c>
      <c r="I290" s="36">
        <v>155.06666666666666</v>
      </c>
      <c r="J290" s="36">
        <v>155.98333333333332</v>
      </c>
      <c r="K290" s="31">
        <v>154.15</v>
      </c>
      <c r="L290" s="31">
        <v>152.19999999999999</v>
      </c>
      <c r="M290" s="31">
        <v>28.625779999999999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5197.5</v>
      </c>
      <c r="D291" s="36">
        <v>5208.2333333333336</v>
      </c>
      <c r="E291" s="36">
        <v>5166.4666666666672</v>
      </c>
      <c r="F291" s="36">
        <v>5135.4333333333334</v>
      </c>
      <c r="G291" s="36">
        <v>5093.666666666667</v>
      </c>
      <c r="H291" s="36">
        <v>5239.2666666666673</v>
      </c>
      <c r="I291" s="36">
        <v>5281.0333333333338</v>
      </c>
      <c r="J291" s="36">
        <v>5312.0666666666675</v>
      </c>
      <c r="K291" s="31">
        <v>5250</v>
      </c>
      <c r="L291" s="31">
        <v>5177.2</v>
      </c>
      <c r="M291" s="31">
        <v>1.20235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13199.6</v>
      </c>
      <c r="D292" s="36">
        <v>13253.083333333334</v>
      </c>
      <c r="E292" s="36">
        <v>13109.216666666667</v>
      </c>
      <c r="F292" s="36">
        <v>13018.833333333334</v>
      </c>
      <c r="G292" s="36">
        <v>12874.966666666667</v>
      </c>
      <c r="H292" s="36">
        <v>13343.466666666667</v>
      </c>
      <c r="I292" s="36">
        <v>13487.333333333332</v>
      </c>
      <c r="J292" s="36">
        <v>13577.716666666667</v>
      </c>
      <c r="K292" s="31">
        <v>13396.95</v>
      </c>
      <c r="L292" s="31">
        <v>13162.7</v>
      </c>
      <c r="M292" s="31">
        <v>4.0730000000000002E-2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3490.05</v>
      </c>
      <c r="D293" s="36">
        <v>3492.1166666666663</v>
      </c>
      <c r="E293" s="36">
        <v>3475.8833333333328</v>
      </c>
      <c r="F293" s="36">
        <v>3461.7166666666662</v>
      </c>
      <c r="G293" s="36">
        <v>3445.4833333333327</v>
      </c>
      <c r="H293" s="36">
        <v>3506.2833333333328</v>
      </c>
      <c r="I293" s="36">
        <v>3522.5166666666664</v>
      </c>
      <c r="J293" s="36">
        <v>3536.6833333333329</v>
      </c>
      <c r="K293" s="31">
        <v>3508.35</v>
      </c>
      <c r="L293" s="31">
        <v>3477.95</v>
      </c>
      <c r="M293" s="31">
        <v>10.722630000000001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454.15</v>
      </c>
      <c r="D294" s="36">
        <v>457.43333333333334</v>
      </c>
      <c r="E294" s="36">
        <v>449.51666666666665</v>
      </c>
      <c r="F294" s="36">
        <v>444.88333333333333</v>
      </c>
      <c r="G294" s="36">
        <v>436.96666666666664</v>
      </c>
      <c r="H294" s="36">
        <v>462.06666666666666</v>
      </c>
      <c r="I294" s="36">
        <v>469.98333333333329</v>
      </c>
      <c r="J294" s="36">
        <v>474.61666666666667</v>
      </c>
      <c r="K294" s="31">
        <v>465.35</v>
      </c>
      <c r="L294" s="31">
        <v>452.8</v>
      </c>
      <c r="M294" s="31">
        <v>10.32579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435.45</v>
      </c>
      <c r="D295" s="36">
        <v>429.33333333333331</v>
      </c>
      <c r="E295" s="36">
        <v>421.96666666666664</v>
      </c>
      <c r="F295" s="36">
        <v>408.48333333333335</v>
      </c>
      <c r="G295" s="36">
        <v>401.11666666666667</v>
      </c>
      <c r="H295" s="36">
        <v>442.81666666666661</v>
      </c>
      <c r="I295" s="36">
        <v>450.18333333333328</v>
      </c>
      <c r="J295" s="36">
        <v>463.66666666666657</v>
      </c>
      <c r="K295" s="31">
        <v>436.7</v>
      </c>
      <c r="L295" s="31">
        <v>415.85</v>
      </c>
      <c r="M295" s="31">
        <v>84.00112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289.10000000000002</v>
      </c>
      <c r="D296" s="36">
        <v>286.01666666666665</v>
      </c>
      <c r="E296" s="36">
        <v>281.5333333333333</v>
      </c>
      <c r="F296" s="36">
        <v>273.96666666666664</v>
      </c>
      <c r="G296" s="36">
        <v>269.48333333333329</v>
      </c>
      <c r="H296" s="36">
        <v>293.58333333333331</v>
      </c>
      <c r="I296" s="36">
        <v>298.06666666666666</v>
      </c>
      <c r="J296" s="36">
        <v>305.63333333333333</v>
      </c>
      <c r="K296" s="31">
        <v>290.5</v>
      </c>
      <c r="L296" s="31">
        <v>278.45</v>
      </c>
      <c r="M296" s="31">
        <v>18.435559999999999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120.45</v>
      </c>
      <c r="D297" s="36">
        <v>120.78333333333335</v>
      </c>
      <c r="E297" s="36">
        <v>119.41666666666669</v>
      </c>
      <c r="F297" s="36">
        <v>118.38333333333334</v>
      </c>
      <c r="G297" s="36">
        <v>117.01666666666668</v>
      </c>
      <c r="H297" s="36">
        <v>121.81666666666669</v>
      </c>
      <c r="I297" s="36">
        <v>123.18333333333334</v>
      </c>
      <c r="J297" s="36">
        <v>124.2166666666667</v>
      </c>
      <c r="K297" s="31">
        <v>122.15</v>
      </c>
      <c r="L297" s="31">
        <v>119.75</v>
      </c>
      <c r="M297" s="31">
        <v>31.382840000000002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513.79999999999995</v>
      </c>
      <c r="D298" s="36">
        <v>515.18333333333328</v>
      </c>
      <c r="E298" s="36">
        <v>510.46666666666658</v>
      </c>
      <c r="F298" s="36">
        <v>507.13333333333333</v>
      </c>
      <c r="G298" s="36">
        <v>502.41666666666663</v>
      </c>
      <c r="H298" s="36">
        <v>518.51666666666654</v>
      </c>
      <c r="I298" s="36">
        <v>523.23333333333323</v>
      </c>
      <c r="J298" s="36">
        <v>526.56666666666649</v>
      </c>
      <c r="K298" s="31">
        <v>519.9</v>
      </c>
      <c r="L298" s="31">
        <v>511.85</v>
      </c>
      <c r="M298" s="31">
        <v>16.700240000000001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781.3</v>
      </c>
      <c r="D299" s="36">
        <v>786.63333333333333</v>
      </c>
      <c r="E299" s="36">
        <v>774.66666666666663</v>
      </c>
      <c r="F299" s="36">
        <v>768.0333333333333</v>
      </c>
      <c r="G299" s="36">
        <v>756.06666666666661</v>
      </c>
      <c r="H299" s="36">
        <v>793.26666666666665</v>
      </c>
      <c r="I299" s="36">
        <v>805.23333333333335</v>
      </c>
      <c r="J299" s="36">
        <v>811.86666666666667</v>
      </c>
      <c r="K299" s="31">
        <v>798.6</v>
      </c>
      <c r="L299" s="31">
        <v>780</v>
      </c>
      <c r="M299" s="31">
        <v>19.075970000000002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5688.85</v>
      </c>
      <c r="D300" s="36">
        <v>5699.916666666667</v>
      </c>
      <c r="E300" s="36">
        <v>5644.9333333333343</v>
      </c>
      <c r="F300" s="36">
        <v>5601.0166666666673</v>
      </c>
      <c r="G300" s="36">
        <v>5546.0333333333347</v>
      </c>
      <c r="H300" s="36">
        <v>5743.8333333333339</v>
      </c>
      <c r="I300" s="36">
        <v>5798.8166666666657</v>
      </c>
      <c r="J300" s="36">
        <v>5842.7333333333336</v>
      </c>
      <c r="K300" s="31">
        <v>5754.9</v>
      </c>
      <c r="L300" s="31">
        <v>5656</v>
      </c>
      <c r="M300" s="31">
        <v>0.24962000000000001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6259.7</v>
      </c>
      <c r="D301" s="36">
        <v>6251.3500000000013</v>
      </c>
      <c r="E301" s="36">
        <v>6214.4500000000025</v>
      </c>
      <c r="F301" s="36">
        <v>6169.2000000000016</v>
      </c>
      <c r="G301" s="36">
        <v>6132.3000000000029</v>
      </c>
      <c r="H301" s="36">
        <v>6296.6000000000022</v>
      </c>
      <c r="I301" s="36">
        <v>6333.5000000000018</v>
      </c>
      <c r="J301" s="36">
        <v>6378.7500000000018</v>
      </c>
      <c r="K301" s="31">
        <v>6288.25</v>
      </c>
      <c r="L301" s="31">
        <v>6206.1</v>
      </c>
      <c r="M301" s="31">
        <v>2.71488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1282.6500000000001</v>
      </c>
      <c r="D302" s="36">
        <v>1279.5833333333333</v>
      </c>
      <c r="E302" s="36">
        <v>1269.1666666666665</v>
      </c>
      <c r="F302" s="36">
        <v>1255.6833333333332</v>
      </c>
      <c r="G302" s="36">
        <v>1245.2666666666664</v>
      </c>
      <c r="H302" s="36">
        <v>1293.0666666666666</v>
      </c>
      <c r="I302" s="36">
        <v>1303.4833333333331</v>
      </c>
      <c r="J302" s="36">
        <v>1316.9666666666667</v>
      </c>
      <c r="K302" s="31">
        <v>1290</v>
      </c>
      <c r="L302" s="31">
        <v>1266.0999999999999</v>
      </c>
      <c r="M302" s="31">
        <v>8.6988699999999994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1330.95</v>
      </c>
      <c r="D303" s="36">
        <v>1328.75</v>
      </c>
      <c r="E303" s="36">
        <v>1319.2</v>
      </c>
      <c r="F303" s="36">
        <v>1307.45</v>
      </c>
      <c r="G303" s="36">
        <v>1297.9000000000001</v>
      </c>
      <c r="H303" s="36">
        <v>1340.5</v>
      </c>
      <c r="I303" s="36">
        <v>1350.0500000000002</v>
      </c>
      <c r="J303" s="36">
        <v>1361.8</v>
      </c>
      <c r="K303" s="31">
        <v>1338.3</v>
      </c>
      <c r="L303" s="31">
        <v>1317</v>
      </c>
      <c r="M303" s="31">
        <v>0.40175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952.8</v>
      </c>
      <c r="D304" s="36">
        <v>943.26666666666677</v>
      </c>
      <c r="E304" s="36">
        <v>931.53333333333353</v>
      </c>
      <c r="F304" s="36">
        <v>910.26666666666677</v>
      </c>
      <c r="G304" s="36">
        <v>898.53333333333353</v>
      </c>
      <c r="H304" s="36">
        <v>964.53333333333353</v>
      </c>
      <c r="I304" s="36">
        <v>976.26666666666688</v>
      </c>
      <c r="J304" s="36">
        <v>997.53333333333353</v>
      </c>
      <c r="K304" s="31">
        <v>955</v>
      </c>
      <c r="L304" s="31">
        <v>922</v>
      </c>
      <c r="M304" s="31">
        <v>4.7214200000000002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1190.05</v>
      </c>
      <c r="D305" s="36">
        <v>1193.4166666666667</v>
      </c>
      <c r="E305" s="36">
        <v>1176.8833333333334</v>
      </c>
      <c r="F305" s="36">
        <v>1163.7166666666667</v>
      </c>
      <c r="G305" s="36">
        <v>1147.1833333333334</v>
      </c>
      <c r="H305" s="36">
        <v>1206.5833333333335</v>
      </c>
      <c r="I305" s="36">
        <v>1223.1166666666668</v>
      </c>
      <c r="J305" s="36">
        <v>1236.2833333333335</v>
      </c>
      <c r="K305" s="31">
        <v>1209.95</v>
      </c>
      <c r="L305" s="31">
        <v>1180.25</v>
      </c>
      <c r="M305" s="31">
        <v>3.0708199999999999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270.60000000000002</v>
      </c>
      <c r="D306" s="36">
        <v>269.71666666666664</v>
      </c>
      <c r="E306" s="36">
        <v>268.2833333333333</v>
      </c>
      <c r="F306" s="36">
        <v>265.96666666666664</v>
      </c>
      <c r="G306" s="36">
        <v>264.5333333333333</v>
      </c>
      <c r="H306" s="36">
        <v>272.0333333333333</v>
      </c>
      <c r="I306" s="36">
        <v>273.46666666666658</v>
      </c>
      <c r="J306" s="36">
        <v>275.7833333333333</v>
      </c>
      <c r="K306" s="31">
        <v>271.14999999999998</v>
      </c>
      <c r="L306" s="31">
        <v>267.39999999999998</v>
      </c>
      <c r="M306" s="31">
        <v>30.097290000000001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1662.25</v>
      </c>
      <c r="D307" s="36">
        <v>1655.25</v>
      </c>
      <c r="E307" s="36">
        <v>1641.5</v>
      </c>
      <c r="F307" s="36">
        <v>1620.75</v>
      </c>
      <c r="G307" s="36">
        <v>1607</v>
      </c>
      <c r="H307" s="36">
        <v>1676</v>
      </c>
      <c r="I307" s="36">
        <v>1689.75</v>
      </c>
      <c r="J307" s="36">
        <v>1710.5</v>
      </c>
      <c r="K307" s="31">
        <v>1669</v>
      </c>
      <c r="L307" s="31">
        <v>1634.5</v>
      </c>
      <c r="M307" s="31">
        <v>12.03594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363.45</v>
      </c>
      <c r="D308" s="36">
        <v>365.55</v>
      </c>
      <c r="E308" s="36">
        <v>358.90000000000003</v>
      </c>
      <c r="F308" s="36">
        <v>354.35</v>
      </c>
      <c r="G308" s="36">
        <v>347.70000000000005</v>
      </c>
      <c r="H308" s="36">
        <v>370.1</v>
      </c>
      <c r="I308" s="36">
        <v>376.75</v>
      </c>
      <c r="J308" s="36">
        <v>381.3</v>
      </c>
      <c r="K308" s="31">
        <v>372.2</v>
      </c>
      <c r="L308" s="31">
        <v>361</v>
      </c>
      <c r="M308" s="31">
        <v>1.8487199999999999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540.4</v>
      </c>
      <c r="D309" s="36">
        <v>537.15</v>
      </c>
      <c r="E309" s="36">
        <v>529.29999999999995</v>
      </c>
      <c r="F309" s="36">
        <v>518.19999999999993</v>
      </c>
      <c r="G309" s="36">
        <v>510.34999999999991</v>
      </c>
      <c r="H309" s="36">
        <v>548.25</v>
      </c>
      <c r="I309" s="36">
        <v>556.10000000000014</v>
      </c>
      <c r="J309" s="36">
        <v>567.20000000000005</v>
      </c>
      <c r="K309" s="31">
        <v>545</v>
      </c>
      <c r="L309" s="31">
        <v>526.04999999999995</v>
      </c>
      <c r="M309" s="31">
        <v>21.80096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384.85</v>
      </c>
      <c r="D310" s="36">
        <v>387.95</v>
      </c>
      <c r="E310" s="36">
        <v>380.9</v>
      </c>
      <c r="F310" s="36">
        <v>376.95</v>
      </c>
      <c r="G310" s="36">
        <v>369.9</v>
      </c>
      <c r="H310" s="36">
        <v>391.9</v>
      </c>
      <c r="I310" s="36">
        <v>398.95000000000005</v>
      </c>
      <c r="J310" s="36">
        <v>402.9</v>
      </c>
      <c r="K310" s="31">
        <v>395</v>
      </c>
      <c r="L310" s="31">
        <v>384</v>
      </c>
      <c r="M310" s="31">
        <v>2.1150799999999998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171.85</v>
      </c>
      <c r="D311" s="36">
        <v>173.20000000000002</v>
      </c>
      <c r="E311" s="36">
        <v>169.00000000000003</v>
      </c>
      <c r="F311" s="36">
        <v>166.15</v>
      </c>
      <c r="G311" s="36">
        <v>161.95000000000002</v>
      </c>
      <c r="H311" s="36">
        <v>176.05000000000004</v>
      </c>
      <c r="I311" s="36">
        <v>180.25000000000003</v>
      </c>
      <c r="J311" s="36">
        <v>183.10000000000005</v>
      </c>
      <c r="K311" s="31">
        <v>177.4</v>
      </c>
      <c r="L311" s="31">
        <v>170.35</v>
      </c>
      <c r="M311" s="31">
        <v>142.12063000000001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129.69999999999999</v>
      </c>
      <c r="D312" s="36">
        <v>130.06666666666669</v>
      </c>
      <c r="E312" s="36">
        <v>128.23333333333338</v>
      </c>
      <c r="F312" s="36">
        <v>126.76666666666668</v>
      </c>
      <c r="G312" s="36">
        <v>124.93333333333337</v>
      </c>
      <c r="H312" s="36">
        <v>131.53333333333339</v>
      </c>
      <c r="I312" s="36">
        <v>133.3666666666667</v>
      </c>
      <c r="J312" s="36">
        <v>134.8333333333334</v>
      </c>
      <c r="K312" s="31">
        <v>131.9</v>
      </c>
      <c r="L312" s="31">
        <v>128.6</v>
      </c>
      <c r="M312" s="31">
        <v>21.178640000000001</v>
      </c>
      <c r="N312" s="1"/>
      <c r="O312" s="1"/>
    </row>
    <row r="313" spans="1:15" ht="12.75" customHeight="1">
      <c r="A313" s="33">
        <v>303</v>
      </c>
      <c r="B313" s="53" t="s">
        <v>861</v>
      </c>
      <c r="C313" s="31">
        <v>1925.75</v>
      </c>
      <c r="D313" s="36">
        <v>1925.2833333333335</v>
      </c>
      <c r="E313" s="36">
        <v>1912.5666666666671</v>
      </c>
      <c r="F313" s="36">
        <v>1899.3833333333334</v>
      </c>
      <c r="G313" s="36">
        <v>1886.666666666667</v>
      </c>
      <c r="H313" s="36">
        <v>1938.4666666666672</v>
      </c>
      <c r="I313" s="36">
        <v>1951.1833333333338</v>
      </c>
      <c r="J313" s="36">
        <v>1964.3666666666672</v>
      </c>
      <c r="K313" s="31">
        <v>1938</v>
      </c>
      <c r="L313" s="31">
        <v>1912.1</v>
      </c>
      <c r="M313" s="31">
        <v>2.4817800000000001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529.45000000000005</v>
      </c>
      <c r="D314" s="36">
        <v>528.38333333333333</v>
      </c>
      <c r="E314" s="36">
        <v>525.4666666666667</v>
      </c>
      <c r="F314" s="36">
        <v>521.48333333333335</v>
      </c>
      <c r="G314" s="36">
        <v>518.56666666666672</v>
      </c>
      <c r="H314" s="36">
        <v>532.36666666666667</v>
      </c>
      <c r="I314" s="36">
        <v>535.28333333333342</v>
      </c>
      <c r="J314" s="36">
        <v>539.26666666666665</v>
      </c>
      <c r="K314" s="31">
        <v>531.29999999999995</v>
      </c>
      <c r="L314" s="31">
        <v>524.4</v>
      </c>
      <c r="M314" s="31">
        <v>6.1536099999999996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10270.65</v>
      </c>
      <c r="D315" s="36">
        <v>10222.183333333332</v>
      </c>
      <c r="E315" s="36">
        <v>10163.166666666664</v>
      </c>
      <c r="F315" s="36">
        <v>10055.683333333332</v>
      </c>
      <c r="G315" s="36">
        <v>9996.6666666666642</v>
      </c>
      <c r="H315" s="36">
        <v>10329.666666666664</v>
      </c>
      <c r="I315" s="36">
        <v>10388.683333333331</v>
      </c>
      <c r="J315" s="36">
        <v>10496.166666666664</v>
      </c>
      <c r="K315" s="31">
        <v>10281.200000000001</v>
      </c>
      <c r="L315" s="31">
        <v>10114.700000000001</v>
      </c>
      <c r="M315" s="31">
        <v>3.9527299999999999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2768.2</v>
      </c>
      <c r="D316" s="36">
        <v>2777.7000000000003</v>
      </c>
      <c r="E316" s="36">
        <v>2740.5000000000005</v>
      </c>
      <c r="F316" s="36">
        <v>2712.8</v>
      </c>
      <c r="G316" s="36">
        <v>2675.6000000000004</v>
      </c>
      <c r="H316" s="36">
        <v>2805.4000000000005</v>
      </c>
      <c r="I316" s="36">
        <v>2842.6000000000004</v>
      </c>
      <c r="J316" s="36">
        <v>2870.3000000000006</v>
      </c>
      <c r="K316" s="31">
        <v>2814.9</v>
      </c>
      <c r="L316" s="31">
        <v>2750</v>
      </c>
      <c r="M316" s="31">
        <v>0.51158000000000003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930.15</v>
      </c>
      <c r="D317" s="36">
        <v>932.73333333333323</v>
      </c>
      <c r="E317" s="36">
        <v>921.46666666666647</v>
      </c>
      <c r="F317" s="36">
        <v>912.78333333333319</v>
      </c>
      <c r="G317" s="36">
        <v>901.51666666666642</v>
      </c>
      <c r="H317" s="36">
        <v>941.41666666666652</v>
      </c>
      <c r="I317" s="36">
        <v>952.68333333333317</v>
      </c>
      <c r="J317" s="36">
        <v>961.36666666666656</v>
      </c>
      <c r="K317" s="31">
        <v>944</v>
      </c>
      <c r="L317" s="31">
        <v>924.05</v>
      </c>
      <c r="M317" s="31">
        <v>9.2049500000000002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674.85</v>
      </c>
      <c r="D318" s="36">
        <v>668.75</v>
      </c>
      <c r="E318" s="36">
        <v>657.5</v>
      </c>
      <c r="F318" s="36">
        <v>640.15</v>
      </c>
      <c r="G318" s="36">
        <v>628.9</v>
      </c>
      <c r="H318" s="36">
        <v>686.1</v>
      </c>
      <c r="I318" s="36">
        <v>697.35</v>
      </c>
      <c r="J318" s="36">
        <v>714.7</v>
      </c>
      <c r="K318" s="31">
        <v>680</v>
      </c>
      <c r="L318" s="31">
        <v>651.4</v>
      </c>
      <c r="M318" s="31">
        <v>11.323880000000001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2287.85</v>
      </c>
      <c r="D319" s="36">
        <v>2248.3000000000002</v>
      </c>
      <c r="E319" s="36">
        <v>2164.6000000000004</v>
      </c>
      <c r="F319" s="36">
        <v>2041.3500000000004</v>
      </c>
      <c r="G319" s="36">
        <v>1957.6500000000005</v>
      </c>
      <c r="H319" s="36">
        <v>2371.5500000000002</v>
      </c>
      <c r="I319" s="36">
        <v>2455.25</v>
      </c>
      <c r="J319" s="36">
        <v>2578.5</v>
      </c>
      <c r="K319" s="31">
        <v>2332</v>
      </c>
      <c r="L319" s="31">
        <v>2125.0500000000002</v>
      </c>
      <c r="M319" s="31">
        <v>87.929190000000006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728.85</v>
      </c>
      <c r="D320" s="36">
        <v>728.63333333333321</v>
      </c>
      <c r="E320" s="36">
        <v>724.01666666666642</v>
      </c>
      <c r="F320" s="36">
        <v>719.18333333333317</v>
      </c>
      <c r="G320" s="36">
        <v>714.56666666666638</v>
      </c>
      <c r="H320" s="36">
        <v>733.46666666666647</v>
      </c>
      <c r="I320" s="36">
        <v>738.08333333333326</v>
      </c>
      <c r="J320" s="36">
        <v>742.91666666666652</v>
      </c>
      <c r="K320" s="31">
        <v>733.25</v>
      </c>
      <c r="L320" s="31">
        <v>723.8</v>
      </c>
      <c r="M320" s="31">
        <v>1.1702900000000001</v>
      </c>
      <c r="N320" s="1"/>
      <c r="O320" s="1"/>
    </row>
    <row r="321" spans="1:15" ht="12.75" customHeight="1">
      <c r="A321" s="33">
        <v>311</v>
      </c>
      <c r="B321" s="53" t="s">
        <v>870</v>
      </c>
      <c r="C321" s="31">
        <v>937</v>
      </c>
      <c r="D321" s="36">
        <v>928.1</v>
      </c>
      <c r="E321" s="36">
        <v>909.40000000000009</v>
      </c>
      <c r="F321" s="36">
        <v>881.80000000000007</v>
      </c>
      <c r="G321" s="36">
        <v>863.10000000000014</v>
      </c>
      <c r="H321" s="36">
        <v>955.7</v>
      </c>
      <c r="I321" s="36">
        <v>974.40000000000009</v>
      </c>
      <c r="J321" s="36">
        <v>1002</v>
      </c>
      <c r="K321" s="31">
        <v>946.8</v>
      </c>
      <c r="L321" s="31">
        <v>900.5</v>
      </c>
      <c r="M321" s="31">
        <v>1.72048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1297.9000000000001</v>
      </c>
      <c r="D322" s="36">
        <v>1303.3666666666668</v>
      </c>
      <c r="E322" s="36">
        <v>1284.5333333333335</v>
      </c>
      <c r="F322" s="36">
        <v>1271.1666666666667</v>
      </c>
      <c r="G322" s="36">
        <v>1252.3333333333335</v>
      </c>
      <c r="H322" s="36">
        <v>1316.7333333333336</v>
      </c>
      <c r="I322" s="36">
        <v>1335.5666666666666</v>
      </c>
      <c r="J322" s="36">
        <v>1348.9333333333336</v>
      </c>
      <c r="K322" s="31">
        <v>1322.2</v>
      </c>
      <c r="L322" s="31">
        <v>1290</v>
      </c>
      <c r="M322" s="31">
        <v>0.34702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1694.7</v>
      </c>
      <c r="D323" s="36">
        <v>1705.1833333333332</v>
      </c>
      <c r="E323" s="36">
        <v>1679.6166666666663</v>
      </c>
      <c r="F323" s="36">
        <v>1664.5333333333331</v>
      </c>
      <c r="G323" s="36">
        <v>1638.9666666666662</v>
      </c>
      <c r="H323" s="36">
        <v>1720.2666666666664</v>
      </c>
      <c r="I323" s="36">
        <v>1745.8333333333335</v>
      </c>
      <c r="J323" s="36">
        <v>1760.9166666666665</v>
      </c>
      <c r="K323" s="31">
        <v>1730.75</v>
      </c>
      <c r="L323" s="31">
        <v>1690.1</v>
      </c>
      <c r="M323" s="31">
        <v>3.7341899999999999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59.75</v>
      </c>
      <c r="D324" s="36">
        <v>60.1</v>
      </c>
      <c r="E324" s="36">
        <v>58.300000000000004</v>
      </c>
      <c r="F324" s="36">
        <v>56.85</v>
      </c>
      <c r="G324" s="36">
        <v>55.050000000000004</v>
      </c>
      <c r="H324" s="36">
        <v>61.550000000000004</v>
      </c>
      <c r="I324" s="36">
        <v>63.35</v>
      </c>
      <c r="J324" s="36">
        <v>64.800000000000011</v>
      </c>
      <c r="K324" s="31">
        <v>61.9</v>
      </c>
      <c r="L324" s="31">
        <v>58.65</v>
      </c>
      <c r="M324" s="31">
        <v>88.944379999999995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60.75</v>
      </c>
      <c r="D325" s="36">
        <v>61.116666666666667</v>
      </c>
      <c r="E325" s="36">
        <v>60.283333333333331</v>
      </c>
      <c r="F325" s="36">
        <v>59.816666666666663</v>
      </c>
      <c r="G325" s="36">
        <v>58.983333333333327</v>
      </c>
      <c r="H325" s="36">
        <v>61.583333333333336</v>
      </c>
      <c r="I325" s="36">
        <v>62.416666666666664</v>
      </c>
      <c r="J325" s="36">
        <v>62.88333333333334</v>
      </c>
      <c r="K325" s="31">
        <v>61.95</v>
      </c>
      <c r="L325" s="31">
        <v>60.65</v>
      </c>
      <c r="M325" s="31">
        <v>46.880589999999998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1254.8499999999999</v>
      </c>
      <c r="D326" s="36">
        <v>1256.2166666666665</v>
      </c>
      <c r="E326" s="36">
        <v>1233.633333333333</v>
      </c>
      <c r="F326" s="36">
        <v>1212.4166666666665</v>
      </c>
      <c r="G326" s="36">
        <v>1189.833333333333</v>
      </c>
      <c r="H326" s="36">
        <v>1277.4333333333329</v>
      </c>
      <c r="I326" s="36">
        <v>1300.0166666666664</v>
      </c>
      <c r="J326" s="36">
        <v>1321.2333333333329</v>
      </c>
      <c r="K326" s="31">
        <v>1278.8</v>
      </c>
      <c r="L326" s="31">
        <v>1235</v>
      </c>
      <c r="M326" s="31">
        <v>2.9549300000000001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2714.05</v>
      </c>
      <c r="D327" s="36">
        <v>2720.4</v>
      </c>
      <c r="E327" s="36">
        <v>2688</v>
      </c>
      <c r="F327" s="36">
        <v>2661.95</v>
      </c>
      <c r="G327" s="36">
        <v>2629.5499999999997</v>
      </c>
      <c r="H327" s="36">
        <v>2746.4500000000003</v>
      </c>
      <c r="I327" s="36">
        <v>2778.8500000000008</v>
      </c>
      <c r="J327" s="36">
        <v>2804.9000000000005</v>
      </c>
      <c r="K327" s="31">
        <v>2752.8</v>
      </c>
      <c r="L327" s="31">
        <v>2694.35</v>
      </c>
      <c r="M327" s="31">
        <v>5.55288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120269.35</v>
      </c>
      <c r="D328" s="36">
        <v>120156.45</v>
      </c>
      <c r="E328" s="36">
        <v>119813.9</v>
      </c>
      <c r="F328" s="36">
        <v>119358.45</v>
      </c>
      <c r="G328" s="36">
        <v>119015.9</v>
      </c>
      <c r="H328" s="36">
        <v>120611.9</v>
      </c>
      <c r="I328" s="36">
        <v>120954.45000000001</v>
      </c>
      <c r="J328" s="36">
        <v>121409.9</v>
      </c>
      <c r="K328" s="31">
        <v>120499</v>
      </c>
      <c r="L328" s="31">
        <v>119701</v>
      </c>
      <c r="M328" s="31">
        <v>2.962E-2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2174.6</v>
      </c>
      <c r="D329" s="36">
        <v>2194.8333333333335</v>
      </c>
      <c r="E329" s="36">
        <v>2145.0166666666669</v>
      </c>
      <c r="F329" s="36">
        <v>2115.4333333333334</v>
      </c>
      <c r="G329" s="36">
        <v>2065.6166666666668</v>
      </c>
      <c r="H329" s="36">
        <v>2224.416666666667</v>
      </c>
      <c r="I329" s="36">
        <v>2274.2333333333336</v>
      </c>
      <c r="J329" s="36">
        <v>2303.8166666666671</v>
      </c>
      <c r="K329" s="31">
        <v>2244.65</v>
      </c>
      <c r="L329" s="31">
        <v>2165.25</v>
      </c>
      <c r="M329" s="31">
        <v>5.4683000000000002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3144.15</v>
      </c>
      <c r="D330" s="36">
        <v>3152.2166666666667</v>
      </c>
      <c r="E330" s="36">
        <v>3115.4333333333334</v>
      </c>
      <c r="F330" s="36">
        <v>3086.7166666666667</v>
      </c>
      <c r="G330" s="36">
        <v>3049.9333333333334</v>
      </c>
      <c r="H330" s="36">
        <v>3180.9333333333334</v>
      </c>
      <c r="I330" s="36">
        <v>3217.7166666666672</v>
      </c>
      <c r="J330" s="36">
        <v>3246.4333333333334</v>
      </c>
      <c r="K330" s="31">
        <v>3189</v>
      </c>
      <c r="L330" s="31">
        <v>3123.5</v>
      </c>
      <c r="M330" s="31">
        <v>3.2958500000000002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1450.8</v>
      </c>
      <c r="D331" s="36">
        <v>1460.4833333333333</v>
      </c>
      <c r="E331" s="36">
        <v>1436.0166666666667</v>
      </c>
      <c r="F331" s="36">
        <v>1421.2333333333333</v>
      </c>
      <c r="G331" s="36">
        <v>1396.7666666666667</v>
      </c>
      <c r="H331" s="36">
        <v>1475.2666666666667</v>
      </c>
      <c r="I331" s="36">
        <v>1499.7333333333333</v>
      </c>
      <c r="J331" s="36">
        <v>1514.5166666666667</v>
      </c>
      <c r="K331" s="31">
        <v>1484.95</v>
      </c>
      <c r="L331" s="31">
        <v>1445.7</v>
      </c>
      <c r="M331" s="31">
        <v>2.8317800000000002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1184.8499999999999</v>
      </c>
      <c r="D332" s="36">
        <v>1180.1166666666666</v>
      </c>
      <c r="E332" s="36">
        <v>1172.2333333333331</v>
      </c>
      <c r="F332" s="36">
        <v>1159.6166666666666</v>
      </c>
      <c r="G332" s="36">
        <v>1151.7333333333331</v>
      </c>
      <c r="H332" s="36">
        <v>1192.7333333333331</v>
      </c>
      <c r="I332" s="36">
        <v>1200.6166666666668</v>
      </c>
      <c r="J332" s="36">
        <v>1213.2333333333331</v>
      </c>
      <c r="K332" s="31">
        <v>1188</v>
      </c>
      <c r="L332" s="31">
        <v>1167.5</v>
      </c>
      <c r="M332" s="31">
        <v>1.07996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804.35</v>
      </c>
      <c r="D333" s="36">
        <v>802.79999999999984</v>
      </c>
      <c r="E333" s="36">
        <v>789.59999999999968</v>
      </c>
      <c r="F333" s="36">
        <v>774.8499999999998</v>
      </c>
      <c r="G333" s="36">
        <v>761.64999999999964</v>
      </c>
      <c r="H333" s="36">
        <v>817.54999999999973</v>
      </c>
      <c r="I333" s="36">
        <v>830.74999999999977</v>
      </c>
      <c r="J333" s="36">
        <v>845.49999999999977</v>
      </c>
      <c r="K333" s="31">
        <v>816</v>
      </c>
      <c r="L333" s="31">
        <v>788.05</v>
      </c>
      <c r="M333" s="31">
        <v>10.024509999999999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115.35</v>
      </c>
      <c r="D334" s="36">
        <v>115.86666666666666</v>
      </c>
      <c r="E334" s="36">
        <v>114.18333333333332</v>
      </c>
      <c r="F334" s="36">
        <v>113.01666666666667</v>
      </c>
      <c r="G334" s="36">
        <v>111.33333333333333</v>
      </c>
      <c r="H334" s="36">
        <v>117.03333333333332</v>
      </c>
      <c r="I334" s="36">
        <v>118.71666666666665</v>
      </c>
      <c r="J334" s="36">
        <v>119.88333333333331</v>
      </c>
      <c r="K334" s="31">
        <v>117.55</v>
      </c>
      <c r="L334" s="31">
        <v>114.7</v>
      </c>
      <c r="M334" s="31">
        <v>196.81322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3797.85</v>
      </c>
      <c r="D335" s="36">
        <v>3796.3166666666671</v>
      </c>
      <c r="E335" s="36">
        <v>3757.6333333333341</v>
      </c>
      <c r="F335" s="36">
        <v>3717.416666666667</v>
      </c>
      <c r="G335" s="36">
        <v>3678.733333333334</v>
      </c>
      <c r="H335" s="36">
        <v>3836.5333333333342</v>
      </c>
      <c r="I335" s="36">
        <v>3875.2166666666676</v>
      </c>
      <c r="J335" s="36">
        <v>3915.4333333333343</v>
      </c>
      <c r="K335" s="31">
        <v>3835</v>
      </c>
      <c r="L335" s="31">
        <v>3756.1</v>
      </c>
      <c r="M335" s="31">
        <v>1.51623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859</v>
      </c>
      <c r="D336" s="36">
        <v>864.35</v>
      </c>
      <c r="E336" s="36">
        <v>846.7</v>
      </c>
      <c r="F336" s="36">
        <v>834.4</v>
      </c>
      <c r="G336" s="36">
        <v>816.75</v>
      </c>
      <c r="H336" s="36">
        <v>876.65000000000009</v>
      </c>
      <c r="I336" s="36">
        <v>894.3</v>
      </c>
      <c r="J336" s="36">
        <v>906.60000000000014</v>
      </c>
      <c r="K336" s="31">
        <v>882</v>
      </c>
      <c r="L336" s="31">
        <v>852.05</v>
      </c>
      <c r="M336" s="31">
        <v>3.0221300000000002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78.3</v>
      </c>
      <c r="D337" s="36">
        <v>78.483333333333334</v>
      </c>
      <c r="E337" s="36">
        <v>77.816666666666663</v>
      </c>
      <c r="F337" s="36">
        <v>77.333333333333329</v>
      </c>
      <c r="G337" s="36">
        <v>76.666666666666657</v>
      </c>
      <c r="H337" s="36">
        <v>78.966666666666669</v>
      </c>
      <c r="I337" s="36">
        <v>79.633333333333326</v>
      </c>
      <c r="J337" s="36">
        <v>80.116666666666674</v>
      </c>
      <c r="K337" s="31">
        <v>79.150000000000006</v>
      </c>
      <c r="L337" s="31">
        <v>78</v>
      </c>
      <c r="M337" s="31">
        <v>61.841079999999998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167.5</v>
      </c>
      <c r="D338" s="36">
        <v>166.06666666666669</v>
      </c>
      <c r="E338" s="36">
        <v>163.83333333333337</v>
      </c>
      <c r="F338" s="36">
        <v>160.16666666666669</v>
      </c>
      <c r="G338" s="36">
        <v>157.93333333333337</v>
      </c>
      <c r="H338" s="36">
        <v>169.73333333333338</v>
      </c>
      <c r="I338" s="36">
        <v>171.96666666666667</v>
      </c>
      <c r="J338" s="36">
        <v>175.63333333333338</v>
      </c>
      <c r="K338" s="31">
        <v>168.3</v>
      </c>
      <c r="L338" s="31">
        <v>162.4</v>
      </c>
      <c r="M338" s="31">
        <v>33.515189999999997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25562.05</v>
      </c>
      <c r="D339" s="36">
        <v>25509.016666666666</v>
      </c>
      <c r="E339" s="36">
        <v>25418.033333333333</v>
      </c>
      <c r="F339" s="36">
        <v>25274.016666666666</v>
      </c>
      <c r="G339" s="36">
        <v>25183.033333333333</v>
      </c>
      <c r="H339" s="36">
        <v>25653.033333333333</v>
      </c>
      <c r="I339" s="36">
        <v>25744.016666666663</v>
      </c>
      <c r="J339" s="36">
        <v>25888.033333333333</v>
      </c>
      <c r="K339" s="31">
        <v>25600</v>
      </c>
      <c r="L339" s="31">
        <v>25365</v>
      </c>
      <c r="M339" s="31">
        <v>0.61785000000000001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88.85</v>
      </c>
      <c r="D340" s="36">
        <v>89.716666666666654</v>
      </c>
      <c r="E340" s="36">
        <v>87.133333333333312</v>
      </c>
      <c r="F340" s="36">
        <v>85.416666666666657</v>
      </c>
      <c r="G340" s="36">
        <v>82.833333333333314</v>
      </c>
      <c r="H340" s="36">
        <v>91.433333333333309</v>
      </c>
      <c r="I340" s="36">
        <v>94.016666666666652</v>
      </c>
      <c r="J340" s="36">
        <v>95.733333333333306</v>
      </c>
      <c r="K340" s="31">
        <v>92.3</v>
      </c>
      <c r="L340" s="31">
        <v>88</v>
      </c>
      <c r="M340" s="31">
        <v>152.33228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64.599999999999994</v>
      </c>
      <c r="D341" s="36">
        <v>64.966666666666669</v>
      </c>
      <c r="E341" s="36">
        <v>64.033333333333331</v>
      </c>
      <c r="F341" s="36">
        <v>63.466666666666669</v>
      </c>
      <c r="G341" s="36">
        <v>62.533333333333331</v>
      </c>
      <c r="H341" s="36">
        <v>65.533333333333331</v>
      </c>
      <c r="I341" s="36">
        <v>66.466666666666669</v>
      </c>
      <c r="J341" s="36">
        <v>67.033333333333331</v>
      </c>
      <c r="K341" s="31">
        <v>65.900000000000006</v>
      </c>
      <c r="L341" s="31">
        <v>64.400000000000006</v>
      </c>
      <c r="M341" s="31">
        <v>146.67613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443.5</v>
      </c>
      <c r="D342" s="36">
        <v>447.18333333333334</v>
      </c>
      <c r="E342" s="36">
        <v>437.11666666666667</v>
      </c>
      <c r="F342" s="36">
        <v>430.73333333333335</v>
      </c>
      <c r="G342" s="36">
        <v>420.66666666666669</v>
      </c>
      <c r="H342" s="36">
        <v>453.56666666666666</v>
      </c>
      <c r="I342" s="36">
        <v>463.63333333333338</v>
      </c>
      <c r="J342" s="36">
        <v>470.01666666666665</v>
      </c>
      <c r="K342" s="31">
        <v>457.25</v>
      </c>
      <c r="L342" s="31">
        <v>440.8</v>
      </c>
      <c r="M342" s="31">
        <v>8.58535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250.2</v>
      </c>
      <c r="D343" s="36">
        <v>243.58333333333334</v>
      </c>
      <c r="E343" s="36">
        <v>232.41666666666669</v>
      </c>
      <c r="F343" s="36">
        <v>214.63333333333335</v>
      </c>
      <c r="G343" s="36">
        <v>203.4666666666667</v>
      </c>
      <c r="H343" s="36">
        <v>261.36666666666667</v>
      </c>
      <c r="I343" s="36">
        <v>272.53333333333336</v>
      </c>
      <c r="J343" s="36">
        <v>290.31666666666666</v>
      </c>
      <c r="K343" s="31">
        <v>254.75</v>
      </c>
      <c r="L343" s="31">
        <v>225.8</v>
      </c>
      <c r="M343" s="31">
        <v>272.29880000000003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201.85</v>
      </c>
      <c r="D344" s="36">
        <v>200.54999999999998</v>
      </c>
      <c r="E344" s="36">
        <v>196.14999999999998</v>
      </c>
      <c r="F344" s="36">
        <v>190.45</v>
      </c>
      <c r="G344" s="36">
        <v>186.04999999999998</v>
      </c>
      <c r="H344" s="36">
        <v>206.24999999999997</v>
      </c>
      <c r="I344" s="36">
        <v>210.65</v>
      </c>
      <c r="J344" s="36">
        <v>216.34999999999997</v>
      </c>
      <c r="K344" s="31">
        <v>204.95</v>
      </c>
      <c r="L344" s="31">
        <v>194.85</v>
      </c>
      <c r="M344" s="31">
        <v>312.56241</v>
      </c>
      <c r="N344" s="1"/>
      <c r="O344" s="1"/>
    </row>
    <row r="345" spans="1:15" ht="12.75" customHeight="1">
      <c r="A345" s="33">
        <v>335</v>
      </c>
      <c r="B345" s="53" t="s">
        <v>856</v>
      </c>
      <c r="C345" s="31">
        <v>49.9</v>
      </c>
      <c r="D345" s="36">
        <v>50.316666666666663</v>
      </c>
      <c r="E345" s="36">
        <v>49.333333333333329</v>
      </c>
      <c r="F345" s="36">
        <v>48.766666666666666</v>
      </c>
      <c r="G345" s="36">
        <v>47.783333333333331</v>
      </c>
      <c r="H345" s="36">
        <v>50.883333333333326</v>
      </c>
      <c r="I345" s="36">
        <v>51.86666666666666</v>
      </c>
      <c r="J345" s="36">
        <v>52.433333333333323</v>
      </c>
      <c r="K345" s="31">
        <v>51.3</v>
      </c>
      <c r="L345" s="31">
        <v>49.75</v>
      </c>
      <c r="M345" s="31">
        <v>54.89141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277.95</v>
      </c>
      <c r="D346" s="36">
        <v>272.95</v>
      </c>
      <c r="E346" s="36">
        <v>265.89999999999998</v>
      </c>
      <c r="F346" s="36">
        <v>253.84999999999997</v>
      </c>
      <c r="G346" s="36">
        <v>246.79999999999995</v>
      </c>
      <c r="H346" s="36">
        <v>285</v>
      </c>
      <c r="I346" s="36">
        <v>292.05000000000007</v>
      </c>
      <c r="J346" s="36">
        <v>304.10000000000002</v>
      </c>
      <c r="K346" s="31">
        <v>280</v>
      </c>
      <c r="L346" s="31">
        <v>260.89999999999998</v>
      </c>
      <c r="M346" s="31">
        <v>35.423499999999997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309.60000000000002</v>
      </c>
      <c r="D347" s="36">
        <v>308.3</v>
      </c>
      <c r="E347" s="36">
        <v>305.90000000000003</v>
      </c>
      <c r="F347" s="36">
        <v>302.20000000000005</v>
      </c>
      <c r="G347" s="36">
        <v>299.80000000000007</v>
      </c>
      <c r="H347" s="36">
        <v>312</v>
      </c>
      <c r="I347" s="36">
        <v>314.39999999999998</v>
      </c>
      <c r="J347" s="36">
        <v>318.09999999999997</v>
      </c>
      <c r="K347" s="31">
        <v>310.7</v>
      </c>
      <c r="L347" s="31">
        <v>304.60000000000002</v>
      </c>
      <c r="M347" s="31">
        <v>99.171800000000005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373.3</v>
      </c>
      <c r="D348" s="36">
        <v>374.2</v>
      </c>
      <c r="E348" s="36">
        <v>370.15</v>
      </c>
      <c r="F348" s="36">
        <v>367</v>
      </c>
      <c r="G348" s="36">
        <v>362.95</v>
      </c>
      <c r="H348" s="36">
        <v>377.34999999999997</v>
      </c>
      <c r="I348" s="36">
        <v>381.40000000000003</v>
      </c>
      <c r="J348" s="36">
        <v>384.54999999999995</v>
      </c>
      <c r="K348" s="31">
        <v>378.25</v>
      </c>
      <c r="L348" s="31">
        <v>371.05</v>
      </c>
      <c r="M348" s="31">
        <v>1.2559100000000001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1400.75</v>
      </c>
      <c r="D349" s="36">
        <v>1406.0333333333335</v>
      </c>
      <c r="E349" s="36">
        <v>1390.366666666667</v>
      </c>
      <c r="F349" s="36">
        <v>1379.9833333333336</v>
      </c>
      <c r="G349" s="36">
        <v>1364.3166666666671</v>
      </c>
      <c r="H349" s="36">
        <v>1416.416666666667</v>
      </c>
      <c r="I349" s="36">
        <v>1432.0833333333335</v>
      </c>
      <c r="J349" s="36">
        <v>1442.4666666666669</v>
      </c>
      <c r="K349" s="31">
        <v>1421.7</v>
      </c>
      <c r="L349" s="31">
        <v>1395.65</v>
      </c>
      <c r="M349" s="31">
        <v>4.9186100000000001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207.35</v>
      </c>
      <c r="D350" s="36">
        <v>206.5</v>
      </c>
      <c r="E350" s="36">
        <v>204.5</v>
      </c>
      <c r="F350" s="36">
        <v>201.65</v>
      </c>
      <c r="G350" s="36">
        <v>199.65</v>
      </c>
      <c r="H350" s="36">
        <v>209.35</v>
      </c>
      <c r="I350" s="36">
        <v>211.35</v>
      </c>
      <c r="J350" s="36">
        <v>214.2</v>
      </c>
      <c r="K350" s="31">
        <v>208.5</v>
      </c>
      <c r="L350" s="31">
        <v>203.65</v>
      </c>
      <c r="M350" s="31">
        <v>170.52968999999999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381.7</v>
      </c>
      <c r="D351" s="36">
        <v>381.75</v>
      </c>
      <c r="E351" s="36">
        <v>369.6</v>
      </c>
      <c r="F351" s="36">
        <v>357.5</v>
      </c>
      <c r="G351" s="36">
        <v>345.35</v>
      </c>
      <c r="H351" s="36">
        <v>393.85</v>
      </c>
      <c r="I351" s="36">
        <v>406</v>
      </c>
      <c r="J351" s="36">
        <v>418.1</v>
      </c>
      <c r="K351" s="31">
        <v>393.9</v>
      </c>
      <c r="L351" s="31">
        <v>369.65</v>
      </c>
      <c r="M351" s="31">
        <v>84.806719999999999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1254.05</v>
      </c>
      <c r="D352" s="36">
        <v>1248.0333333333335</v>
      </c>
      <c r="E352" s="36">
        <v>1232.0666666666671</v>
      </c>
      <c r="F352" s="36">
        <v>1210.0833333333335</v>
      </c>
      <c r="G352" s="36">
        <v>1194.116666666667</v>
      </c>
      <c r="H352" s="36">
        <v>1270.0166666666671</v>
      </c>
      <c r="I352" s="36">
        <v>1285.9833333333338</v>
      </c>
      <c r="J352" s="36">
        <v>1307.9666666666672</v>
      </c>
      <c r="K352" s="31">
        <v>1264</v>
      </c>
      <c r="L352" s="31">
        <v>1226.05</v>
      </c>
      <c r="M352" s="31">
        <v>8.1460600000000003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631.79999999999995</v>
      </c>
      <c r="D353" s="36">
        <v>635.56666666666661</v>
      </c>
      <c r="E353" s="36">
        <v>626.23333333333323</v>
      </c>
      <c r="F353" s="36">
        <v>620.66666666666663</v>
      </c>
      <c r="G353" s="36">
        <v>611.33333333333326</v>
      </c>
      <c r="H353" s="36">
        <v>641.13333333333321</v>
      </c>
      <c r="I353" s="36">
        <v>650.4666666666667</v>
      </c>
      <c r="J353" s="36">
        <v>656.03333333333319</v>
      </c>
      <c r="K353" s="31">
        <v>644.9</v>
      </c>
      <c r="L353" s="31">
        <v>630</v>
      </c>
      <c r="M353" s="31">
        <v>37.859529999999999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4158.7</v>
      </c>
      <c r="D354" s="36">
        <v>4184.083333333333</v>
      </c>
      <c r="E354" s="36">
        <v>4124.2166666666662</v>
      </c>
      <c r="F354" s="36">
        <v>4089.7333333333336</v>
      </c>
      <c r="G354" s="36">
        <v>4029.8666666666668</v>
      </c>
      <c r="H354" s="36">
        <v>4218.5666666666657</v>
      </c>
      <c r="I354" s="36">
        <v>4278.4333333333325</v>
      </c>
      <c r="J354" s="36">
        <v>4312.9166666666652</v>
      </c>
      <c r="K354" s="31">
        <v>4243.95</v>
      </c>
      <c r="L354" s="31">
        <v>4149.6000000000004</v>
      </c>
      <c r="M354" s="31">
        <v>1.4516199999999999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230.25</v>
      </c>
      <c r="D355" s="36">
        <v>230.6</v>
      </c>
      <c r="E355" s="36">
        <v>228.39999999999998</v>
      </c>
      <c r="F355" s="36">
        <v>226.54999999999998</v>
      </c>
      <c r="G355" s="36">
        <v>224.34999999999997</v>
      </c>
      <c r="H355" s="36">
        <v>232.45</v>
      </c>
      <c r="I355" s="36">
        <v>234.64999999999998</v>
      </c>
      <c r="J355" s="36">
        <v>236.5</v>
      </c>
      <c r="K355" s="31">
        <v>232.8</v>
      </c>
      <c r="L355" s="31">
        <v>228.75</v>
      </c>
      <c r="M355" s="31">
        <v>2.3307099999999998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37564.75</v>
      </c>
      <c r="D356" s="36">
        <v>37611.583333333336</v>
      </c>
      <c r="E356" s="36">
        <v>37353.166666666672</v>
      </c>
      <c r="F356" s="36">
        <v>37141.583333333336</v>
      </c>
      <c r="G356" s="36">
        <v>36883.166666666672</v>
      </c>
      <c r="H356" s="36">
        <v>37823.166666666672</v>
      </c>
      <c r="I356" s="36">
        <v>38081.583333333343</v>
      </c>
      <c r="J356" s="36">
        <v>38293.166666666672</v>
      </c>
      <c r="K356" s="31">
        <v>37870</v>
      </c>
      <c r="L356" s="31">
        <v>37400</v>
      </c>
      <c r="M356" s="31">
        <v>0.13278999999999999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1617.9</v>
      </c>
      <c r="D357" s="36">
        <v>1619.3166666666666</v>
      </c>
      <c r="E357" s="36">
        <v>1595.6333333333332</v>
      </c>
      <c r="F357" s="36">
        <v>1573.3666666666666</v>
      </c>
      <c r="G357" s="36">
        <v>1549.6833333333332</v>
      </c>
      <c r="H357" s="36">
        <v>1641.5833333333333</v>
      </c>
      <c r="I357" s="36">
        <v>1665.2666666666667</v>
      </c>
      <c r="J357" s="36">
        <v>1687.5333333333333</v>
      </c>
      <c r="K357" s="31">
        <v>1643</v>
      </c>
      <c r="L357" s="31">
        <v>1597.05</v>
      </c>
      <c r="M357" s="31">
        <v>5.0140900000000004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790.6</v>
      </c>
      <c r="D358" s="36">
        <v>793.23333333333323</v>
      </c>
      <c r="E358" s="36">
        <v>774.66666666666652</v>
      </c>
      <c r="F358" s="36">
        <v>758.73333333333323</v>
      </c>
      <c r="G358" s="36">
        <v>740.16666666666652</v>
      </c>
      <c r="H358" s="36">
        <v>809.16666666666652</v>
      </c>
      <c r="I358" s="36">
        <v>827.73333333333335</v>
      </c>
      <c r="J358" s="36">
        <v>843.66666666666652</v>
      </c>
      <c r="K358" s="31">
        <v>811.8</v>
      </c>
      <c r="L358" s="31">
        <v>777.3</v>
      </c>
      <c r="M358" s="31">
        <v>8.5084700000000009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255.75</v>
      </c>
      <c r="D359" s="36">
        <v>253.55000000000004</v>
      </c>
      <c r="E359" s="36">
        <v>248.50000000000006</v>
      </c>
      <c r="F359" s="36">
        <v>241.25000000000003</v>
      </c>
      <c r="G359" s="36">
        <v>236.20000000000005</v>
      </c>
      <c r="H359" s="36">
        <v>260.80000000000007</v>
      </c>
      <c r="I359" s="36">
        <v>265.85000000000008</v>
      </c>
      <c r="J359" s="36">
        <v>273.10000000000008</v>
      </c>
      <c r="K359" s="31">
        <v>258.60000000000002</v>
      </c>
      <c r="L359" s="31">
        <v>246.3</v>
      </c>
      <c r="M359" s="31">
        <v>25.35783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7358.55</v>
      </c>
      <c r="D360" s="36">
        <v>7379.5166666666664</v>
      </c>
      <c r="E360" s="36">
        <v>7304.0333333333328</v>
      </c>
      <c r="F360" s="36">
        <v>7249.5166666666664</v>
      </c>
      <c r="G360" s="36">
        <v>7174.0333333333328</v>
      </c>
      <c r="H360" s="36">
        <v>7434.0333333333328</v>
      </c>
      <c r="I360" s="36">
        <v>7509.5166666666664</v>
      </c>
      <c r="J360" s="36">
        <v>7564.0333333333328</v>
      </c>
      <c r="K360" s="31">
        <v>7455</v>
      </c>
      <c r="L360" s="31">
        <v>7325</v>
      </c>
      <c r="M360" s="31">
        <v>3.0636100000000002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215.65</v>
      </c>
      <c r="D361" s="36">
        <v>215.91666666666666</v>
      </c>
      <c r="E361" s="36">
        <v>214.43333333333331</v>
      </c>
      <c r="F361" s="36">
        <v>213.21666666666664</v>
      </c>
      <c r="G361" s="36">
        <v>211.73333333333329</v>
      </c>
      <c r="H361" s="36">
        <v>217.13333333333333</v>
      </c>
      <c r="I361" s="36">
        <v>218.61666666666667</v>
      </c>
      <c r="J361" s="36">
        <v>219.83333333333334</v>
      </c>
      <c r="K361" s="31">
        <v>217.4</v>
      </c>
      <c r="L361" s="31">
        <v>214.7</v>
      </c>
      <c r="M361" s="31">
        <v>32.94209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4231.8500000000004</v>
      </c>
      <c r="D362" s="36">
        <v>4228.5166666666664</v>
      </c>
      <c r="E362" s="36">
        <v>4207.0333333333328</v>
      </c>
      <c r="F362" s="36">
        <v>4182.2166666666662</v>
      </c>
      <c r="G362" s="36">
        <v>4160.7333333333327</v>
      </c>
      <c r="H362" s="36">
        <v>4253.333333333333</v>
      </c>
      <c r="I362" s="36">
        <v>4274.8166666666666</v>
      </c>
      <c r="J362" s="36">
        <v>4299.6333333333332</v>
      </c>
      <c r="K362" s="31">
        <v>4250</v>
      </c>
      <c r="L362" s="31">
        <v>4203.7</v>
      </c>
      <c r="M362" s="31">
        <v>8.0339999999999995E-2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2304.85</v>
      </c>
      <c r="D363" s="36">
        <v>2292.6333333333337</v>
      </c>
      <c r="E363" s="36">
        <v>2260.2666666666673</v>
      </c>
      <c r="F363" s="36">
        <v>2215.6833333333338</v>
      </c>
      <c r="G363" s="36">
        <v>2183.3166666666675</v>
      </c>
      <c r="H363" s="36">
        <v>2337.2166666666672</v>
      </c>
      <c r="I363" s="36">
        <v>2369.583333333333</v>
      </c>
      <c r="J363" s="36">
        <v>2414.166666666667</v>
      </c>
      <c r="K363" s="31">
        <v>2325</v>
      </c>
      <c r="L363" s="31">
        <v>2248.0500000000002</v>
      </c>
      <c r="M363" s="31">
        <v>3.4098000000000002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3451.85</v>
      </c>
      <c r="D364" s="36">
        <v>3449.2999999999997</v>
      </c>
      <c r="E364" s="36">
        <v>3432.5499999999993</v>
      </c>
      <c r="F364" s="36">
        <v>3413.2499999999995</v>
      </c>
      <c r="G364" s="36">
        <v>3396.4999999999991</v>
      </c>
      <c r="H364" s="36">
        <v>3468.5999999999995</v>
      </c>
      <c r="I364" s="36">
        <v>3485.3500000000004</v>
      </c>
      <c r="J364" s="36">
        <v>3504.6499999999996</v>
      </c>
      <c r="K364" s="31">
        <v>3466.05</v>
      </c>
      <c r="L364" s="31">
        <v>3430</v>
      </c>
      <c r="M364" s="31">
        <v>2.2098900000000001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2667.95</v>
      </c>
      <c r="D365" s="36">
        <v>2661.3166666666666</v>
      </c>
      <c r="E365" s="36">
        <v>2642.6333333333332</v>
      </c>
      <c r="F365" s="36">
        <v>2617.3166666666666</v>
      </c>
      <c r="G365" s="36">
        <v>2598.6333333333332</v>
      </c>
      <c r="H365" s="36">
        <v>2686.6333333333332</v>
      </c>
      <c r="I365" s="36">
        <v>2705.3166666666666</v>
      </c>
      <c r="J365" s="36">
        <v>2730.6333333333332</v>
      </c>
      <c r="K365" s="31">
        <v>2680</v>
      </c>
      <c r="L365" s="31">
        <v>2636</v>
      </c>
      <c r="M365" s="31">
        <v>2.1348400000000001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902.9</v>
      </c>
      <c r="D366" s="36">
        <v>908.68333333333339</v>
      </c>
      <c r="E366" s="36">
        <v>893.16666666666674</v>
      </c>
      <c r="F366" s="36">
        <v>883.43333333333339</v>
      </c>
      <c r="G366" s="36">
        <v>867.91666666666674</v>
      </c>
      <c r="H366" s="36">
        <v>918.41666666666674</v>
      </c>
      <c r="I366" s="36">
        <v>933.93333333333339</v>
      </c>
      <c r="J366" s="36">
        <v>943.66666666666674</v>
      </c>
      <c r="K366" s="31">
        <v>924.2</v>
      </c>
      <c r="L366" s="31">
        <v>898.95</v>
      </c>
      <c r="M366" s="31">
        <v>15.0075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138.6</v>
      </c>
      <c r="D367" s="36">
        <v>139.51666666666668</v>
      </c>
      <c r="E367" s="36">
        <v>137.13333333333335</v>
      </c>
      <c r="F367" s="36">
        <v>135.66666666666669</v>
      </c>
      <c r="G367" s="36">
        <v>133.28333333333336</v>
      </c>
      <c r="H367" s="36">
        <v>140.98333333333335</v>
      </c>
      <c r="I367" s="36">
        <v>143.36666666666667</v>
      </c>
      <c r="J367" s="36">
        <v>144.83333333333334</v>
      </c>
      <c r="K367" s="31">
        <v>141.9</v>
      </c>
      <c r="L367" s="31">
        <v>138.05000000000001</v>
      </c>
      <c r="M367" s="31">
        <v>79.99633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786.1</v>
      </c>
      <c r="D368" s="36">
        <v>781.65</v>
      </c>
      <c r="E368" s="36">
        <v>773.8</v>
      </c>
      <c r="F368" s="36">
        <v>761.5</v>
      </c>
      <c r="G368" s="36">
        <v>753.65</v>
      </c>
      <c r="H368" s="36">
        <v>793.94999999999993</v>
      </c>
      <c r="I368" s="36">
        <v>801.80000000000007</v>
      </c>
      <c r="J368" s="36">
        <v>814.09999999999991</v>
      </c>
      <c r="K368" s="31">
        <v>789.5</v>
      </c>
      <c r="L368" s="31">
        <v>769.35</v>
      </c>
      <c r="M368" s="31">
        <v>1.7931299999999999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351.5</v>
      </c>
      <c r="D369" s="36">
        <v>353.41666666666669</v>
      </c>
      <c r="E369" s="36">
        <v>347.83333333333337</v>
      </c>
      <c r="F369" s="36">
        <v>344.16666666666669</v>
      </c>
      <c r="G369" s="36">
        <v>338.58333333333337</v>
      </c>
      <c r="H369" s="36">
        <v>357.08333333333337</v>
      </c>
      <c r="I369" s="36">
        <v>362.66666666666674</v>
      </c>
      <c r="J369" s="36">
        <v>366.33333333333337</v>
      </c>
      <c r="K369" s="31">
        <v>359</v>
      </c>
      <c r="L369" s="31">
        <v>349.75</v>
      </c>
      <c r="M369" s="31">
        <v>10.917020000000001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1442.55</v>
      </c>
      <c r="D370" s="36">
        <v>1447.7166666666665</v>
      </c>
      <c r="E370" s="36">
        <v>1431.9333333333329</v>
      </c>
      <c r="F370" s="36">
        <v>1421.3166666666664</v>
      </c>
      <c r="G370" s="36">
        <v>1405.5333333333328</v>
      </c>
      <c r="H370" s="36">
        <v>1458.333333333333</v>
      </c>
      <c r="I370" s="36">
        <v>1474.1166666666663</v>
      </c>
      <c r="J370" s="36">
        <v>1484.7333333333331</v>
      </c>
      <c r="K370" s="31">
        <v>1463.5</v>
      </c>
      <c r="L370" s="31">
        <v>1437.1</v>
      </c>
      <c r="M370" s="31">
        <v>1.4193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5394.75</v>
      </c>
      <c r="D371" s="36">
        <v>5384.25</v>
      </c>
      <c r="E371" s="36">
        <v>5319.5</v>
      </c>
      <c r="F371" s="36">
        <v>5244.25</v>
      </c>
      <c r="G371" s="36">
        <v>5179.5</v>
      </c>
      <c r="H371" s="36">
        <v>5459.5</v>
      </c>
      <c r="I371" s="36">
        <v>5524.25</v>
      </c>
      <c r="J371" s="36">
        <v>5599.5</v>
      </c>
      <c r="K371" s="31">
        <v>5449</v>
      </c>
      <c r="L371" s="31">
        <v>5309</v>
      </c>
      <c r="M371" s="31">
        <v>6.8240699999999999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1014.9</v>
      </c>
      <c r="D372" s="36">
        <v>1017.5999999999999</v>
      </c>
      <c r="E372" s="36">
        <v>1009.3999999999999</v>
      </c>
      <c r="F372" s="36">
        <v>1003.9</v>
      </c>
      <c r="G372" s="36">
        <v>995.69999999999993</v>
      </c>
      <c r="H372" s="36">
        <v>1023.0999999999998</v>
      </c>
      <c r="I372" s="36">
        <v>1031.2999999999997</v>
      </c>
      <c r="J372" s="36">
        <v>1036.7999999999997</v>
      </c>
      <c r="K372" s="31">
        <v>1025.8</v>
      </c>
      <c r="L372" s="31">
        <v>1012.1</v>
      </c>
      <c r="M372" s="31">
        <v>0.71582999999999997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440.25</v>
      </c>
      <c r="D373" s="36">
        <v>441.98333333333335</v>
      </c>
      <c r="E373" s="36">
        <v>437.26666666666671</v>
      </c>
      <c r="F373" s="36">
        <v>434.28333333333336</v>
      </c>
      <c r="G373" s="36">
        <v>429.56666666666672</v>
      </c>
      <c r="H373" s="36">
        <v>444.9666666666667</v>
      </c>
      <c r="I373" s="36">
        <v>449.68333333333339</v>
      </c>
      <c r="J373" s="36">
        <v>452.66666666666669</v>
      </c>
      <c r="K373" s="31">
        <v>446.7</v>
      </c>
      <c r="L373" s="31">
        <v>439</v>
      </c>
      <c r="M373" s="31">
        <v>11.664149999999999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392.25</v>
      </c>
      <c r="D374" s="36">
        <v>392.15000000000003</v>
      </c>
      <c r="E374" s="36">
        <v>385.30000000000007</v>
      </c>
      <c r="F374" s="36">
        <v>378.35</v>
      </c>
      <c r="G374" s="36">
        <v>371.50000000000006</v>
      </c>
      <c r="H374" s="36">
        <v>399.10000000000008</v>
      </c>
      <c r="I374" s="36">
        <v>405.9500000000001</v>
      </c>
      <c r="J374" s="36">
        <v>412.90000000000009</v>
      </c>
      <c r="K374" s="31">
        <v>399</v>
      </c>
      <c r="L374" s="31">
        <v>385.2</v>
      </c>
      <c r="M374" s="31">
        <v>136.29895999999999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233.35</v>
      </c>
      <c r="D375" s="36">
        <v>233.4</v>
      </c>
      <c r="E375" s="36">
        <v>231</v>
      </c>
      <c r="F375" s="36">
        <v>228.65</v>
      </c>
      <c r="G375" s="36">
        <v>226.25</v>
      </c>
      <c r="H375" s="36">
        <v>235.75</v>
      </c>
      <c r="I375" s="36">
        <v>238.15000000000003</v>
      </c>
      <c r="J375" s="36">
        <v>240.5</v>
      </c>
      <c r="K375" s="31">
        <v>235.8</v>
      </c>
      <c r="L375" s="31">
        <v>231.05</v>
      </c>
      <c r="M375" s="31">
        <v>67.720920000000007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557.04999999999995</v>
      </c>
      <c r="D376" s="36">
        <v>559.74999999999989</v>
      </c>
      <c r="E376" s="36">
        <v>553.0999999999998</v>
      </c>
      <c r="F376" s="36">
        <v>549.14999999999986</v>
      </c>
      <c r="G376" s="36">
        <v>542.49999999999977</v>
      </c>
      <c r="H376" s="36">
        <v>563.69999999999982</v>
      </c>
      <c r="I376" s="36">
        <v>570.34999999999991</v>
      </c>
      <c r="J376" s="36">
        <v>574.29999999999984</v>
      </c>
      <c r="K376" s="31">
        <v>566.4</v>
      </c>
      <c r="L376" s="31">
        <v>555.79999999999995</v>
      </c>
      <c r="M376" s="31">
        <v>4.27372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1121.3</v>
      </c>
      <c r="D377" s="36">
        <v>1119.95</v>
      </c>
      <c r="E377" s="36">
        <v>1110.3500000000001</v>
      </c>
      <c r="F377" s="36">
        <v>1099.4000000000001</v>
      </c>
      <c r="G377" s="36">
        <v>1089.8000000000002</v>
      </c>
      <c r="H377" s="36">
        <v>1130.9000000000001</v>
      </c>
      <c r="I377" s="36">
        <v>1140.5</v>
      </c>
      <c r="J377" s="36">
        <v>1151.45</v>
      </c>
      <c r="K377" s="31">
        <v>1129.55</v>
      </c>
      <c r="L377" s="31">
        <v>1109</v>
      </c>
      <c r="M377" s="31">
        <v>4.4810999999999996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738.5</v>
      </c>
      <c r="D378" s="36">
        <v>739.05000000000007</v>
      </c>
      <c r="E378" s="36">
        <v>732.60000000000014</v>
      </c>
      <c r="F378" s="36">
        <v>726.7</v>
      </c>
      <c r="G378" s="36">
        <v>720.25000000000011</v>
      </c>
      <c r="H378" s="36">
        <v>744.95000000000016</v>
      </c>
      <c r="I378" s="36">
        <v>751.4000000000002</v>
      </c>
      <c r="J378" s="36">
        <v>757.30000000000018</v>
      </c>
      <c r="K378" s="31">
        <v>745.5</v>
      </c>
      <c r="L378" s="31">
        <v>733.15</v>
      </c>
      <c r="M378" s="31">
        <v>1.9762599999999999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182</v>
      </c>
      <c r="D379" s="36">
        <v>181.13333333333333</v>
      </c>
      <c r="E379" s="36">
        <v>178.76666666666665</v>
      </c>
      <c r="F379" s="36">
        <v>175.53333333333333</v>
      </c>
      <c r="G379" s="36">
        <v>173.16666666666666</v>
      </c>
      <c r="H379" s="36">
        <v>184.36666666666665</v>
      </c>
      <c r="I379" s="36">
        <v>186.73333333333332</v>
      </c>
      <c r="J379" s="36">
        <v>189.96666666666664</v>
      </c>
      <c r="K379" s="31">
        <v>183.5</v>
      </c>
      <c r="L379" s="31">
        <v>177.9</v>
      </c>
      <c r="M379" s="31">
        <v>9.4294100000000007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17168.45</v>
      </c>
      <c r="D380" s="36">
        <v>17199.316666666669</v>
      </c>
      <c r="E380" s="36">
        <v>16896.733333333337</v>
      </c>
      <c r="F380" s="36">
        <v>16625.016666666666</v>
      </c>
      <c r="G380" s="36">
        <v>16322.433333333334</v>
      </c>
      <c r="H380" s="36">
        <v>17471.03333333334</v>
      </c>
      <c r="I380" s="36">
        <v>17773.616666666676</v>
      </c>
      <c r="J380" s="36">
        <v>18045.333333333343</v>
      </c>
      <c r="K380" s="31">
        <v>17501.900000000001</v>
      </c>
      <c r="L380" s="31">
        <v>16927.599999999999</v>
      </c>
      <c r="M380" s="31">
        <v>6.3070000000000001E-2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88.5</v>
      </c>
      <c r="D381" s="36">
        <v>89</v>
      </c>
      <c r="E381" s="36">
        <v>87.75</v>
      </c>
      <c r="F381" s="36">
        <v>87</v>
      </c>
      <c r="G381" s="36">
        <v>85.75</v>
      </c>
      <c r="H381" s="36">
        <v>89.75</v>
      </c>
      <c r="I381" s="36">
        <v>91</v>
      </c>
      <c r="J381" s="36">
        <v>91.75</v>
      </c>
      <c r="K381" s="31">
        <v>90.25</v>
      </c>
      <c r="L381" s="31">
        <v>88.25</v>
      </c>
      <c r="M381" s="31">
        <v>359.37581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1657.25</v>
      </c>
      <c r="D382" s="36">
        <v>1677.75</v>
      </c>
      <c r="E382" s="36">
        <v>1634.5</v>
      </c>
      <c r="F382" s="36">
        <v>1611.75</v>
      </c>
      <c r="G382" s="36">
        <v>1568.5</v>
      </c>
      <c r="H382" s="36">
        <v>1700.5</v>
      </c>
      <c r="I382" s="36">
        <v>1743.75</v>
      </c>
      <c r="J382" s="36">
        <v>1766.5</v>
      </c>
      <c r="K382" s="31">
        <v>1721</v>
      </c>
      <c r="L382" s="31">
        <v>1655</v>
      </c>
      <c r="M382" s="31">
        <v>8.4014900000000008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510.8</v>
      </c>
      <c r="D383" s="36">
        <v>513.16666666666663</v>
      </c>
      <c r="E383" s="36">
        <v>505.33333333333326</v>
      </c>
      <c r="F383" s="36">
        <v>499.86666666666662</v>
      </c>
      <c r="G383" s="36">
        <v>492.03333333333325</v>
      </c>
      <c r="H383" s="36">
        <v>518.63333333333321</v>
      </c>
      <c r="I383" s="36">
        <v>526.46666666666647</v>
      </c>
      <c r="J383" s="36">
        <v>531.93333333333328</v>
      </c>
      <c r="K383" s="31">
        <v>521</v>
      </c>
      <c r="L383" s="31">
        <v>507.7</v>
      </c>
      <c r="M383" s="31">
        <v>4.3638899999999996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1615.15</v>
      </c>
      <c r="D384" s="36">
        <v>1619.8166666666668</v>
      </c>
      <c r="E384" s="36">
        <v>1601.6833333333336</v>
      </c>
      <c r="F384" s="36">
        <v>1588.2166666666667</v>
      </c>
      <c r="G384" s="36">
        <v>1570.0833333333335</v>
      </c>
      <c r="H384" s="36">
        <v>1633.2833333333338</v>
      </c>
      <c r="I384" s="36">
        <v>1651.416666666667</v>
      </c>
      <c r="J384" s="36">
        <v>1664.8833333333339</v>
      </c>
      <c r="K384" s="31">
        <v>1637.95</v>
      </c>
      <c r="L384" s="31">
        <v>1606.35</v>
      </c>
      <c r="M384" s="31">
        <v>1.7593799999999999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178.65</v>
      </c>
      <c r="D385" s="36">
        <v>178.18333333333331</v>
      </c>
      <c r="E385" s="36">
        <v>175.86666666666662</v>
      </c>
      <c r="F385" s="36">
        <v>173.08333333333331</v>
      </c>
      <c r="G385" s="36">
        <v>170.76666666666662</v>
      </c>
      <c r="H385" s="36">
        <v>180.96666666666661</v>
      </c>
      <c r="I385" s="36">
        <v>183.28333333333327</v>
      </c>
      <c r="J385" s="36">
        <v>186.06666666666661</v>
      </c>
      <c r="K385" s="31">
        <v>180.5</v>
      </c>
      <c r="L385" s="31">
        <v>175.4</v>
      </c>
      <c r="M385" s="31">
        <v>98.239769999999993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146.25</v>
      </c>
      <c r="D386" s="36">
        <v>146.16666666666666</v>
      </c>
      <c r="E386" s="36">
        <v>145.43333333333331</v>
      </c>
      <c r="F386" s="36">
        <v>144.61666666666665</v>
      </c>
      <c r="G386" s="36">
        <v>143.8833333333333</v>
      </c>
      <c r="H386" s="36">
        <v>146.98333333333332</v>
      </c>
      <c r="I386" s="36">
        <v>147.71666666666667</v>
      </c>
      <c r="J386" s="36">
        <v>148.53333333333333</v>
      </c>
      <c r="K386" s="31">
        <v>146.9</v>
      </c>
      <c r="L386" s="31">
        <v>145.35</v>
      </c>
      <c r="M386" s="31">
        <v>12.554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1123.3</v>
      </c>
      <c r="D387" s="36">
        <v>1122.2833333333333</v>
      </c>
      <c r="E387" s="36">
        <v>1115.0166666666667</v>
      </c>
      <c r="F387" s="36">
        <v>1106.7333333333333</v>
      </c>
      <c r="G387" s="36">
        <v>1099.4666666666667</v>
      </c>
      <c r="H387" s="36">
        <v>1130.5666666666666</v>
      </c>
      <c r="I387" s="36">
        <v>1137.833333333333</v>
      </c>
      <c r="J387" s="36">
        <v>1146.1166666666666</v>
      </c>
      <c r="K387" s="31">
        <v>1129.55</v>
      </c>
      <c r="L387" s="31">
        <v>1114</v>
      </c>
      <c r="M387" s="31">
        <v>0.4869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361</v>
      </c>
      <c r="D388" s="36">
        <v>360.23333333333335</v>
      </c>
      <c r="E388" s="36">
        <v>356.9666666666667</v>
      </c>
      <c r="F388" s="36">
        <v>352.93333333333334</v>
      </c>
      <c r="G388" s="36">
        <v>349.66666666666669</v>
      </c>
      <c r="H388" s="36">
        <v>364.26666666666671</v>
      </c>
      <c r="I388" s="36">
        <v>367.53333333333336</v>
      </c>
      <c r="J388" s="36">
        <v>371.56666666666672</v>
      </c>
      <c r="K388" s="31">
        <v>363.5</v>
      </c>
      <c r="L388" s="31">
        <v>356.2</v>
      </c>
      <c r="M388" s="31">
        <v>7.3923199999999998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253.55</v>
      </c>
      <c r="D389" s="36">
        <v>253.03333333333333</v>
      </c>
      <c r="E389" s="36">
        <v>249.51666666666665</v>
      </c>
      <c r="F389" s="36">
        <v>245.48333333333332</v>
      </c>
      <c r="G389" s="36">
        <v>241.96666666666664</v>
      </c>
      <c r="H389" s="36">
        <v>257.06666666666666</v>
      </c>
      <c r="I389" s="36">
        <v>260.58333333333337</v>
      </c>
      <c r="J389" s="36">
        <v>264.61666666666667</v>
      </c>
      <c r="K389" s="31">
        <v>256.55</v>
      </c>
      <c r="L389" s="31">
        <v>249</v>
      </c>
      <c r="M389" s="31">
        <v>5.1564699999999997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156.55000000000001</v>
      </c>
      <c r="D390" s="36">
        <v>154.88333333333335</v>
      </c>
      <c r="E390" s="36">
        <v>152.3666666666667</v>
      </c>
      <c r="F390" s="36">
        <v>148.18333333333334</v>
      </c>
      <c r="G390" s="36">
        <v>145.66666666666669</v>
      </c>
      <c r="H390" s="36">
        <v>159.06666666666672</v>
      </c>
      <c r="I390" s="36">
        <v>161.58333333333337</v>
      </c>
      <c r="J390" s="36">
        <v>165.76666666666674</v>
      </c>
      <c r="K390" s="31">
        <v>157.4</v>
      </c>
      <c r="L390" s="31">
        <v>150.69999999999999</v>
      </c>
      <c r="M390" s="31">
        <v>80.023340000000005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3419.8</v>
      </c>
      <c r="D391" s="36">
        <v>3443.6</v>
      </c>
      <c r="E391" s="36">
        <v>3372.2</v>
      </c>
      <c r="F391" s="36">
        <v>3324.6</v>
      </c>
      <c r="G391" s="36">
        <v>3253.2</v>
      </c>
      <c r="H391" s="36">
        <v>3491.2</v>
      </c>
      <c r="I391" s="36">
        <v>3562.6000000000004</v>
      </c>
      <c r="J391" s="36">
        <v>3610.2</v>
      </c>
      <c r="K391" s="31">
        <v>3515</v>
      </c>
      <c r="L391" s="31">
        <v>3396</v>
      </c>
      <c r="M391" s="31">
        <v>0.4985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77.150000000000006</v>
      </c>
      <c r="D392" s="36">
        <v>77.600000000000009</v>
      </c>
      <c r="E392" s="36">
        <v>75.750000000000014</v>
      </c>
      <c r="F392" s="36">
        <v>74.350000000000009</v>
      </c>
      <c r="G392" s="36">
        <v>72.500000000000014</v>
      </c>
      <c r="H392" s="36">
        <v>79.000000000000014</v>
      </c>
      <c r="I392" s="36">
        <v>80.850000000000009</v>
      </c>
      <c r="J392" s="36">
        <v>82.250000000000014</v>
      </c>
      <c r="K392" s="31">
        <v>79.45</v>
      </c>
      <c r="L392" s="31">
        <v>76.2</v>
      </c>
      <c r="M392" s="31">
        <v>43.367750000000001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1716.8</v>
      </c>
      <c r="D393" s="36">
        <v>1724.6500000000003</v>
      </c>
      <c r="E393" s="36">
        <v>1704.3000000000006</v>
      </c>
      <c r="F393" s="36">
        <v>1691.8000000000004</v>
      </c>
      <c r="G393" s="36">
        <v>1671.4500000000007</v>
      </c>
      <c r="H393" s="36">
        <v>1737.1500000000005</v>
      </c>
      <c r="I393" s="36">
        <v>1757.5000000000005</v>
      </c>
      <c r="J393" s="36">
        <v>1770.0000000000005</v>
      </c>
      <c r="K393" s="31">
        <v>1745</v>
      </c>
      <c r="L393" s="31">
        <v>1712.15</v>
      </c>
      <c r="M393" s="31">
        <v>1.10243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260.55</v>
      </c>
      <c r="D394" s="36">
        <v>266.33333333333331</v>
      </c>
      <c r="E394" s="36">
        <v>253.96666666666664</v>
      </c>
      <c r="F394" s="36">
        <v>247.38333333333333</v>
      </c>
      <c r="G394" s="36">
        <v>235.01666666666665</v>
      </c>
      <c r="H394" s="36">
        <v>272.91666666666663</v>
      </c>
      <c r="I394" s="36">
        <v>285.2833333333333</v>
      </c>
      <c r="J394" s="36">
        <v>291.86666666666662</v>
      </c>
      <c r="K394" s="31">
        <v>278.7</v>
      </c>
      <c r="L394" s="31">
        <v>259.75</v>
      </c>
      <c r="M394" s="31">
        <v>265.58301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419</v>
      </c>
      <c r="D395" s="36">
        <v>415.65000000000003</v>
      </c>
      <c r="E395" s="36">
        <v>408.60000000000008</v>
      </c>
      <c r="F395" s="36">
        <v>398.20000000000005</v>
      </c>
      <c r="G395" s="36">
        <v>391.15000000000009</v>
      </c>
      <c r="H395" s="36">
        <v>426.05000000000007</v>
      </c>
      <c r="I395" s="36">
        <v>433.1</v>
      </c>
      <c r="J395" s="36">
        <v>443.50000000000006</v>
      </c>
      <c r="K395" s="31">
        <v>422.7</v>
      </c>
      <c r="L395" s="31">
        <v>405.25</v>
      </c>
      <c r="M395" s="31">
        <v>134.81039000000001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175.7</v>
      </c>
      <c r="D396" s="36">
        <v>176.08333333333334</v>
      </c>
      <c r="E396" s="36">
        <v>173.66666666666669</v>
      </c>
      <c r="F396" s="36">
        <v>171.63333333333335</v>
      </c>
      <c r="G396" s="36">
        <v>169.2166666666667</v>
      </c>
      <c r="H396" s="36">
        <v>178.11666666666667</v>
      </c>
      <c r="I396" s="36">
        <v>180.53333333333336</v>
      </c>
      <c r="J396" s="36">
        <v>182.56666666666666</v>
      </c>
      <c r="K396" s="31">
        <v>178.5</v>
      </c>
      <c r="L396" s="31">
        <v>174.05</v>
      </c>
      <c r="M396" s="31">
        <v>20.78755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895.5</v>
      </c>
      <c r="D397" s="36">
        <v>898.13333333333333</v>
      </c>
      <c r="E397" s="36">
        <v>890.36666666666667</v>
      </c>
      <c r="F397" s="36">
        <v>885.23333333333335</v>
      </c>
      <c r="G397" s="36">
        <v>877.4666666666667</v>
      </c>
      <c r="H397" s="36">
        <v>903.26666666666665</v>
      </c>
      <c r="I397" s="36">
        <v>911.0333333333333</v>
      </c>
      <c r="J397" s="36">
        <v>916.16666666666663</v>
      </c>
      <c r="K397" s="31">
        <v>905.9</v>
      </c>
      <c r="L397" s="31">
        <v>893</v>
      </c>
      <c r="M397" s="31">
        <v>0.81562000000000001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2578.0500000000002</v>
      </c>
      <c r="D398" s="36">
        <v>2577.5666666666666</v>
      </c>
      <c r="E398" s="36">
        <v>2563.1833333333334</v>
      </c>
      <c r="F398" s="36">
        <v>2548.3166666666666</v>
      </c>
      <c r="G398" s="36">
        <v>2533.9333333333334</v>
      </c>
      <c r="H398" s="36">
        <v>2592.4333333333334</v>
      </c>
      <c r="I398" s="36">
        <v>2606.8166666666666</v>
      </c>
      <c r="J398" s="36">
        <v>2621.6833333333334</v>
      </c>
      <c r="K398" s="31">
        <v>2591.9499999999998</v>
      </c>
      <c r="L398" s="31">
        <v>2562.6999999999998</v>
      </c>
      <c r="M398" s="31">
        <v>37.328319999999998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111.4</v>
      </c>
      <c r="D399" s="36">
        <v>111.06666666666666</v>
      </c>
      <c r="E399" s="36">
        <v>109.83333333333333</v>
      </c>
      <c r="F399" s="36">
        <v>108.26666666666667</v>
      </c>
      <c r="G399" s="36">
        <v>107.03333333333333</v>
      </c>
      <c r="H399" s="36">
        <v>112.63333333333333</v>
      </c>
      <c r="I399" s="36">
        <v>113.86666666666667</v>
      </c>
      <c r="J399" s="36">
        <v>115.43333333333332</v>
      </c>
      <c r="K399" s="31">
        <v>112.3</v>
      </c>
      <c r="L399" s="31">
        <v>109.5</v>
      </c>
      <c r="M399" s="31">
        <v>19.311990000000002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801.65</v>
      </c>
      <c r="D400" s="36">
        <v>807.05000000000007</v>
      </c>
      <c r="E400" s="36">
        <v>790.10000000000014</v>
      </c>
      <c r="F400" s="36">
        <v>778.55000000000007</v>
      </c>
      <c r="G400" s="36">
        <v>761.60000000000014</v>
      </c>
      <c r="H400" s="36">
        <v>818.60000000000014</v>
      </c>
      <c r="I400" s="36">
        <v>835.55000000000018</v>
      </c>
      <c r="J400" s="36">
        <v>847.10000000000014</v>
      </c>
      <c r="K400" s="31">
        <v>824</v>
      </c>
      <c r="L400" s="31">
        <v>795.5</v>
      </c>
      <c r="M400" s="31">
        <v>2.2201900000000001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508.1</v>
      </c>
      <c r="D401" s="36">
        <v>504.26666666666671</v>
      </c>
      <c r="E401" s="36">
        <v>493.83333333333337</v>
      </c>
      <c r="F401" s="36">
        <v>479.56666666666666</v>
      </c>
      <c r="G401" s="36">
        <v>469.13333333333333</v>
      </c>
      <c r="H401" s="36">
        <v>518.53333333333342</v>
      </c>
      <c r="I401" s="36">
        <v>528.9666666666667</v>
      </c>
      <c r="J401" s="36">
        <v>543.23333333333346</v>
      </c>
      <c r="K401" s="31">
        <v>514.70000000000005</v>
      </c>
      <c r="L401" s="31">
        <v>490</v>
      </c>
      <c r="M401" s="31">
        <v>25.810970000000001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795.95</v>
      </c>
      <c r="D402" s="36">
        <v>798.38333333333333</v>
      </c>
      <c r="E402" s="36">
        <v>790.06666666666661</v>
      </c>
      <c r="F402" s="36">
        <v>784.18333333333328</v>
      </c>
      <c r="G402" s="36">
        <v>775.86666666666656</v>
      </c>
      <c r="H402" s="36">
        <v>804.26666666666665</v>
      </c>
      <c r="I402" s="36">
        <v>812.58333333333348</v>
      </c>
      <c r="J402" s="36">
        <v>818.4666666666667</v>
      </c>
      <c r="K402" s="31">
        <v>806.7</v>
      </c>
      <c r="L402" s="31">
        <v>792.5</v>
      </c>
      <c r="M402" s="31">
        <v>0.61560999999999999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1594.25</v>
      </c>
      <c r="D403" s="36">
        <v>1595.4166666666667</v>
      </c>
      <c r="E403" s="36">
        <v>1583.8333333333335</v>
      </c>
      <c r="F403" s="36">
        <v>1573.4166666666667</v>
      </c>
      <c r="G403" s="36">
        <v>1561.8333333333335</v>
      </c>
      <c r="H403" s="36">
        <v>1605.8333333333335</v>
      </c>
      <c r="I403" s="36">
        <v>1617.416666666667</v>
      </c>
      <c r="J403" s="36">
        <v>1627.8333333333335</v>
      </c>
      <c r="K403" s="31">
        <v>1607</v>
      </c>
      <c r="L403" s="31">
        <v>1585</v>
      </c>
      <c r="M403" s="31">
        <v>0.90137999999999996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96.1</v>
      </c>
      <c r="D404" s="36">
        <v>95.666666666666671</v>
      </c>
      <c r="E404" s="36">
        <v>94.783333333333346</v>
      </c>
      <c r="F404" s="36">
        <v>93.466666666666669</v>
      </c>
      <c r="G404" s="36">
        <v>92.583333333333343</v>
      </c>
      <c r="H404" s="36">
        <v>96.983333333333348</v>
      </c>
      <c r="I404" s="36">
        <v>97.866666666666674</v>
      </c>
      <c r="J404" s="36">
        <v>99.183333333333351</v>
      </c>
      <c r="K404" s="31">
        <v>96.55</v>
      </c>
      <c r="L404" s="31">
        <v>94.35</v>
      </c>
      <c r="M404" s="31">
        <v>129.93933999999999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8013.45</v>
      </c>
      <c r="D405" s="36">
        <v>8016.1166666666659</v>
      </c>
      <c r="E405" s="36">
        <v>7982.3333333333321</v>
      </c>
      <c r="F405" s="36">
        <v>7951.2166666666662</v>
      </c>
      <c r="G405" s="36">
        <v>7917.4333333333325</v>
      </c>
      <c r="H405" s="36">
        <v>8047.2333333333318</v>
      </c>
      <c r="I405" s="36">
        <v>8081.0166666666664</v>
      </c>
      <c r="J405" s="36">
        <v>8112.1333333333314</v>
      </c>
      <c r="K405" s="31">
        <v>8049.9</v>
      </c>
      <c r="L405" s="31">
        <v>7985</v>
      </c>
      <c r="M405" s="31">
        <v>5.7000000000000002E-2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1435.85</v>
      </c>
      <c r="D406" s="36">
        <v>1431.5333333333335</v>
      </c>
      <c r="E406" s="36">
        <v>1420.0666666666671</v>
      </c>
      <c r="F406" s="36">
        <v>1404.2833333333335</v>
      </c>
      <c r="G406" s="36">
        <v>1392.8166666666671</v>
      </c>
      <c r="H406" s="36">
        <v>1447.3166666666671</v>
      </c>
      <c r="I406" s="36">
        <v>1458.7833333333338</v>
      </c>
      <c r="J406" s="36">
        <v>1474.5666666666671</v>
      </c>
      <c r="K406" s="31">
        <v>1443</v>
      </c>
      <c r="L406" s="31">
        <v>1415.75</v>
      </c>
      <c r="M406" s="31">
        <v>0.42205999999999999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768.1</v>
      </c>
      <c r="D407" s="36">
        <v>770.75</v>
      </c>
      <c r="E407" s="36">
        <v>763.7</v>
      </c>
      <c r="F407" s="36">
        <v>759.30000000000007</v>
      </c>
      <c r="G407" s="36">
        <v>752.25000000000011</v>
      </c>
      <c r="H407" s="36">
        <v>775.15</v>
      </c>
      <c r="I407" s="36">
        <v>782.19999999999993</v>
      </c>
      <c r="J407" s="36">
        <v>786.59999999999991</v>
      </c>
      <c r="K407" s="31">
        <v>777.8</v>
      </c>
      <c r="L407" s="31">
        <v>766.35</v>
      </c>
      <c r="M407" s="31">
        <v>11.670360000000001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1395.3</v>
      </c>
      <c r="D408" s="36">
        <v>1397.3666666666668</v>
      </c>
      <c r="E408" s="36">
        <v>1385.5833333333335</v>
      </c>
      <c r="F408" s="36">
        <v>1375.8666666666668</v>
      </c>
      <c r="G408" s="36">
        <v>1364.0833333333335</v>
      </c>
      <c r="H408" s="36">
        <v>1407.0833333333335</v>
      </c>
      <c r="I408" s="36">
        <v>1418.8666666666668</v>
      </c>
      <c r="J408" s="36">
        <v>1428.5833333333335</v>
      </c>
      <c r="K408" s="31">
        <v>1409.15</v>
      </c>
      <c r="L408" s="31">
        <v>1387.65</v>
      </c>
      <c r="M408" s="31">
        <v>8.7536699999999996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3200.8</v>
      </c>
      <c r="D409" s="36">
        <v>3190.6166666666668</v>
      </c>
      <c r="E409" s="36">
        <v>3166.2333333333336</v>
      </c>
      <c r="F409" s="36">
        <v>3131.666666666667</v>
      </c>
      <c r="G409" s="36">
        <v>3107.2833333333338</v>
      </c>
      <c r="H409" s="36">
        <v>3225.1833333333334</v>
      </c>
      <c r="I409" s="36">
        <v>3249.5666666666666</v>
      </c>
      <c r="J409" s="36">
        <v>3284.1333333333332</v>
      </c>
      <c r="K409" s="31">
        <v>3215</v>
      </c>
      <c r="L409" s="31">
        <v>3156.05</v>
      </c>
      <c r="M409" s="31">
        <v>0.46462999999999999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427.35</v>
      </c>
      <c r="D410" s="36">
        <v>429.16666666666669</v>
      </c>
      <c r="E410" s="36">
        <v>422.93333333333339</v>
      </c>
      <c r="F410" s="36">
        <v>418.51666666666671</v>
      </c>
      <c r="G410" s="36">
        <v>412.28333333333342</v>
      </c>
      <c r="H410" s="36">
        <v>433.58333333333337</v>
      </c>
      <c r="I410" s="36">
        <v>439.81666666666661</v>
      </c>
      <c r="J410" s="36">
        <v>444.23333333333335</v>
      </c>
      <c r="K410" s="31">
        <v>435.4</v>
      </c>
      <c r="L410" s="31">
        <v>424.75</v>
      </c>
      <c r="M410" s="31">
        <v>0.83250000000000002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697.8</v>
      </c>
      <c r="D411" s="36">
        <v>696.15</v>
      </c>
      <c r="E411" s="36">
        <v>687.75</v>
      </c>
      <c r="F411" s="36">
        <v>677.7</v>
      </c>
      <c r="G411" s="36">
        <v>669.30000000000007</v>
      </c>
      <c r="H411" s="36">
        <v>706.19999999999993</v>
      </c>
      <c r="I411" s="36">
        <v>714.5999999999998</v>
      </c>
      <c r="J411" s="36">
        <v>724.64999999999986</v>
      </c>
      <c r="K411" s="31">
        <v>704.55</v>
      </c>
      <c r="L411" s="31">
        <v>686.1</v>
      </c>
      <c r="M411" s="31">
        <v>0.41389999999999999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28606.75</v>
      </c>
      <c r="D412" s="36">
        <v>28574.649999999998</v>
      </c>
      <c r="E412" s="36">
        <v>28289.299999999996</v>
      </c>
      <c r="F412" s="36">
        <v>27971.85</v>
      </c>
      <c r="G412" s="36">
        <v>27686.499999999996</v>
      </c>
      <c r="H412" s="36">
        <v>28892.099999999995</v>
      </c>
      <c r="I412" s="36">
        <v>29177.449999999993</v>
      </c>
      <c r="J412" s="36">
        <v>29494.899999999994</v>
      </c>
      <c r="K412" s="31">
        <v>28860</v>
      </c>
      <c r="L412" s="31">
        <v>28257.200000000001</v>
      </c>
      <c r="M412" s="31">
        <v>0.15472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46.85</v>
      </c>
      <c r="D413" s="36">
        <v>47.016666666666673</v>
      </c>
      <c r="E413" s="36">
        <v>46.433333333333344</v>
      </c>
      <c r="F413" s="36">
        <v>46.016666666666673</v>
      </c>
      <c r="G413" s="36">
        <v>45.433333333333344</v>
      </c>
      <c r="H413" s="36">
        <v>47.433333333333344</v>
      </c>
      <c r="I413" s="36">
        <v>48.016666666666673</v>
      </c>
      <c r="J413" s="36">
        <v>48.433333333333344</v>
      </c>
      <c r="K413" s="31">
        <v>47.6</v>
      </c>
      <c r="L413" s="31">
        <v>46.6</v>
      </c>
      <c r="M413" s="31">
        <v>39.096580000000003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2035.75</v>
      </c>
      <c r="D414" s="36">
        <v>2046.8833333333332</v>
      </c>
      <c r="E414" s="36">
        <v>2016.9666666666662</v>
      </c>
      <c r="F414" s="36">
        <v>1998.1833333333329</v>
      </c>
      <c r="G414" s="36">
        <v>1968.266666666666</v>
      </c>
      <c r="H414" s="36">
        <v>2065.6666666666665</v>
      </c>
      <c r="I414" s="36">
        <v>2095.5833333333335</v>
      </c>
      <c r="J414" s="36">
        <v>2114.3666666666668</v>
      </c>
      <c r="K414" s="31">
        <v>2076.8000000000002</v>
      </c>
      <c r="L414" s="31">
        <v>2028.1</v>
      </c>
      <c r="M414" s="31">
        <v>9.6459499999999991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619.1</v>
      </c>
      <c r="D415" s="36">
        <v>618.9</v>
      </c>
      <c r="E415" s="36">
        <v>610.19999999999993</v>
      </c>
      <c r="F415" s="36">
        <v>601.29999999999995</v>
      </c>
      <c r="G415" s="36">
        <v>592.59999999999991</v>
      </c>
      <c r="H415" s="36">
        <v>627.79999999999995</v>
      </c>
      <c r="I415" s="36">
        <v>636.5</v>
      </c>
      <c r="J415" s="36">
        <v>645.4</v>
      </c>
      <c r="K415" s="31">
        <v>627.6</v>
      </c>
      <c r="L415" s="31">
        <v>610</v>
      </c>
      <c r="M415" s="31">
        <v>25.750029999999999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4004.35</v>
      </c>
      <c r="D416" s="36">
        <v>3995.65</v>
      </c>
      <c r="E416" s="36">
        <v>3973.8</v>
      </c>
      <c r="F416" s="36">
        <v>3943.25</v>
      </c>
      <c r="G416" s="36">
        <v>3921.4</v>
      </c>
      <c r="H416" s="36">
        <v>4026.2000000000003</v>
      </c>
      <c r="I416" s="36">
        <v>4048.0499999999997</v>
      </c>
      <c r="J416" s="36">
        <v>4078.6000000000004</v>
      </c>
      <c r="K416" s="31">
        <v>4017.5</v>
      </c>
      <c r="L416" s="31">
        <v>3965.1</v>
      </c>
      <c r="M416" s="31">
        <v>1.80722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91.55</v>
      </c>
      <c r="D417" s="36">
        <v>91.166666666666671</v>
      </c>
      <c r="E417" s="36">
        <v>89.63333333333334</v>
      </c>
      <c r="F417" s="36">
        <v>87.716666666666669</v>
      </c>
      <c r="G417" s="36">
        <v>86.183333333333337</v>
      </c>
      <c r="H417" s="36">
        <v>93.083333333333343</v>
      </c>
      <c r="I417" s="36">
        <v>94.616666666666674</v>
      </c>
      <c r="J417" s="36">
        <v>96.533333333333346</v>
      </c>
      <c r="K417" s="31">
        <v>92.7</v>
      </c>
      <c r="L417" s="31">
        <v>89.25</v>
      </c>
      <c r="M417" s="31">
        <v>181.12290999999999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4660.2</v>
      </c>
      <c r="D418" s="36">
        <v>4674.7666666666664</v>
      </c>
      <c r="E418" s="36">
        <v>4609.6333333333332</v>
      </c>
      <c r="F418" s="36">
        <v>4559.0666666666666</v>
      </c>
      <c r="G418" s="36">
        <v>4493.9333333333334</v>
      </c>
      <c r="H418" s="36">
        <v>4725.333333333333</v>
      </c>
      <c r="I418" s="36">
        <v>4790.4666666666662</v>
      </c>
      <c r="J418" s="36">
        <v>4841.0333333333328</v>
      </c>
      <c r="K418" s="31">
        <v>4739.8999999999996</v>
      </c>
      <c r="L418" s="31">
        <v>4624.2</v>
      </c>
      <c r="M418" s="31">
        <v>0.10648000000000001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1014.4</v>
      </c>
      <c r="D419" s="36">
        <v>1024.2333333333333</v>
      </c>
      <c r="E419" s="36">
        <v>998.4666666666667</v>
      </c>
      <c r="F419" s="36">
        <v>982.5333333333333</v>
      </c>
      <c r="G419" s="36">
        <v>956.76666666666665</v>
      </c>
      <c r="H419" s="36">
        <v>1040.1666666666667</v>
      </c>
      <c r="I419" s="36">
        <v>1065.9333333333336</v>
      </c>
      <c r="J419" s="36">
        <v>1081.8666666666668</v>
      </c>
      <c r="K419" s="31">
        <v>1050</v>
      </c>
      <c r="L419" s="31">
        <v>1008.3</v>
      </c>
      <c r="M419" s="31">
        <v>3.6122999999999998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6793.15</v>
      </c>
      <c r="D420" s="36">
        <v>6738.2666666666664</v>
      </c>
      <c r="E420" s="36">
        <v>6651.5333333333328</v>
      </c>
      <c r="F420" s="36">
        <v>6509.9166666666661</v>
      </c>
      <c r="G420" s="36">
        <v>6423.1833333333325</v>
      </c>
      <c r="H420" s="36">
        <v>6879.8833333333332</v>
      </c>
      <c r="I420" s="36">
        <v>6966.6166666666668</v>
      </c>
      <c r="J420" s="36">
        <v>7108.2333333333336</v>
      </c>
      <c r="K420" s="31">
        <v>6825</v>
      </c>
      <c r="L420" s="31">
        <v>6596.65</v>
      </c>
      <c r="M420" s="31">
        <v>0.83150000000000002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578.85</v>
      </c>
      <c r="D421" s="36">
        <v>581.55000000000007</v>
      </c>
      <c r="E421" s="36">
        <v>573.30000000000018</v>
      </c>
      <c r="F421" s="36">
        <v>567.75000000000011</v>
      </c>
      <c r="G421" s="36">
        <v>559.50000000000023</v>
      </c>
      <c r="H421" s="36">
        <v>587.10000000000014</v>
      </c>
      <c r="I421" s="36">
        <v>595.34999999999991</v>
      </c>
      <c r="J421" s="36">
        <v>600.90000000000009</v>
      </c>
      <c r="K421" s="31">
        <v>589.79999999999995</v>
      </c>
      <c r="L421" s="31">
        <v>576</v>
      </c>
      <c r="M421" s="31">
        <v>9.6200399999999995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744.55</v>
      </c>
      <c r="D422" s="36">
        <v>743.48333333333323</v>
      </c>
      <c r="E422" s="36">
        <v>733.61666666666645</v>
      </c>
      <c r="F422" s="36">
        <v>722.68333333333317</v>
      </c>
      <c r="G422" s="36">
        <v>712.81666666666638</v>
      </c>
      <c r="H422" s="36">
        <v>754.41666666666652</v>
      </c>
      <c r="I422" s="36">
        <v>764.2833333333333</v>
      </c>
      <c r="J422" s="36">
        <v>775.21666666666658</v>
      </c>
      <c r="K422" s="31">
        <v>753.35</v>
      </c>
      <c r="L422" s="31">
        <v>732.55</v>
      </c>
      <c r="M422" s="31">
        <v>6.2855800000000004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2491.0500000000002</v>
      </c>
      <c r="D423" s="36">
        <v>2493.7833333333333</v>
      </c>
      <c r="E423" s="36">
        <v>2458.5666666666666</v>
      </c>
      <c r="F423" s="36">
        <v>2426.0833333333335</v>
      </c>
      <c r="G423" s="36">
        <v>2390.8666666666668</v>
      </c>
      <c r="H423" s="36">
        <v>2526.2666666666664</v>
      </c>
      <c r="I423" s="36">
        <v>2561.4833333333327</v>
      </c>
      <c r="J423" s="36">
        <v>2593.9666666666662</v>
      </c>
      <c r="K423" s="31">
        <v>2529</v>
      </c>
      <c r="L423" s="31">
        <v>2461.3000000000002</v>
      </c>
      <c r="M423" s="31">
        <v>9.2370199999999993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533.79999999999995</v>
      </c>
      <c r="D424" s="36">
        <v>531.21666666666658</v>
      </c>
      <c r="E424" s="36">
        <v>526.63333333333321</v>
      </c>
      <c r="F424" s="36">
        <v>519.46666666666658</v>
      </c>
      <c r="G424" s="36">
        <v>514.88333333333321</v>
      </c>
      <c r="H424" s="36">
        <v>538.38333333333321</v>
      </c>
      <c r="I424" s="36">
        <v>542.96666666666647</v>
      </c>
      <c r="J424" s="36">
        <v>550.13333333333321</v>
      </c>
      <c r="K424" s="31">
        <v>535.79999999999995</v>
      </c>
      <c r="L424" s="31">
        <v>524.04999999999995</v>
      </c>
      <c r="M424" s="31">
        <v>22.042159999999999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638.04999999999995</v>
      </c>
      <c r="D425" s="36">
        <v>638.33333333333337</v>
      </c>
      <c r="E425" s="36">
        <v>635.36666666666679</v>
      </c>
      <c r="F425" s="36">
        <v>632.68333333333339</v>
      </c>
      <c r="G425" s="36">
        <v>629.71666666666681</v>
      </c>
      <c r="H425" s="36">
        <v>641.01666666666677</v>
      </c>
      <c r="I425" s="36">
        <v>643.98333333333323</v>
      </c>
      <c r="J425" s="36">
        <v>646.66666666666674</v>
      </c>
      <c r="K425" s="31">
        <v>641.29999999999995</v>
      </c>
      <c r="L425" s="31">
        <v>635.65</v>
      </c>
      <c r="M425" s="31">
        <v>101.53089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113.55</v>
      </c>
      <c r="D426" s="36">
        <v>113.25</v>
      </c>
      <c r="E426" s="36">
        <v>111.6</v>
      </c>
      <c r="F426" s="36">
        <v>109.64999999999999</v>
      </c>
      <c r="G426" s="36">
        <v>107.99999999999999</v>
      </c>
      <c r="H426" s="36">
        <v>115.2</v>
      </c>
      <c r="I426" s="36">
        <v>116.85000000000001</v>
      </c>
      <c r="J426" s="36">
        <v>118.80000000000001</v>
      </c>
      <c r="K426" s="31">
        <v>114.9</v>
      </c>
      <c r="L426" s="31">
        <v>111.3</v>
      </c>
      <c r="M426" s="31">
        <v>370.93574000000001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439.2</v>
      </c>
      <c r="D427" s="36">
        <v>439.89999999999992</v>
      </c>
      <c r="E427" s="36">
        <v>435.64999999999986</v>
      </c>
      <c r="F427" s="36">
        <v>432.09999999999997</v>
      </c>
      <c r="G427" s="36">
        <v>427.84999999999991</v>
      </c>
      <c r="H427" s="36">
        <v>443.44999999999982</v>
      </c>
      <c r="I427" s="36">
        <v>447.69999999999993</v>
      </c>
      <c r="J427" s="36">
        <v>451.24999999999977</v>
      </c>
      <c r="K427" s="31">
        <v>444.15</v>
      </c>
      <c r="L427" s="31">
        <v>436.35</v>
      </c>
      <c r="M427" s="31">
        <v>9.5067799999999991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144.30000000000001</v>
      </c>
      <c r="D428" s="36">
        <v>144.76666666666668</v>
      </c>
      <c r="E428" s="36">
        <v>143.23333333333335</v>
      </c>
      <c r="F428" s="36">
        <v>142.16666666666666</v>
      </c>
      <c r="G428" s="36">
        <v>140.63333333333333</v>
      </c>
      <c r="H428" s="36">
        <v>145.83333333333337</v>
      </c>
      <c r="I428" s="36">
        <v>147.36666666666673</v>
      </c>
      <c r="J428" s="36">
        <v>148.43333333333339</v>
      </c>
      <c r="K428" s="31">
        <v>146.30000000000001</v>
      </c>
      <c r="L428" s="31">
        <v>143.69999999999999</v>
      </c>
      <c r="M428" s="31">
        <v>8.8861699999999999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402.7</v>
      </c>
      <c r="D429" s="36">
        <v>405.25</v>
      </c>
      <c r="E429" s="36">
        <v>398.5</v>
      </c>
      <c r="F429" s="36">
        <v>394.3</v>
      </c>
      <c r="G429" s="36">
        <v>387.55</v>
      </c>
      <c r="H429" s="36">
        <v>409.45</v>
      </c>
      <c r="I429" s="36">
        <v>416.2</v>
      </c>
      <c r="J429" s="36">
        <v>420.4</v>
      </c>
      <c r="K429" s="31">
        <v>412</v>
      </c>
      <c r="L429" s="31">
        <v>401.05</v>
      </c>
      <c r="M429" s="31">
        <v>4.9881500000000001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258.55</v>
      </c>
      <c r="D430" s="36">
        <v>258.84999999999997</v>
      </c>
      <c r="E430" s="36">
        <v>255.69999999999993</v>
      </c>
      <c r="F430" s="36">
        <v>252.84999999999997</v>
      </c>
      <c r="G430" s="36">
        <v>249.69999999999993</v>
      </c>
      <c r="H430" s="36">
        <v>261.69999999999993</v>
      </c>
      <c r="I430" s="36">
        <v>264.84999999999991</v>
      </c>
      <c r="J430" s="36">
        <v>267.69999999999993</v>
      </c>
      <c r="K430" s="31">
        <v>262</v>
      </c>
      <c r="L430" s="31">
        <v>256</v>
      </c>
      <c r="M430" s="31">
        <v>3.6930200000000002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1247.5</v>
      </c>
      <c r="D431" s="36">
        <v>1245.6000000000001</v>
      </c>
      <c r="E431" s="36">
        <v>1241.2000000000003</v>
      </c>
      <c r="F431" s="36">
        <v>1234.9000000000001</v>
      </c>
      <c r="G431" s="36">
        <v>1230.5000000000002</v>
      </c>
      <c r="H431" s="36">
        <v>1251.9000000000003</v>
      </c>
      <c r="I431" s="36">
        <v>1256.3000000000004</v>
      </c>
      <c r="J431" s="36">
        <v>1262.6000000000004</v>
      </c>
      <c r="K431" s="31">
        <v>1250</v>
      </c>
      <c r="L431" s="31">
        <v>1239.3</v>
      </c>
      <c r="M431" s="31">
        <v>17.964829999999999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710.8</v>
      </c>
      <c r="D432" s="36">
        <v>717.19999999999993</v>
      </c>
      <c r="E432" s="36">
        <v>702.49999999999989</v>
      </c>
      <c r="F432" s="36">
        <v>694.19999999999993</v>
      </c>
      <c r="G432" s="36">
        <v>679.49999999999989</v>
      </c>
      <c r="H432" s="36">
        <v>725.49999999999989</v>
      </c>
      <c r="I432" s="36">
        <v>740.19999999999993</v>
      </c>
      <c r="J432" s="36">
        <v>748.49999999999989</v>
      </c>
      <c r="K432" s="31">
        <v>731.9</v>
      </c>
      <c r="L432" s="31">
        <v>708.9</v>
      </c>
      <c r="M432" s="31">
        <v>9.3813899999999997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3498</v>
      </c>
      <c r="D433" s="36">
        <v>3515.0499999999997</v>
      </c>
      <c r="E433" s="36">
        <v>3435.3999999999996</v>
      </c>
      <c r="F433" s="36">
        <v>3372.7999999999997</v>
      </c>
      <c r="G433" s="36">
        <v>3293.1499999999996</v>
      </c>
      <c r="H433" s="36">
        <v>3577.6499999999996</v>
      </c>
      <c r="I433" s="36">
        <v>3657.3</v>
      </c>
      <c r="J433" s="36">
        <v>3719.8999999999996</v>
      </c>
      <c r="K433" s="31">
        <v>3594.7</v>
      </c>
      <c r="L433" s="31">
        <v>3452.45</v>
      </c>
      <c r="M433" s="31">
        <v>0.72521999999999998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1244.25</v>
      </c>
      <c r="D434" s="36">
        <v>1248.8333333333333</v>
      </c>
      <c r="E434" s="36">
        <v>1221.6666666666665</v>
      </c>
      <c r="F434" s="36">
        <v>1199.0833333333333</v>
      </c>
      <c r="G434" s="36">
        <v>1171.9166666666665</v>
      </c>
      <c r="H434" s="36">
        <v>1271.4166666666665</v>
      </c>
      <c r="I434" s="36">
        <v>1298.583333333333</v>
      </c>
      <c r="J434" s="36">
        <v>1321.1666666666665</v>
      </c>
      <c r="K434" s="31">
        <v>1276</v>
      </c>
      <c r="L434" s="31">
        <v>1226.25</v>
      </c>
      <c r="M434" s="31">
        <v>0.97419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421.25</v>
      </c>
      <c r="D435" s="36">
        <v>425.23333333333335</v>
      </c>
      <c r="E435" s="36">
        <v>415.9666666666667</v>
      </c>
      <c r="F435" s="36">
        <v>410.68333333333334</v>
      </c>
      <c r="G435" s="36">
        <v>401.41666666666669</v>
      </c>
      <c r="H435" s="36">
        <v>430.51666666666671</v>
      </c>
      <c r="I435" s="36">
        <v>439.78333333333336</v>
      </c>
      <c r="J435" s="36">
        <v>445.06666666666672</v>
      </c>
      <c r="K435" s="31">
        <v>434.5</v>
      </c>
      <c r="L435" s="31">
        <v>419.95</v>
      </c>
      <c r="M435" s="31">
        <v>3.8865500000000002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364.6</v>
      </c>
      <c r="D436" s="36">
        <v>367.5</v>
      </c>
      <c r="E436" s="36">
        <v>360.3</v>
      </c>
      <c r="F436" s="36">
        <v>356</v>
      </c>
      <c r="G436" s="36">
        <v>348.8</v>
      </c>
      <c r="H436" s="36">
        <v>371.8</v>
      </c>
      <c r="I436" s="36">
        <v>379.00000000000006</v>
      </c>
      <c r="J436" s="36">
        <v>383.3</v>
      </c>
      <c r="K436" s="31">
        <v>374.7</v>
      </c>
      <c r="L436" s="31">
        <v>363.2</v>
      </c>
      <c r="M436" s="31">
        <v>3.7572899999999998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4589.05</v>
      </c>
      <c r="D437" s="36">
        <v>4572.333333333333</v>
      </c>
      <c r="E437" s="36">
        <v>4519.7166666666662</v>
      </c>
      <c r="F437" s="36">
        <v>4450.3833333333332</v>
      </c>
      <c r="G437" s="36">
        <v>4397.7666666666664</v>
      </c>
      <c r="H437" s="36">
        <v>4641.6666666666661</v>
      </c>
      <c r="I437" s="36">
        <v>4694.2833333333328</v>
      </c>
      <c r="J437" s="36">
        <v>4763.6166666666659</v>
      </c>
      <c r="K437" s="31">
        <v>4624.95</v>
      </c>
      <c r="L437" s="31">
        <v>4503</v>
      </c>
      <c r="M437" s="31">
        <v>0.61343999999999999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709.7</v>
      </c>
      <c r="D438" s="36">
        <v>707.9</v>
      </c>
      <c r="E438" s="36">
        <v>695.8</v>
      </c>
      <c r="F438" s="36">
        <v>681.9</v>
      </c>
      <c r="G438" s="36">
        <v>669.8</v>
      </c>
      <c r="H438" s="36">
        <v>721.8</v>
      </c>
      <c r="I438" s="36">
        <v>733.90000000000009</v>
      </c>
      <c r="J438" s="36">
        <v>747.8</v>
      </c>
      <c r="K438" s="31">
        <v>720</v>
      </c>
      <c r="L438" s="31">
        <v>694</v>
      </c>
      <c r="M438" s="31">
        <v>1.4465399999999999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36.9</v>
      </c>
      <c r="D439" s="36">
        <v>37.033333333333331</v>
      </c>
      <c r="E439" s="36">
        <v>36.416666666666664</v>
      </c>
      <c r="F439" s="36">
        <v>35.93333333333333</v>
      </c>
      <c r="G439" s="36">
        <v>35.316666666666663</v>
      </c>
      <c r="H439" s="36">
        <v>37.516666666666666</v>
      </c>
      <c r="I439" s="36">
        <v>38.13333333333334</v>
      </c>
      <c r="J439" s="36">
        <v>38.616666666666667</v>
      </c>
      <c r="K439" s="31">
        <v>37.65</v>
      </c>
      <c r="L439" s="31">
        <v>36.549999999999997</v>
      </c>
      <c r="M439" s="31">
        <v>244.83620999999999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503.35</v>
      </c>
      <c r="D440" s="36">
        <v>506.7166666666667</v>
      </c>
      <c r="E440" s="36">
        <v>495.23333333333335</v>
      </c>
      <c r="F440" s="36">
        <v>487.11666666666667</v>
      </c>
      <c r="G440" s="36">
        <v>475.63333333333333</v>
      </c>
      <c r="H440" s="36">
        <v>514.83333333333337</v>
      </c>
      <c r="I440" s="36">
        <v>526.31666666666672</v>
      </c>
      <c r="J440" s="36">
        <v>534.43333333333339</v>
      </c>
      <c r="K440" s="31">
        <v>518.20000000000005</v>
      </c>
      <c r="L440" s="31">
        <v>498.6</v>
      </c>
      <c r="M440" s="31">
        <v>36.510750000000002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700.2</v>
      </c>
      <c r="D441" s="36">
        <v>703.65000000000009</v>
      </c>
      <c r="E441" s="36">
        <v>692.95000000000016</v>
      </c>
      <c r="F441" s="36">
        <v>685.7</v>
      </c>
      <c r="G441" s="36">
        <v>675.00000000000011</v>
      </c>
      <c r="H441" s="36">
        <v>710.9000000000002</v>
      </c>
      <c r="I441" s="36">
        <v>721.6</v>
      </c>
      <c r="J441" s="36">
        <v>728.85000000000025</v>
      </c>
      <c r="K441" s="31">
        <v>714.35</v>
      </c>
      <c r="L441" s="31">
        <v>696.4</v>
      </c>
      <c r="M441" s="31">
        <v>9.4806600000000003</v>
      </c>
      <c r="N441" s="1"/>
      <c r="O441" s="1"/>
    </row>
    <row r="442" spans="1:15" ht="12.75" customHeight="1">
      <c r="A442" s="33">
        <v>432</v>
      </c>
      <c r="B442" s="53" t="s">
        <v>858</v>
      </c>
      <c r="C442" s="31">
        <v>507.8</v>
      </c>
      <c r="D442" s="36">
        <v>508.05</v>
      </c>
      <c r="E442" s="36">
        <v>505.3</v>
      </c>
      <c r="F442" s="36">
        <v>502.8</v>
      </c>
      <c r="G442" s="36">
        <v>500.05</v>
      </c>
      <c r="H442" s="36">
        <v>510.55</v>
      </c>
      <c r="I442" s="36">
        <v>513.29999999999995</v>
      </c>
      <c r="J442" s="36">
        <v>515.79999999999995</v>
      </c>
      <c r="K442" s="31">
        <v>510.8</v>
      </c>
      <c r="L442" s="31">
        <v>505.55</v>
      </c>
      <c r="M442" s="31">
        <v>0.71162000000000003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1084.25</v>
      </c>
      <c r="D443" s="36">
        <v>1086.4166666666667</v>
      </c>
      <c r="E443" s="36">
        <v>1073.8333333333335</v>
      </c>
      <c r="F443" s="36">
        <v>1063.4166666666667</v>
      </c>
      <c r="G443" s="36">
        <v>1050.8333333333335</v>
      </c>
      <c r="H443" s="36">
        <v>1096.8333333333335</v>
      </c>
      <c r="I443" s="36">
        <v>1109.416666666667</v>
      </c>
      <c r="J443" s="36">
        <v>1119.8333333333335</v>
      </c>
      <c r="K443" s="31">
        <v>1099</v>
      </c>
      <c r="L443" s="31">
        <v>1076</v>
      </c>
      <c r="M443" s="31">
        <v>4.3564699999999998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1094.25</v>
      </c>
      <c r="D444" s="36">
        <v>1072.3166666666666</v>
      </c>
      <c r="E444" s="36">
        <v>1042.6333333333332</v>
      </c>
      <c r="F444" s="36">
        <v>991.01666666666665</v>
      </c>
      <c r="G444" s="36">
        <v>961.33333333333326</v>
      </c>
      <c r="H444" s="36">
        <v>1123.9333333333332</v>
      </c>
      <c r="I444" s="36">
        <v>1153.6166666666666</v>
      </c>
      <c r="J444" s="36">
        <v>1205.2333333333331</v>
      </c>
      <c r="K444" s="31">
        <v>1102</v>
      </c>
      <c r="L444" s="31">
        <v>1020.7</v>
      </c>
      <c r="M444" s="31">
        <v>72.432810000000003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1735.8</v>
      </c>
      <c r="D445" s="36">
        <v>1734.4166666666667</v>
      </c>
      <c r="E445" s="36">
        <v>1722.6833333333334</v>
      </c>
      <c r="F445" s="36">
        <v>1709.5666666666666</v>
      </c>
      <c r="G445" s="36">
        <v>1697.8333333333333</v>
      </c>
      <c r="H445" s="36">
        <v>1747.5333333333335</v>
      </c>
      <c r="I445" s="36">
        <v>1759.2666666666667</v>
      </c>
      <c r="J445" s="36">
        <v>1772.3833333333337</v>
      </c>
      <c r="K445" s="31">
        <v>1746.15</v>
      </c>
      <c r="L445" s="31">
        <v>1721.3</v>
      </c>
      <c r="M445" s="31">
        <v>2.3449599999999999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3795.55</v>
      </c>
      <c r="D446" s="36">
        <v>3806.5666666666671</v>
      </c>
      <c r="E446" s="36">
        <v>3779.1333333333341</v>
      </c>
      <c r="F446" s="36">
        <v>3762.7166666666672</v>
      </c>
      <c r="G446" s="36">
        <v>3735.2833333333342</v>
      </c>
      <c r="H446" s="36">
        <v>3822.983333333334</v>
      </c>
      <c r="I446" s="36">
        <v>3850.4166666666674</v>
      </c>
      <c r="J446" s="36">
        <v>3866.8333333333339</v>
      </c>
      <c r="K446" s="31">
        <v>3834</v>
      </c>
      <c r="L446" s="31">
        <v>3790.15</v>
      </c>
      <c r="M446" s="31">
        <v>12.852309999999999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1007.35</v>
      </c>
      <c r="D447" s="36">
        <v>1005.7166666666666</v>
      </c>
      <c r="E447" s="36">
        <v>994.43333333333317</v>
      </c>
      <c r="F447" s="36">
        <v>981.51666666666654</v>
      </c>
      <c r="G447" s="36">
        <v>970.23333333333312</v>
      </c>
      <c r="H447" s="36">
        <v>1018.6333333333332</v>
      </c>
      <c r="I447" s="36">
        <v>1029.9166666666667</v>
      </c>
      <c r="J447" s="36">
        <v>1042.8333333333333</v>
      </c>
      <c r="K447" s="31">
        <v>1017</v>
      </c>
      <c r="L447" s="31">
        <v>992.8</v>
      </c>
      <c r="M447" s="31">
        <v>18.049900000000001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8860.2999999999993</v>
      </c>
      <c r="D448" s="36">
        <v>8871.4333333333325</v>
      </c>
      <c r="E448" s="36">
        <v>8812.866666666665</v>
      </c>
      <c r="F448" s="36">
        <v>8765.4333333333325</v>
      </c>
      <c r="G448" s="36">
        <v>8706.866666666665</v>
      </c>
      <c r="H448" s="36">
        <v>8918.866666666665</v>
      </c>
      <c r="I448" s="36">
        <v>8977.4333333333343</v>
      </c>
      <c r="J448" s="36">
        <v>9024.866666666665</v>
      </c>
      <c r="K448" s="31">
        <v>8930</v>
      </c>
      <c r="L448" s="31">
        <v>8824</v>
      </c>
      <c r="M448" s="31">
        <v>0.59101999999999999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4215.3500000000004</v>
      </c>
      <c r="D449" s="36">
        <v>4215.0999999999995</v>
      </c>
      <c r="E449" s="36">
        <v>4190.2499999999991</v>
      </c>
      <c r="F449" s="36">
        <v>4165.1499999999996</v>
      </c>
      <c r="G449" s="36">
        <v>4140.2999999999993</v>
      </c>
      <c r="H449" s="36">
        <v>4240.1999999999989</v>
      </c>
      <c r="I449" s="36">
        <v>4265.0499999999993</v>
      </c>
      <c r="J449" s="36">
        <v>4290.1499999999987</v>
      </c>
      <c r="K449" s="31">
        <v>4239.95</v>
      </c>
      <c r="L449" s="31">
        <v>4190</v>
      </c>
      <c r="M449" s="31">
        <v>0.58287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483.95</v>
      </c>
      <c r="D450" s="36">
        <v>485.45</v>
      </c>
      <c r="E450" s="36">
        <v>480.59999999999997</v>
      </c>
      <c r="F450" s="36">
        <v>477.25</v>
      </c>
      <c r="G450" s="36">
        <v>472.4</v>
      </c>
      <c r="H450" s="36">
        <v>488.79999999999995</v>
      </c>
      <c r="I450" s="36">
        <v>493.65</v>
      </c>
      <c r="J450" s="36">
        <v>496.99999999999994</v>
      </c>
      <c r="K450" s="31">
        <v>490.3</v>
      </c>
      <c r="L450" s="31">
        <v>482.1</v>
      </c>
      <c r="M450" s="31">
        <v>8.6758699999999997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719.55</v>
      </c>
      <c r="D451" s="36">
        <v>721.2166666666667</v>
      </c>
      <c r="E451" s="36">
        <v>714.93333333333339</v>
      </c>
      <c r="F451" s="36">
        <v>710.31666666666672</v>
      </c>
      <c r="G451" s="36">
        <v>704.03333333333342</v>
      </c>
      <c r="H451" s="36">
        <v>725.83333333333337</v>
      </c>
      <c r="I451" s="36">
        <v>732.11666666666667</v>
      </c>
      <c r="J451" s="36">
        <v>736.73333333333335</v>
      </c>
      <c r="K451" s="31">
        <v>727.5</v>
      </c>
      <c r="L451" s="31">
        <v>716.6</v>
      </c>
      <c r="M451" s="31">
        <v>72.291430000000005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325.39999999999998</v>
      </c>
      <c r="D452" s="36">
        <v>327.26666666666665</v>
      </c>
      <c r="E452" s="36">
        <v>323.13333333333333</v>
      </c>
      <c r="F452" s="36">
        <v>320.86666666666667</v>
      </c>
      <c r="G452" s="36">
        <v>316.73333333333335</v>
      </c>
      <c r="H452" s="36">
        <v>329.5333333333333</v>
      </c>
      <c r="I452" s="36">
        <v>333.66666666666663</v>
      </c>
      <c r="J452" s="36">
        <v>335.93333333333328</v>
      </c>
      <c r="K452" s="31">
        <v>331.4</v>
      </c>
      <c r="L452" s="31">
        <v>325</v>
      </c>
      <c r="M452" s="31">
        <v>113.14266000000001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135.19999999999999</v>
      </c>
      <c r="D453" s="36">
        <v>135.24999999999997</v>
      </c>
      <c r="E453" s="36">
        <v>134.39999999999995</v>
      </c>
      <c r="F453" s="36">
        <v>133.59999999999997</v>
      </c>
      <c r="G453" s="36">
        <v>132.74999999999994</v>
      </c>
      <c r="H453" s="36">
        <v>136.04999999999995</v>
      </c>
      <c r="I453" s="36">
        <v>136.89999999999998</v>
      </c>
      <c r="J453" s="36">
        <v>137.69999999999996</v>
      </c>
      <c r="K453" s="31">
        <v>136.1</v>
      </c>
      <c r="L453" s="31">
        <v>134.44999999999999</v>
      </c>
      <c r="M453" s="31">
        <v>259.36446999999998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90.25</v>
      </c>
      <c r="D454" s="36">
        <v>90.833333333333329</v>
      </c>
      <c r="E454" s="36">
        <v>89.216666666666654</v>
      </c>
      <c r="F454" s="36">
        <v>88.183333333333323</v>
      </c>
      <c r="G454" s="36">
        <v>86.566666666666649</v>
      </c>
      <c r="H454" s="36">
        <v>91.86666666666666</v>
      </c>
      <c r="I454" s="36">
        <v>93.483333333333334</v>
      </c>
      <c r="J454" s="36">
        <v>94.516666666666666</v>
      </c>
      <c r="K454" s="31">
        <v>92.45</v>
      </c>
      <c r="L454" s="31">
        <v>89.8</v>
      </c>
      <c r="M454" s="31">
        <v>28.03388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1380.35</v>
      </c>
      <c r="D455" s="36">
        <v>1384.6333333333332</v>
      </c>
      <c r="E455" s="36">
        <v>1370.9166666666665</v>
      </c>
      <c r="F455" s="36">
        <v>1361.4833333333333</v>
      </c>
      <c r="G455" s="36">
        <v>1347.7666666666667</v>
      </c>
      <c r="H455" s="36">
        <v>1394.0666666666664</v>
      </c>
      <c r="I455" s="36">
        <v>1407.7833333333331</v>
      </c>
      <c r="J455" s="36">
        <v>1417.2166666666662</v>
      </c>
      <c r="K455" s="31">
        <v>1398.35</v>
      </c>
      <c r="L455" s="31">
        <v>1375.2</v>
      </c>
      <c r="M455" s="31">
        <v>0.20047999999999999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371.5</v>
      </c>
      <c r="D456" s="36">
        <v>371.3</v>
      </c>
      <c r="E456" s="36">
        <v>366.8</v>
      </c>
      <c r="F456" s="36">
        <v>362.1</v>
      </c>
      <c r="G456" s="36">
        <v>357.6</v>
      </c>
      <c r="H456" s="36">
        <v>376</v>
      </c>
      <c r="I456" s="36">
        <v>380.5</v>
      </c>
      <c r="J456" s="36">
        <v>385.2</v>
      </c>
      <c r="K456" s="31">
        <v>375.8</v>
      </c>
      <c r="L456" s="31">
        <v>366.6</v>
      </c>
      <c r="M456" s="31">
        <v>0.51878000000000002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2971</v>
      </c>
      <c r="D457" s="36">
        <v>2945.15</v>
      </c>
      <c r="E457" s="36">
        <v>2900.8500000000004</v>
      </c>
      <c r="F457" s="36">
        <v>2830.7000000000003</v>
      </c>
      <c r="G457" s="36">
        <v>2786.4000000000005</v>
      </c>
      <c r="H457" s="36">
        <v>3015.3</v>
      </c>
      <c r="I457" s="36">
        <v>3059.6000000000004</v>
      </c>
      <c r="J457" s="36">
        <v>3129.75</v>
      </c>
      <c r="K457" s="31">
        <v>2989.45</v>
      </c>
      <c r="L457" s="31">
        <v>2875</v>
      </c>
      <c r="M457" s="31">
        <v>0.42443999999999998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1282</v>
      </c>
      <c r="D458" s="36">
        <v>1277.1000000000001</v>
      </c>
      <c r="E458" s="36">
        <v>1265.4500000000003</v>
      </c>
      <c r="F458" s="36">
        <v>1248.9000000000001</v>
      </c>
      <c r="G458" s="36">
        <v>1237.2500000000002</v>
      </c>
      <c r="H458" s="36">
        <v>1293.6500000000003</v>
      </c>
      <c r="I458" s="36">
        <v>1305.3000000000004</v>
      </c>
      <c r="J458" s="36">
        <v>1321.8500000000004</v>
      </c>
      <c r="K458" s="31">
        <v>1288.75</v>
      </c>
      <c r="L458" s="31">
        <v>1260.55</v>
      </c>
      <c r="M458" s="31">
        <v>17.208300000000001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855.45</v>
      </c>
      <c r="D459" s="36">
        <v>857.56666666666661</v>
      </c>
      <c r="E459" s="36">
        <v>846.88333333333321</v>
      </c>
      <c r="F459" s="36">
        <v>838.31666666666661</v>
      </c>
      <c r="G459" s="36">
        <v>827.63333333333321</v>
      </c>
      <c r="H459" s="36">
        <v>866.13333333333321</v>
      </c>
      <c r="I459" s="36">
        <v>876.81666666666661</v>
      </c>
      <c r="J459" s="36">
        <v>885.38333333333321</v>
      </c>
      <c r="K459" s="31">
        <v>868.25</v>
      </c>
      <c r="L459" s="31">
        <v>849</v>
      </c>
      <c r="M459" s="31">
        <v>3.1330399999999998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212.75</v>
      </c>
      <c r="D460" s="36">
        <v>213.48333333333335</v>
      </c>
      <c r="E460" s="36">
        <v>210.01666666666671</v>
      </c>
      <c r="F460" s="36">
        <v>207.28333333333336</v>
      </c>
      <c r="G460" s="36">
        <v>203.81666666666672</v>
      </c>
      <c r="H460" s="36">
        <v>216.2166666666667</v>
      </c>
      <c r="I460" s="36">
        <v>219.68333333333334</v>
      </c>
      <c r="J460" s="36">
        <v>222.41666666666669</v>
      </c>
      <c r="K460" s="31">
        <v>216.95</v>
      </c>
      <c r="L460" s="31">
        <v>210.75</v>
      </c>
      <c r="M460" s="31">
        <v>13.91536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987.8</v>
      </c>
      <c r="D461" s="36">
        <v>987.18333333333339</v>
      </c>
      <c r="E461" s="36">
        <v>977.86666666666679</v>
      </c>
      <c r="F461" s="36">
        <v>967.93333333333339</v>
      </c>
      <c r="G461" s="36">
        <v>958.61666666666679</v>
      </c>
      <c r="H461" s="36">
        <v>997.11666666666679</v>
      </c>
      <c r="I461" s="36">
        <v>1006.4333333333334</v>
      </c>
      <c r="J461" s="36">
        <v>1016.3666666666668</v>
      </c>
      <c r="K461" s="31">
        <v>996.5</v>
      </c>
      <c r="L461" s="31">
        <v>977.25</v>
      </c>
      <c r="M461" s="31">
        <v>3.18005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3064.2</v>
      </c>
      <c r="D462" s="36">
        <v>3086.3833333333332</v>
      </c>
      <c r="E462" s="36">
        <v>3027.8166666666666</v>
      </c>
      <c r="F462" s="36">
        <v>2991.4333333333334</v>
      </c>
      <c r="G462" s="36">
        <v>2932.8666666666668</v>
      </c>
      <c r="H462" s="36">
        <v>3122.7666666666664</v>
      </c>
      <c r="I462" s="36">
        <v>3181.333333333333</v>
      </c>
      <c r="J462" s="36">
        <v>3217.7166666666662</v>
      </c>
      <c r="K462" s="31">
        <v>3144.95</v>
      </c>
      <c r="L462" s="31">
        <v>3050</v>
      </c>
      <c r="M462" s="31">
        <v>1.40991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3209.75</v>
      </c>
      <c r="D463" s="36">
        <v>3215.0499999999997</v>
      </c>
      <c r="E463" s="36">
        <v>3175.3999999999996</v>
      </c>
      <c r="F463" s="36">
        <v>3141.0499999999997</v>
      </c>
      <c r="G463" s="36">
        <v>3101.3999999999996</v>
      </c>
      <c r="H463" s="36">
        <v>3249.3999999999996</v>
      </c>
      <c r="I463" s="36">
        <v>3289.05</v>
      </c>
      <c r="J463" s="36">
        <v>3323.3999999999996</v>
      </c>
      <c r="K463" s="31">
        <v>3254.7</v>
      </c>
      <c r="L463" s="31">
        <v>3180.7</v>
      </c>
      <c r="M463" s="31">
        <v>0.82116999999999996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3656.7</v>
      </c>
      <c r="D464" s="36">
        <v>3648.3833333333332</v>
      </c>
      <c r="E464" s="36">
        <v>3631.7666666666664</v>
      </c>
      <c r="F464" s="36">
        <v>3606.833333333333</v>
      </c>
      <c r="G464" s="36">
        <v>3590.2166666666662</v>
      </c>
      <c r="H464" s="36">
        <v>3673.3166666666666</v>
      </c>
      <c r="I464" s="36">
        <v>3689.9333333333334</v>
      </c>
      <c r="J464" s="36">
        <v>3714.8666666666668</v>
      </c>
      <c r="K464" s="31">
        <v>3665</v>
      </c>
      <c r="L464" s="31">
        <v>3623.45</v>
      </c>
      <c r="M464" s="31">
        <v>5.2610099999999997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2282.3000000000002</v>
      </c>
      <c r="D465" s="36">
        <v>2264.9833333333336</v>
      </c>
      <c r="E465" s="36">
        <v>2240.3166666666671</v>
      </c>
      <c r="F465" s="36">
        <v>2198.3333333333335</v>
      </c>
      <c r="G465" s="36">
        <v>2173.666666666667</v>
      </c>
      <c r="H465" s="36">
        <v>2306.9666666666672</v>
      </c>
      <c r="I465" s="36">
        <v>2331.6333333333332</v>
      </c>
      <c r="J465" s="36">
        <v>2373.6166666666672</v>
      </c>
      <c r="K465" s="31">
        <v>2289.65</v>
      </c>
      <c r="L465" s="31">
        <v>2223</v>
      </c>
      <c r="M465" s="31">
        <v>2.7752300000000001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912.55</v>
      </c>
      <c r="D466" s="36">
        <v>914.23333333333323</v>
      </c>
      <c r="E466" s="36">
        <v>903.46666666666647</v>
      </c>
      <c r="F466" s="36">
        <v>894.38333333333321</v>
      </c>
      <c r="G466" s="36">
        <v>883.61666666666645</v>
      </c>
      <c r="H466" s="36">
        <v>923.31666666666649</v>
      </c>
      <c r="I466" s="36">
        <v>934.08333333333314</v>
      </c>
      <c r="J466" s="36">
        <v>943.16666666666652</v>
      </c>
      <c r="K466" s="31">
        <v>925</v>
      </c>
      <c r="L466" s="31">
        <v>905.15</v>
      </c>
      <c r="M466" s="31">
        <v>3.4605199999999998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818.15</v>
      </c>
      <c r="D467" s="36">
        <v>819.36666666666667</v>
      </c>
      <c r="E467" s="36">
        <v>810.63333333333333</v>
      </c>
      <c r="F467" s="36">
        <v>803.11666666666667</v>
      </c>
      <c r="G467" s="36">
        <v>794.38333333333333</v>
      </c>
      <c r="H467" s="36">
        <v>826.88333333333333</v>
      </c>
      <c r="I467" s="36">
        <v>835.61666666666667</v>
      </c>
      <c r="J467" s="36">
        <v>843.13333333333333</v>
      </c>
      <c r="K467" s="31">
        <v>828.1</v>
      </c>
      <c r="L467" s="31">
        <v>811.85</v>
      </c>
      <c r="M467" s="31">
        <v>0.20891999999999999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2970</v>
      </c>
      <c r="D468" s="36">
        <v>2974.5333333333333</v>
      </c>
      <c r="E468" s="36">
        <v>2957.1166666666668</v>
      </c>
      <c r="F468" s="36">
        <v>2944.2333333333336</v>
      </c>
      <c r="G468" s="36">
        <v>2926.8166666666671</v>
      </c>
      <c r="H468" s="36">
        <v>2987.4166666666665</v>
      </c>
      <c r="I468" s="36">
        <v>3004.8333333333335</v>
      </c>
      <c r="J468" s="36">
        <v>3017.7166666666662</v>
      </c>
      <c r="K468" s="31">
        <v>2991.95</v>
      </c>
      <c r="L468" s="31">
        <v>2961.65</v>
      </c>
      <c r="M468" s="31">
        <v>3.15645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36.049999999999997</v>
      </c>
      <c r="D469" s="36">
        <v>36.133333333333333</v>
      </c>
      <c r="E469" s="36">
        <v>35.816666666666663</v>
      </c>
      <c r="F469" s="36">
        <v>35.583333333333329</v>
      </c>
      <c r="G469" s="36">
        <v>35.266666666666659</v>
      </c>
      <c r="H469" s="36">
        <v>36.366666666666667</v>
      </c>
      <c r="I469" s="36">
        <v>36.683333333333344</v>
      </c>
      <c r="J469" s="36">
        <v>36.916666666666671</v>
      </c>
      <c r="K469" s="31">
        <v>36.450000000000003</v>
      </c>
      <c r="L469" s="31">
        <v>35.9</v>
      </c>
      <c r="M469" s="31">
        <v>75.522000000000006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334.7</v>
      </c>
      <c r="D470" s="36">
        <v>333.66666666666669</v>
      </c>
      <c r="E470" s="36">
        <v>331.98333333333335</v>
      </c>
      <c r="F470" s="36">
        <v>329.26666666666665</v>
      </c>
      <c r="G470" s="36">
        <v>327.58333333333331</v>
      </c>
      <c r="H470" s="36">
        <v>336.38333333333338</v>
      </c>
      <c r="I470" s="36">
        <v>338.06666666666666</v>
      </c>
      <c r="J470" s="36">
        <v>340.78333333333342</v>
      </c>
      <c r="K470" s="31">
        <v>335.35</v>
      </c>
      <c r="L470" s="31">
        <v>330.95</v>
      </c>
      <c r="M470" s="31">
        <v>2.9944199999999999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408.35</v>
      </c>
      <c r="D471" s="36">
        <v>406.51666666666665</v>
      </c>
      <c r="E471" s="36">
        <v>403.2833333333333</v>
      </c>
      <c r="F471" s="36">
        <v>398.21666666666664</v>
      </c>
      <c r="G471" s="36">
        <v>394.98333333333329</v>
      </c>
      <c r="H471" s="36">
        <v>411.58333333333331</v>
      </c>
      <c r="I471" s="36">
        <v>414.81666666666666</v>
      </c>
      <c r="J471" s="36">
        <v>419.88333333333333</v>
      </c>
      <c r="K471" s="31">
        <v>409.75</v>
      </c>
      <c r="L471" s="31">
        <v>401.45</v>
      </c>
      <c r="M471" s="31">
        <v>3.07464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742.25</v>
      </c>
      <c r="D472" s="36">
        <v>743.41666666666663</v>
      </c>
      <c r="E472" s="36">
        <v>737.83333333333326</v>
      </c>
      <c r="F472" s="36">
        <v>733.41666666666663</v>
      </c>
      <c r="G472" s="36">
        <v>727.83333333333326</v>
      </c>
      <c r="H472" s="36">
        <v>747.83333333333326</v>
      </c>
      <c r="I472" s="36">
        <v>753.41666666666652</v>
      </c>
      <c r="J472" s="36">
        <v>757.83333333333326</v>
      </c>
      <c r="K472" s="31">
        <v>749</v>
      </c>
      <c r="L472" s="31">
        <v>739</v>
      </c>
      <c r="M472" s="31">
        <v>0.40472000000000002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3608.3</v>
      </c>
      <c r="D473" s="36">
        <v>3621.8333333333335</v>
      </c>
      <c r="E473" s="36">
        <v>3568.666666666667</v>
      </c>
      <c r="F473" s="36">
        <v>3529.0333333333333</v>
      </c>
      <c r="G473" s="36">
        <v>3475.8666666666668</v>
      </c>
      <c r="H473" s="36">
        <v>3661.4666666666672</v>
      </c>
      <c r="I473" s="36">
        <v>3714.6333333333341</v>
      </c>
      <c r="J473" s="36">
        <v>3754.2666666666673</v>
      </c>
      <c r="K473" s="31">
        <v>3675</v>
      </c>
      <c r="L473" s="31">
        <v>3582.2</v>
      </c>
      <c r="M473" s="31">
        <v>1.0181800000000001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52.15</v>
      </c>
      <c r="D474" s="36">
        <v>52.633333333333333</v>
      </c>
      <c r="E474" s="36">
        <v>51.516666666666666</v>
      </c>
      <c r="F474" s="36">
        <v>50.883333333333333</v>
      </c>
      <c r="G474" s="36">
        <v>49.766666666666666</v>
      </c>
      <c r="H474" s="36">
        <v>53.266666666666666</v>
      </c>
      <c r="I474" s="36">
        <v>54.383333333333326</v>
      </c>
      <c r="J474" s="36">
        <v>55.016666666666666</v>
      </c>
      <c r="K474" s="31">
        <v>53.75</v>
      </c>
      <c r="L474" s="31">
        <v>52</v>
      </c>
      <c r="M474" s="31">
        <v>293.13128999999998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1996.2</v>
      </c>
      <c r="D475" s="36">
        <v>1991.5333333333335</v>
      </c>
      <c r="E475" s="36">
        <v>1972.166666666667</v>
      </c>
      <c r="F475" s="36">
        <v>1948.1333333333334</v>
      </c>
      <c r="G475" s="36">
        <v>1928.7666666666669</v>
      </c>
      <c r="H475" s="36">
        <v>2015.5666666666671</v>
      </c>
      <c r="I475" s="36">
        <v>2034.9333333333334</v>
      </c>
      <c r="J475" s="36">
        <v>2058.9666666666672</v>
      </c>
      <c r="K475" s="31">
        <v>2010.9</v>
      </c>
      <c r="L475" s="31">
        <v>1967.5</v>
      </c>
      <c r="M475" s="31">
        <v>8.9086700000000008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39.200000000000003</v>
      </c>
      <c r="D476" s="36">
        <v>39.366666666666667</v>
      </c>
      <c r="E476" s="36">
        <v>38.983333333333334</v>
      </c>
      <c r="F476" s="36">
        <v>38.766666666666666</v>
      </c>
      <c r="G476" s="36">
        <v>38.383333333333333</v>
      </c>
      <c r="H476" s="36">
        <v>39.583333333333336</v>
      </c>
      <c r="I476" s="36">
        <v>39.966666666666676</v>
      </c>
      <c r="J476" s="36">
        <v>40.183333333333337</v>
      </c>
      <c r="K476" s="31">
        <v>39.75</v>
      </c>
      <c r="L476" s="31">
        <v>39.15</v>
      </c>
      <c r="M476" s="31">
        <v>64.303120000000007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466</v>
      </c>
      <c r="D477" s="36">
        <v>465.56666666666666</v>
      </c>
      <c r="E477" s="36">
        <v>459.43333333333334</v>
      </c>
      <c r="F477" s="36">
        <v>452.86666666666667</v>
      </c>
      <c r="G477" s="36">
        <v>446.73333333333335</v>
      </c>
      <c r="H477" s="36">
        <v>472.13333333333333</v>
      </c>
      <c r="I477" s="36">
        <v>478.26666666666665</v>
      </c>
      <c r="J477" s="36">
        <v>484.83333333333331</v>
      </c>
      <c r="K477" s="31">
        <v>471.7</v>
      </c>
      <c r="L477" s="31">
        <v>459</v>
      </c>
      <c r="M477" s="31">
        <v>1.24427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10018.65</v>
      </c>
      <c r="D478" s="36">
        <v>10014.516666666665</v>
      </c>
      <c r="E478" s="36">
        <v>9974.2333333333299</v>
      </c>
      <c r="F478" s="36">
        <v>9929.8166666666657</v>
      </c>
      <c r="G478" s="36">
        <v>9889.533333333331</v>
      </c>
      <c r="H478" s="36">
        <v>10058.933333333329</v>
      </c>
      <c r="I478" s="36">
        <v>10099.216666666665</v>
      </c>
      <c r="J478" s="36">
        <v>10143.633333333328</v>
      </c>
      <c r="K478" s="31">
        <v>10054.799999999999</v>
      </c>
      <c r="L478" s="31">
        <v>9970.1</v>
      </c>
      <c r="M478" s="31">
        <v>2.2611400000000001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117.15</v>
      </c>
      <c r="D479" s="36">
        <v>117.58333333333333</v>
      </c>
      <c r="E479" s="36">
        <v>116.26666666666665</v>
      </c>
      <c r="F479" s="36">
        <v>115.38333333333333</v>
      </c>
      <c r="G479" s="36">
        <v>114.06666666666665</v>
      </c>
      <c r="H479" s="36">
        <v>118.46666666666665</v>
      </c>
      <c r="I479" s="36">
        <v>119.78333333333335</v>
      </c>
      <c r="J479" s="36">
        <v>120.66666666666666</v>
      </c>
      <c r="K479" s="31">
        <v>118.9</v>
      </c>
      <c r="L479" s="31">
        <v>116.7</v>
      </c>
      <c r="M479" s="31">
        <v>79.687820000000002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1708.95</v>
      </c>
      <c r="D480" s="36">
        <v>1703.9333333333332</v>
      </c>
      <c r="E480" s="36">
        <v>1693.8666666666663</v>
      </c>
      <c r="F480" s="36">
        <v>1678.7833333333331</v>
      </c>
      <c r="G480" s="36">
        <v>1668.7166666666662</v>
      </c>
      <c r="H480" s="36">
        <v>1719.0166666666664</v>
      </c>
      <c r="I480" s="36">
        <v>1729.0833333333335</v>
      </c>
      <c r="J480" s="36">
        <v>1744.1666666666665</v>
      </c>
      <c r="K480" s="31">
        <v>1714</v>
      </c>
      <c r="L480" s="31">
        <v>1688.85</v>
      </c>
      <c r="M480" s="31">
        <v>3.3609900000000001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1077.05</v>
      </c>
      <c r="D481" s="36">
        <v>1086.05</v>
      </c>
      <c r="E481" s="36">
        <v>1063.1999999999998</v>
      </c>
      <c r="F481" s="36">
        <v>1049.3499999999999</v>
      </c>
      <c r="G481" s="36">
        <v>1026.4999999999998</v>
      </c>
      <c r="H481" s="36">
        <v>1099.8999999999999</v>
      </c>
      <c r="I481" s="36">
        <v>1122.7499999999998</v>
      </c>
      <c r="J481" s="31">
        <v>1136.5999999999999</v>
      </c>
      <c r="K481" s="31">
        <v>1108.9000000000001</v>
      </c>
      <c r="L481" s="31">
        <v>1072.2</v>
      </c>
      <c r="M481" s="53">
        <v>7.8419999999999996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663.4</v>
      </c>
      <c r="D482" s="36">
        <v>666.49999999999989</v>
      </c>
      <c r="E482" s="36">
        <v>658.19999999999982</v>
      </c>
      <c r="F482" s="36">
        <v>652.99999999999989</v>
      </c>
      <c r="G482" s="36">
        <v>644.69999999999982</v>
      </c>
      <c r="H482" s="36">
        <v>671.69999999999982</v>
      </c>
      <c r="I482" s="36">
        <v>679.99999999999977</v>
      </c>
      <c r="J482" s="31">
        <v>685.19999999999982</v>
      </c>
      <c r="K482" s="31">
        <v>674.8</v>
      </c>
      <c r="L482" s="31">
        <v>661.3</v>
      </c>
      <c r="M482" s="53">
        <v>1.40761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586.1</v>
      </c>
      <c r="D483" s="36">
        <v>588.69999999999993</v>
      </c>
      <c r="E483" s="36">
        <v>582.39999999999986</v>
      </c>
      <c r="F483" s="36">
        <v>578.69999999999993</v>
      </c>
      <c r="G483" s="36">
        <v>572.39999999999986</v>
      </c>
      <c r="H483" s="36">
        <v>592.39999999999986</v>
      </c>
      <c r="I483" s="36">
        <v>598.69999999999982</v>
      </c>
      <c r="J483" s="36">
        <v>602.39999999999986</v>
      </c>
      <c r="K483" s="31">
        <v>595</v>
      </c>
      <c r="L483" s="31">
        <v>585</v>
      </c>
      <c r="M483" s="31">
        <v>34.438519999999997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848.75</v>
      </c>
      <c r="D484" s="36">
        <v>852.33333333333337</v>
      </c>
      <c r="E484" s="36">
        <v>839.66666666666674</v>
      </c>
      <c r="F484" s="36">
        <v>830.58333333333337</v>
      </c>
      <c r="G484" s="36">
        <v>817.91666666666674</v>
      </c>
      <c r="H484" s="36">
        <v>861.41666666666674</v>
      </c>
      <c r="I484" s="36">
        <v>874.08333333333348</v>
      </c>
      <c r="J484" s="31">
        <v>883.16666666666674</v>
      </c>
      <c r="K484" s="31">
        <v>865</v>
      </c>
      <c r="L484" s="31">
        <v>843.25</v>
      </c>
      <c r="M484" s="53">
        <v>0.63770000000000004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608.5</v>
      </c>
      <c r="D485" s="36">
        <v>609.13333333333333</v>
      </c>
      <c r="E485" s="36">
        <v>603.36666666666667</v>
      </c>
      <c r="F485" s="36">
        <v>598.23333333333335</v>
      </c>
      <c r="G485" s="36">
        <v>592.4666666666667</v>
      </c>
      <c r="H485" s="36">
        <v>614.26666666666665</v>
      </c>
      <c r="I485" s="36">
        <v>620.0333333333333</v>
      </c>
      <c r="J485" s="36">
        <v>625.16666666666663</v>
      </c>
      <c r="K485" s="31">
        <v>614.9</v>
      </c>
      <c r="L485" s="31">
        <v>604</v>
      </c>
      <c r="M485" s="31">
        <v>5.8344500000000004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404.4</v>
      </c>
      <c r="D486" s="36">
        <v>404.86666666666662</v>
      </c>
      <c r="E486" s="36">
        <v>399.58333333333326</v>
      </c>
      <c r="F486" s="36">
        <v>394.76666666666665</v>
      </c>
      <c r="G486" s="36">
        <v>389.48333333333329</v>
      </c>
      <c r="H486" s="36">
        <v>409.68333333333322</v>
      </c>
      <c r="I486" s="36">
        <v>414.96666666666664</v>
      </c>
      <c r="J486" s="36">
        <v>419.78333333333319</v>
      </c>
      <c r="K486" s="31">
        <v>410.15</v>
      </c>
      <c r="L486" s="31">
        <v>400.05</v>
      </c>
      <c r="M486" s="31">
        <v>1.5160899999999999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391</v>
      </c>
      <c r="D487" s="36">
        <v>390.7833333333333</v>
      </c>
      <c r="E487" s="36">
        <v>385.81666666666661</v>
      </c>
      <c r="F487" s="36">
        <v>380.63333333333333</v>
      </c>
      <c r="G487" s="36">
        <v>375.66666666666663</v>
      </c>
      <c r="H487" s="36">
        <v>395.96666666666658</v>
      </c>
      <c r="I487" s="36">
        <v>400.93333333333328</v>
      </c>
      <c r="J487" s="36">
        <v>406.11666666666656</v>
      </c>
      <c r="K487" s="31">
        <v>395.75</v>
      </c>
      <c r="L487" s="31">
        <v>385.6</v>
      </c>
      <c r="M487" s="31">
        <v>0.97663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549.15</v>
      </c>
      <c r="D488" s="36">
        <v>548.85</v>
      </c>
      <c r="E488" s="36">
        <v>541.30000000000007</v>
      </c>
      <c r="F488" s="36">
        <v>533.45000000000005</v>
      </c>
      <c r="G488" s="36">
        <v>525.90000000000009</v>
      </c>
      <c r="H488" s="36">
        <v>556.70000000000005</v>
      </c>
      <c r="I488" s="36">
        <v>564.25</v>
      </c>
      <c r="J488" s="36">
        <v>572.1</v>
      </c>
      <c r="K488" s="31">
        <v>556.4</v>
      </c>
      <c r="L488" s="31">
        <v>541</v>
      </c>
      <c r="M488" s="31">
        <v>4.5826200000000004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1250.05</v>
      </c>
      <c r="D489" s="36">
        <v>1246.95</v>
      </c>
      <c r="E489" s="36">
        <v>1236.1000000000001</v>
      </c>
      <c r="F489" s="36">
        <v>1222.1500000000001</v>
      </c>
      <c r="G489" s="36">
        <v>1211.3000000000002</v>
      </c>
      <c r="H489" s="36">
        <v>1260.9000000000001</v>
      </c>
      <c r="I489" s="36">
        <v>1271.75</v>
      </c>
      <c r="J489" s="36">
        <v>1285.7</v>
      </c>
      <c r="K489" s="31">
        <v>1257.8</v>
      </c>
      <c r="L489" s="31">
        <v>1233</v>
      </c>
      <c r="M489" s="31">
        <v>16.958130000000001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1281.95</v>
      </c>
      <c r="D490" s="36">
        <v>1284.6166666666668</v>
      </c>
      <c r="E490" s="36">
        <v>1274.3333333333335</v>
      </c>
      <c r="F490" s="36">
        <v>1266.7166666666667</v>
      </c>
      <c r="G490" s="36">
        <v>1256.4333333333334</v>
      </c>
      <c r="H490" s="36">
        <v>1292.2333333333336</v>
      </c>
      <c r="I490" s="36">
        <v>1302.5166666666669</v>
      </c>
      <c r="J490" s="36">
        <v>1310.1333333333337</v>
      </c>
      <c r="K490" s="31">
        <v>1294.9000000000001</v>
      </c>
      <c r="L490" s="31">
        <v>1277</v>
      </c>
      <c r="M490" s="31">
        <v>0.52963000000000005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261.7</v>
      </c>
      <c r="D491" s="36">
        <v>261.38333333333327</v>
      </c>
      <c r="E491" s="36">
        <v>259.86666666666656</v>
      </c>
      <c r="F491" s="36">
        <v>258.0333333333333</v>
      </c>
      <c r="G491" s="36">
        <v>256.51666666666659</v>
      </c>
      <c r="H491" s="36">
        <v>263.21666666666653</v>
      </c>
      <c r="I491" s="36">
        <v>264.73333333333329</v>
      </c>
      <c r="J491" s="36">
        <v>266.56666666666649</v>
      </c>
      <c r="K491" s="31">
        <v>262.89999999999998</v>
      </c>
      <c r="L491" s="31">
        <v>259.55</v>
      </c>
      <c r="M491" s="31">
        <v>123.22864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290.64999999999998</v>
      </c>
      <c r="D492" s="36">
        <v>291.7</v>
      </c>
      <c r="E492" s="36">
        <v>288.5</v>
      </c>
      <c r="F492" s="36">
        <v>286.35000000000002</v>
      </c>
      <c r="G492" s="36">
        <v>283.15000000000003</v>
      </c>
      <c r="H492" s="36">
        <v>293.84999999999997</v>
      </c>
      <c r="I492" s="36">
        <v>297.0499999999999</v>
      </c>
      <c r="J492" s="36">
        <v>299.19999999999993</v>
      </c>
      <c r="K492" s="31">
        <v>294.89999999999998</v>
      </c>
      <c r="L492" s="31">
        <v>289.55</v>
      </c>
      <c r="M492" s="31">
        <v>2.7023799999999998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630.79999999999995</v>
      </c>
      <c r="D493" s="36">
        <v>634.85</v>
      </c>
      <c r="E493" s="36">
        <v>622.95000000000005</v>
      </c>
      <c r="F493" s="36">
        <v>615.1</v>
      </c>
      <c r="G493" s="36">
        <v>603.20000000000005</v>
      </c>
      <c r="H493" s="36">
        <v>642.70000000000005</v>
      </c>
      <c r="I493" s="36">
        <v>654.59999999999991</v>
      </c>
      <c r="J493" s="36">
        <v>662.45</v>
      </c>
      <c r="K493" s="31">
        <v>646.75</v>
      </c>
      <c r="L493" s="31">
        <v>627</v>
      </c>
      <c r="M493" s="31">
        <v>4.48041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1734.25</v>
      </c>
      <c r="D494" s="36">
        <v>1729.6166666666668</v>
      </c>
      <c r="E494" s="36">
        <v>1719.2333333333336</v>
      </c>
      <c r="F494" s="36">
        <v>1704.2166666666667</v>
      </c>
      <c r="G494" s="36">
        <v>1693.8333333333335</v>
      </c>
      <c r="H494" s="36">
        <v>1744.6333333333337</v>
      </c>
      <c r="I494" s="36">
        <v>1755.0166666666669</v>
      </c>
      <c r="J494" s="36">
        <v>1770.0333333333338</v>
      </c>
      <c r="K494" s="31">
        <v>1740</v>
      </c>
      <c r="L494" s="31">
        <v>1714.6</v>
      </c>
      <c r="M494" s="31">
        <v>0.75605999999999995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2027.15</v>
      </c>
      <c r="D495" s="36">
        <v>2049.2000000000003</v>
      </c>
      <c r="E495" s="36">
        <v>1987.9500000000007</v>
      </c>
      <c r="F495" s="36">
        <v>1948.7500000000005</v>
      </c>
      <c r="G495" s="36">
        <v>1887.5000000000009</v>
      </c>
      <c r="H495" s="36">
        <v>2088.4000000000005</v>
      </c>
      <c r="I495" s="36">
        <v>2149.6499999999996</v>
      </c>
      <c r="J495" s="36">
        <v>2188.8500000000004</v>
      </c>
      <c r="K495" s="31">
        <v>2110.4499999999998</v>
      </c>
      <c r="L495" s="31">
        <v>2010</v>
      </c>
      <c r="M495" s="31">
        <v>1.4419200000000001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13.35</v>
      </c>
      <c r="D496" s="36">
        <v>13.466666666666669</v>
      </c>
      <c r="E496" s="36">
        <v>13.183333333333337</v>
      </c>
      <c r="F496" s="36">
        <v>13.016666666666669</v>
      </c>
      <c r="G496" s="36">
        <v>12.733333333333338</v>
      </c>
      <c r="H496" s="36">
        <v>13.633333333333336</v>
      </c>
      <c r="I496" s="36">
        <v>13.916666666666668</v>
      </c>
      <c r="J496" s="36">
        <v>14.083333333333336</v>
      </c>
      <c r="K496" s="31">
        <v>13.75</v>
      </c>
      <c r="L496" s="31">
        <v>13.3</v>
      </c>
      <c r="M496" s="31">
        <v>3289.5463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966</v>
      </c>
      <c r="D497" s="36">
        <v>960.83333333333337</v>
      </c>
      <c r="E497" s="36">
        <v>953.16666666666674</v>
      </c>
      <c r="F497" s="36">
        <v>940.33333333333337</v>
      </c>
      <c r="G497" s="36">
        <v>932.66666666666674</v>
      </c>
      <c r="H497" s="36">
        <v>973.66666666666674</v>
      </c>
      <c r="I497" s="36">
        <v>981.33333333333348</v>
      </c>
      <c r="J497" s="36">
        <v>994.16666666666674</v>
      </c>
      <c r="K497" s="31">
        <v>968.5</v>
      </c>
      <c r="L497" s="31">
        <v>948</v>
      </c>
      <c r="M497" s="31">
        <v>22.315169999999998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545.1</v>
      </c>
      <c r="D498" s="36">
        <v>537.79999999999995</v>
      </c>
      <c r="E498" s="36">
        <v>527.59999999999991</v>
      </c>
      <c r="F498" s="36">
        <v>510.09999999999991</v>
      </c>
      <c r="G498" s="36">
        <v>499.89999999999986</v>
      </c>
      <c r="H498" s="36">
        <v>555.29999999999995</v>
      </c>
      <c r="I498" s="36">
        <v>565.5</v>
      </c>
      <c r="J498" s="36">
        <v>583</v>
      </c>
      <c r="K498" s="31">
        <v>548</v>
      </c>
      <c r="L498" s="31">
        <v>520.29999999999995</v>
      </c>
      <c r="M498" s="31">
        <v>10.758749999999999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 t="e">
        <v>#N/A</v>
      </c>
      <c r="D499" s="36" t="e">
        <v>#N/A</v>
      </c>
      <c r="E499" s="36" t="e">
        <v>#N/A</v>
      </c>
      <c r="F499" s="36" t="e">
        <v>#N/A</v>
      </c>
      <c r="G499" s="36" t="e">
        <v>#N/A</v>
      </c>
      <c r="H499" s="36" t="e">
        <v>#N/A</v>
      </c>
      <c r="I499" s="36" t="e">
        <v>#N/A</v>
      </c>
      <c r="J499" s="36" t="e">
        <v>#N/A</v>
      </c>
      <c r="K499" s="31" t="e">
        <v>#N/A</v>
      </c>
      <c r="L499" s="31" t="e">
        <v>#N/A</v>
      </c>
      <c r="M499" s="31" t="e">
        <v>#N/A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822.1</v>
      </c>
      <c r="D500" s="36">
        <v>822.5</v>
      </c>
      <c r="E500" s="36">
        <v>815.65</v>
      </c>
      <c r="F500" s="36">
        <v>809.19999999999993</v>
      </c>
      <c r="G500" s="36">
        <v>802.34999999999991</v>
      </c>
      <c r="H500" s="36">
        <v>828.95</v>
      </c>
      <c r="I500" s="36">
        <v>835.8</v>
      </c>
      <c r="J500" s="36">
        <v>842.25000000000011</v>
      </c>
      <c r="K500" s="31">
        <v>829.35</v>
      </c>
      <c r="L500" s="31">
        <v>816.05</v>
      </c>
      <c r="M500" s="31">
        <v>1.9610000000000001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1362.9</v>
      </c>
      <c r="D501" s="36">
        <v>1363.6000000000001</v>
      </c>
      <c r="E501" s="36">
        <v>1359.3000000000002</v>
      </c>
      <c r="F501" s="36">
        <v>1355.7</v>
      </c>
      <c r="G501" s="36">
        <v>1351.4</v>
      </c>
      <c r="H501" s="36">
        <v>1367.2000000000003</v>
      </c>
      <c r="I501" s="36">
        <v>1371.5</v>
      </c>
      <c r="J501" s="36">
        <v>1375.1000000000004</v>
      </c>
      <c r="K501" s="31">
        <v>1367.9</v>
      </c>
      <c r="L501" s="31">
        <v>1360</v>
      </c>
      <c r="M501" s="31">
        <v>0.38557000000000002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470.1</v>
      </c>
      <c r="D502" s="36">
        <v>464.75</v>
      </c>
      <c r="E502" s="36">
        <v>453.7</v>
      </c>
      <c r="F502" s="36">
        <v>437.3</v>
      </c>
      <c r="G502" s="36">
        <v>426.25</v>
      </c>
      <c r="H502" s="36">
        <v>481.15</v>
      </c>
      <c r="I502" s="36">
        <v>492.19999999999993</v>
      </c>
      <c r="J502" s="36">
        <v>508.59999999999997</v>
      </c>
      <c r="K502" s="31">
        <v>475.8</v>
      </c>
      <c r="L502" s="31">
        <v>448.35</v>
      </c>
      <c r="M502" s="31">
        <v>273.14321999999999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20.95</v>
      </c>
      <c r="D503" s="36">
        <v>21.05</v>
      </c>
      <c r="E503" s="36">
        <v>20.75</v>
      </c>
      <c r="F503" s="36">
        <v>20.55</v>
      </c>
      <c r="G503" s="36">
        <v>20.25</v>
      </c>
      <c r="H503" s="36">
        <v>21.25</v>
      </c>
      <c r="I503" s="36">
        <v>21.550000000000004</v>
      </c>
      <c r="J503" s="31">
        <v>21.75</v>
      </c>
      <c r="K503" s="31">
        <v>21.35</v>
      </c>
      <c r="L503" s="31">
        <v>20.85</v>
      </c>
      <c r="M503" s="53">
        <v>1564.5695800000001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264.39999999999998</v>
      </c>
      <c r="D504" s="36">
        <v>265.51666666666665</v>
      </c>
      <c r="E504" s="36">
        <v>260.7833333333333</v>
      </c>
      <c r="F504" s="36">
        <v>257.16666666666663</v>
      </c>
      <c r="G504" s="36">
        <v>252.43333333333328</v>
      </c>
      <c r="H504" s="36">
        <v>269.13333333333333</v>
      </c>
      <c r="I504" s="36">
        <v>273.86666666666667</v>
      </c>
      <c r="J504" s="31">
        <v>277.48333333333335</v>
      </c>
      <c r="K504" s="31">
        <v>270.25</v>
      </c>
      <c r="L504" s="31">
        <v>261.89999999999998</v>
      </c>
      <c r="M504" s="53">
        <v>89.859880000000004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619.15</v>
      </c>
      <c r="D505" s="36">
        <v>619.36666666666667</v>
      </c>
      <c r="E505" s="36">
        <v>612.48333333333335</v>
      </c>
      <c r="F505" s="36">
        <v>605.81666666666672</v>
      </c>
      <c r="G505" s="36">
        <v>598.93333333333339</v>
      </c>
      <c r="H505" s="36">
        <v>626.0333333333333</v>
      </c>
      <c r="I505" s="36">
        <v>632.91666666666674</v>
      </c>
      <c r="J505" s="36">
        <v>639.58333333333326</v>
      </c>
      <c r="K505" s="31">
        <v>626.25</v>
      </c>
      <c r="L505" s="31">
        <v>612.70000000000005</v>
      </c>
      <c r="M505" s="31">
        <v>13.52026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15333.2</v>
      </c>
      <c r="D506" s="36">
        <v>15401.4</v>
      </c>
      <c r="E506" s="36">
        <v>15183.849999999999</v>
      </c>
      <c r="F506" s="36">
        <v>15034.499999999998</v>
      </c>
      <c r="G506" s="36">
        <v>14816.949999999997</v>
      </c>
      <c r="H506" s="36">
        <v>15550.75</v>
      </c>
      <c r="I506" s="36">
        <v>15768.3</v>
      </c>
      <c r="J506" s="36">
        <v>15917.650000000001</v>
      </c>
      <c r="K506" s="31">
        <v>15618.95</v>
      </c>
      <c r="L506" s="31">
        <v>15252.05</v>
      </c>
      <c r="M506" s="31">
        <v>2.53E-2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125</v>
      </c>
      <c r="D507" s="36">
        <v>126</v>
      </c>
      <c r="E507" s="36">
        <v>123.30000000000001</v>
      </c>
      <c r="F507" s="36">
        <v>121.60000000000001</v>
      </c>
      <c r="G507" s="36">
        <v>118.90000000000002</v>
      </c>
      <c r="H507" s="36">
        <v>127.7</v>
      </c>
      <c r="I507" s="36">
        <v>130.39999999999998</v>
      </c>
      <c r="J507" s="31">
        <v>132.1</v>
      </c>
      <c r="K507" s="31">
        <v>128.69999999999999</v>
      </c>
      <c r="L507" s="31">
        <v>124.3</v>
      </c>
      <c r="M507" s="53">
        <v>254.99781999999999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676.2</v>
      </c>
      <c r="D508" s="36">
        <v>679.18333333333339</v>
      </c>
      <c r="E508" s="36">
        <v>671.51666666666677</v>
      </c>
      <c r="F508" s="36">
        <v>666.83333333333337</v>
      </c>
      <c r="G508" s="36">
        <v>659.16666666666674</v>
      </c>
      <c r="H508" s="36">
        <v>683.86666666666679</v>
      </c>
      <c r="I508" s="36">
        <v>691.5333333333333</v>
      </c>
      <c r="J508" s="36">
        <v>696.21666666666681</v>
      </c>
      <c r="K508" s="31">
        <v>686.85</v>
      </c>
      <c r="L508" s="31">
        <v>674.5</v>
      </c>
      <c r="M508" s="31">
        <v>13.23845</v>
      </c>
      <c r="N508" s="1"/>
      <c r="O508" s="1"/>
    </row>
    <row r="509" spans="1:15" ht="12.75" customHeight="1">
      <c r="A509" s="243">
        <v>499</v>
      </c>
      <c r="B509" s="244" t="s">
        <v>561</v>
      </c>
      <c r="C509" s="244">
        <v>1604.1</v>
      </c>
      <c r="D509" s="245">
        <v>1599.6666666666667</v>
      </c>
      <c r="E509" s="245">
        <v>1590.5333333333335</v>
      </c>
      <c r="F509" s="245">
        <v>1576.9666666666667</v>
      </c>
      <c r="G509" s="245">
        <v>1567.8333333333335</v>
      </c>
      <c r="H509" s="245">
        <v>1613.2333333333336</v>
      </c>
      <c r="I509" s="245">
        <v>1622.3666666666668</v>
      </c>
      <c r="J509" s="245">
        <v>1635.9333333333336</v>
      </c>
      <c r="K509" s="246">
        <v>1608.8</v>
      </c>
      <c r="L509" s="246">
        <v>1586.1</v>
      </c>
      <c r="M509" s="246">
        <v>0.28172999999999998</v>
      </c>
      <c r="N509" s="1"/>
      <c r="O509" s="1"/>
    </row>
    <row r="510" spans="1:15" ht="12.75" customHeight="1">
      <c r="A510" s="259">
        <v>500</v>
      </c>
      <c r="B510" s="261" t="s">
        <v>561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80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54"/>
      <c r="B5" s="355"/>
      <c r="C5" s="354"/>
      <c r="D5" s="355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56" t="s">
        <v>565</v>
      </c>
      <c r="C7" s="355"/>
      <c r="D7" s="7">
        <f>Main!B10</f>
        <v>45287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45286</v>
      </c>
      <c r="B10" s="32">
        <v>540615</v>
      </c>
      <c r="C10" s="31" t="s">
        <v>1097</v>
      </c>
      <c r="D10" s="31" t="s">
        <v>1098</v>
      </c>
      <c r="E10" s="31" t="s">
        <v>575</v>
      </c>
      <c r="F10" s="86">
        <v>1953833</v>
      </c>
      <c r="G10" s="32">
        <v>0.66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45286</v>
      </c>
      <c r="B11" s="32">
        <v>543377</v>
      </c>
      <c r="C11" s="31" t="s">
        <v>1132</v>
      </c>
      <c r="D11" s="31" t="s">
        <v>1133</v>
      </c>
      <c r="E11" s="31" t="s">
        <v>574</v>
      </c>
      <c r="F11" s="86">
        <v>10000</v>
      </c>
      <c r="G11" s="32">
        <v>11.02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45286</v>
      </c>
      <c r="B12" s="32">
        <v>543377</v>
      </c>
      <c r="C12" s="31" t="s">
        <v>1132</v>
      </c>
      <c r="D12" s="31" t="s">
        <v>1133</v>
      </c>
      <c r="E12" s="31" t="s">
        <v>575</v>
      </c>
      <c r="F12" s="86">
        <v>30000</v>
      </c>
      <c r="G12" s="32">
        <v>13.32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45286</v>
      </c>
      <c r="B13" s="32">
        <v>511359</v>
      </c>
      <c r="C13" s="31" t="s">
        <v>1134</v>
      </c>
      <c r="D13" s="31" t="s">
        <v>1135</v>
      </c>
      <c r="E13" s="31" t="s">
        <v>575</v>
      </c>
      <c r="F13" s="86">
        <v>100000</v>
      </c>
      <c r="G13" s="32">
        <v>41.54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45286</v>
      </c>
      <c r="B14" s="32">
        <v>541303</v>
      </c>
      <c r="C14" s="31" t="s">
        <v>1045</v>
      </c>
      <c r="D14" s="31" t="s">
        <v>960</v>
      </c>
      <c r="E14" s="31" t="s">
        <v>575</v>
      </c>
      <c r="F14" s="86">
        <v>1843787</v>
      </c>
      <c r="G14" s="32">
        <v>5.08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45286</v>
      </c>
      <c r="B15" s="32">
        <v>541303</v>
      </c>
      <c r="C15" s="31" t="s">
        <v>1045</v>
      </c>
      <c r="D15" s="31" t="s">
        <v>960</v>
      </c>
      <c r="E15" s="31" t="s">
        <v>574</v>
      </c>
      <c r="F15" s="86">
        <v>120000</v>
      </c>
      <c r="G15" s="32">
        <v>5.19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45286</v>
      </c>
      <c r="B16" s="32">
        <v>531179</v>
      </c>
      <c r="C16" s="31" t="s">
        <v>1136</v>
      </c>
      <c r="D16" s="31" t="s">
        <v>1137</v>
      </c>
      <c r="E16" s="31" t="s">
        <v>575</v>
      </c>
      <c r="F16" s="86">
        <v>292470</v>
      </c>
      <c r="G16" s="32">
        <v>2526.48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45286</v>
      </c>
      <c r="B17" s="32">
        <v>531179</v>
      </c>
      <c r="C17" s="31" t="s">
        <v>1136</v>
      </c>
      <c r="D17" s="31" t="s">
        <v>1059</v>
      </c>
      <c r="E17" s="31" t="s">
        <v>575</v>
      </c>
      <c r="F17" s="86">
        <v>37000</v>
      </c>
      <c r="G17" s="32">
        <v>2600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45286</v>
      </c>
      <c r="B18" s="32">
        <v>531179</v>
      </c>
      <c r="C18" s="31" t="s">
        <v>1136</v>
      </c>
      <c r="D18" s="31" t="s">
        <v>1059</v>
      </c>
      <c r="E18" s="31" t="s">
        <v>574</v>
      </c>
      <c r="F18" s="86">
        <v>97000</v>
      </c>
      <c r="G18" s="32">
        <v>2515.64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45286</v>
      </c>
      <c r="B19" s="32">
        <v>544052</v>
      </c>
      <c r="C19" s="31" t="s">
        <v>1138</v>
      </c>
      <c r="D19" s="31" t="s">
        <v>1139</v>
      </c>
      <c r="E19" s="31" t="s">
        <v>575</v>
      </c>
      <c r="F19" s="86">
        <v>36000</v>
      </c>
      <c r="G19" s="32">
        <v>73.900000000000006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45286</v>
      </c>
      <c r="B20" s="32">
        <v>544052</v>
      </c>
      <c r="C20" s="31" t="s">
        <v>1138</v>
      </c>
      <c r="D20" s="31" t="s">
        <v>1140</v>
      </c>
      <c r="E20" s="31" t="s">
        <v>574</v>
      </c>
      <c r="F20" s="86">
        <v>100000</v>
      </c>
      <c r="G20" s="32">
        <v>75.31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45286</v>
      </c>
      <c r="B21" s="32">
        <v>531752</v>
      </c>
      <c r="C21" s="31" t="s">
        <v>1141</v>
      </c>
      <c r="D21" s="31" t="s">
        <v>883</v>
      </c>
      <c r="E21" s="31" t="s">
        <v>574</v>
      </c>
      <c r="F21" s="86">
        <v>5000000</v>
      </c>
      <c r="G21" s="32">
        <v>1.46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45286</v>
      </c>
      <c r="B22" s="32">
        <v>534731</v>
      </c>
      <c r="C22" s="31" t="s">
        <v>1142</v>
      </c>
      <c r="D22" s="31" t="s">
        <v>1143</v>
      </c>
      <c r="E22" s="31" t="s">
        <v>574</v>
      </c>
      <c r="F22" s="86">
        <v>100000</v>
      </c>
      <c r="G22" s="32">
        <v>1.02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45286</v>
      </c>
      <c r="B23" s="32">
        <v>534731</v>
      </c>
      <c r="C23" s="31" t="s">
        <v>1142</v>
      </c>
      <c r="D23" s="31" t="s">
        <v>1144</v>
      </c>
      <c r="E23" s="31" t="s">
        <v>575</v>
      </c>
      <c r="F23" s="86">
        <v>109895</v>
      </c>
      <c r="G23" s="32">
        <v>1.02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45286</v>
      </c>
      <c r="B24" s="32">
        <v>534796</v>
      </c>
      <c r="C24" s="31" t="s">
        <v>1145</v>
      </c>
      <c r="D24" s="31" t="s">
        <v>1100</v>
      </c>
      <c r="E24" s="31" t="s">
        <v>575</v>
      </c>
      <c r="F24" s="86">
        <v>78124</v>
      </c>
      <c r="G24" s="32">
        <v>37.049999999999997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45286</v>
      </c>
      <c r="B25" s="32">
        <v>534796</v>
      </c>
      <c r="C25" s="31" t="s">
        <v>1145</v>
      </c>
      <c r="D25" s="31" t="s">
        <v>1101</v>
      </c>
      <c r="E25" s="31" t="s">
        <v>574</v>
      </c>
      <c r="F25" s="86">
        <v>73666</v>
      </c>
      <c r="G25" s="32">
        <v>37.049999999999997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45286</v>
      </c>
      <c r="B26" s="32">
        <v>540829</v>
      </c>
      <c r="C26" s="31" t="s">
        <v>1146</v>
      </c>
      <c r="D26" s="31" t="s">
        <v>1147</v>
      </c>
      <c r="E26" s="31" t="s">
        <v>575</v>
      </c>
      <c r="F26" s="86">
        <v>15000</v>
      </c>
      <c r="G26" s="32">
        <v>7.45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45286</v>
      </c>
      <c r="B27" s="32">
        <v>532992</v>
      </c>
      <c r="C27" s="31" t="s">
        <v>1148</v>
      </c>
      <c r="D27" s="31" t="s">
        <v>1149</v>
      </c>
      <c r="E27" s="31" t="s">
        <v>575</v>
      </c>
      <c r="F27" s="86">
        <v>560000</v>
      </c>
      <c r="G27" s="32">
        <v>41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45286</v>
      </c>
      <c r="B28" s="32">
        <v>532992</v>
      </c>
      <c r="C28" s="31" t="s">
        <v>1148</v>
      </c>
      <c r="D28" s="31" t="s">
        <v>1150</v>
      </c>
      <c r="E28" s="31" t="s">
        <v>574</v>
      </c>
      <c r="F28" s="86">
        <v>560000</v>
      </c>
      <c r="G28" s="32">
        <v>41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45286</v>
      </c>
      <c r="B29" s="32">
        <v>522231</v>
      </c>
      <c r="C29" s="31" t="s">
        <v>1151</v>
      </c>
      <c r="D29" s="31" t="s">
        <v>1152</v>
      </c>
      <c r="E29" s="31" t="s">
        <v>574</v>
      </c>
      <c r="F29" s="86">
        <v>32000</v>
      </c>
      <c r="G29" s="32">
        <v>73.83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45286</v>
      </c>
      <c r="B30" s="32">
        <v>543378</v>
      </c>
      <c r="C30" s="31" t="s">
        <v>1153</v>
      </c>
      <c r="D30" s="31" t="s">
        <v>1154</v>
      </c>
      <c r="E30" s="31" t="s">
        <v>575</v>
      </c>
      <c r="F30" s="86">
        <v>22500</v>
      </c>
      <c r="G30" s="32">
        <v>970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45286</v>
      </c>
      <c r="B31" s="32">
        <v>543378</v>
      </c>
      <c r="C31" s="31" t="s">
        <v>1153</v>
      </c>
      <c r="D31" s="31" t="s">
        <v>1155</v>
      </c>
      <c r="E31" s="31" t="s">
        <v>574</v>
      </c>
      <c r="F31" s="86">
        <v>20000</v>
      </c>
      <c r="G31" s="32">
        <v>970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45286</v>
      </c>
      <c r="B32" s="32">
        <v>530825</v>
      </c>
      <c r="C32" s="31" t="s">
        <v>1156</v>
      </c>
      <c r="D32" s="31" t="s">
        <v>1157</v>
      </c>
      <c r="E32" s="31" t="s">
        <v>575</v>
      </c>
      <c r="F32" s="86">
        <v>6787</v>
      </c>
      <c r="G32" s="32">
        <v>77.47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45286</v>
      </c>
      <c r="B33" s="32">
        <v>530825</v>
      </c>
      <c r="C33" s="31" t="s">
        <v>1156</v>
      </c>
      <c r="D33" s="31" t="s">
        <v>1157</v>
      </c>
      <c r="E33" s="31" t="s">
        <v>574</v>
      </c>
      <c r="F33" s="86">
        <v>50000</v>
      </c>
      <c r="G33" s="32">
        <v>74.97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45286</v>
      </c>
      <c r="B34" s="32">
        <v>530825</v>
      </c>
      <c r="C34" s="31" t="s">
        <v>1156</v>
      </c>
      <c r="D34" s="31" t="s">
        <v>883</v>
      </c>
      <c r="E34" s="31" t="s">
        <v>575</v>
      </c>
      <c r="F34" s="86">
        <v>100000</v>
      </c>
      <c r="G34" s="32">
        <v>75.930000000000007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45286</v>
      </c>
      <c r="B35" s="32">
        <v>539770</v>
      </c>
      <c r="C35" s="31" t="s">
        <v>1158</v>
      </c>
      <c r="D35" s="31" t="s">
        <v>1159</v>
      </c>
      <c r="E35" s="31" t="s">
        <v>575</v>
      </c>
      <c r="F35" s="86">
        <v>40000</v>
      </c>
      <c r="G35" s="32">
        <v>4.93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45286</v>
      </c>
      <c r="B36" s="32">
        <v>539770</v>
      </c>
      <c r="C36" s="31" t="s">
        <v>1158</v>
      </c>
      <c r="D36" s="31" t="s">
        <v>1160</v>
      </c>
      <c r="E36" s="31" t="s">
        <v>574</v>
      </c>
      <c r="F36" s="86">
        <v>42980</v>
      </c>
      <c r="G36" s="32">
        <v>4.93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45286</v>
      </c>
      <c r="B37" s="32">
        <v>526705</v>
      </c>
      <c r="C37" s="31" t="s">
        <v>1161</v>
      </c>
      <c r="D37" s="31" t="s">
        <v>1162</v>
      </c>
      <c r="E37" s="31" t="s">
        <v>575</v>
      </c>
      <c r="F37" s="86">
        <v>34703</v>
      </c>
      <c r="G37" s="32">
        <v>347.27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45286</v>
      </c>
      <c r="B38" s="32">
        <v>504351</v>
      </c>
      <c r="C38" s="31" t="s">
        <v>1163</v>
      </c>
      <c r="D38" s="31" t="s">
        <v>1164</v>
      </c>
      <c r="E38" s="31" t="s">
        <v>574</v>
      </c>
      <c r="F38" s="86">
        <v>6000000</v>
      </c>
      <c r="G38" s="32">
        <v>1.56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45286</v>
      </c>
      <c r="B39" s="32">
        <v>504351</v>
      </c>
      <c r="C39" s="31" t="s">
        <v>1163</v>
      </c>
      <c r="D39" s="31" t="s">
        <v>1165</v>
      </c>
      <c r="E39" s="31" t="s">
        <v>575</v>
      </c>
      <c r="F39" s="86">
        <v>21635617</v>
      </c>
      <c r="G39" s="32">
        <v>1.56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45286</v>
      </c>
      <c r="B40" s="32">
        <v>543500</v>
      </c>
      <c r="C40" s="31" t="s">
        <v>1166</v>
      </c>
      <c r="D40" s="31" t="s">
        <v>960</v>
      </c>
      <c r="E40" s="31" t="s">
        <v>574</v>
      </c>
      <c r="F40" s="86">
        <v>72000</v>
      </c>
      <c r="G40" s="32">
        <v>14.18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45286</v>
      </c>
      <c r="B41" s="32">
        <v>540190</v>
      </c>
      <c r="C41" s="31" t="s">
        <v>1086</v>
      </c>
      <c r="D41" s="31" t="s">
        <v>1167</v>
      </c>
      <c r="E41" s="31" t="s">
        <v>575</v>
      </c>
      <c r="F41" s="86">
        <v>50152</v>
      </c>
      <c r="G41" s="32">
        <v>43.79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45286</v>
      </c>
      <c r="B42" s="32">
        <v>540190</v>
      </c>
      <c r="C42" s="31" t="s">
        <v>1086</v>
      </c>
      <c r="D42" s="31" t="s">
        <v>1087</v>
      </c>
      <c r="E42" s="31" t="s">
        <v>575</v>
      </c>
      <c r="F42" s="86">
        <v>25357</v>
      </c>
      <c r="G42" s="32">
        <v>43.15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45286</v>
      </c>
      <c r="B43" s="32">
        <v>540190</v>
      </c>
      <c r="C43" s="31" t="s">
        <v>1086</v>
      </c>
      <c r="D43" s="31" t="s">
        <v>1168</v>
      </c>
      <c r="E43" s="31" t="s">
        <v>574</v>
      </c>
      <c r="F43" s="86">
        <v>20000</v>
      </c>
      <c r="G43" s="32">
        <v>43.92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45286</v>
      </c>
      <c r="B44" s="32">
        <v>540190</v>
      </c>
      <c r="C44" s="31" t="s">
        <v>1086</v>
      </c>
      <c r="D44" s="31" t="s">
        <v>1169</v>
      </c>
      <c r="E44" s="31" t="s">
        <v>574</v>
      </c>
      <c r="F44" s="86">
        <v>20000</v>
      </c>
      <c r="G44" s="32">
        <v>43.6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45286</v>
      </c>
      <c r="B45" s="32">
        <v>543324</v>
      </c>
      <c r="C45" s="31" t="s">
        <v>1170</v>
      </c>
      <c r="D45" s="31" t="s">
        <v>1171</v>
      </c>
      <c r="E45" s="31" t="s">
        <v>575</v>
      </c>
      <c r="F45" s="86">
        <v>4050</v>
      </c>
      <c r="G45" s="32">
        <v>320.54000000000002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45286</v>
      </c>
      <c r="B46" s="32">
        <v>543324</v>
      </c>
      <c r="C46" s="31" t="s">
        <v>1170</v>
      </c>
      <c r="D46" s="31" t="s">
        <v>1172</v>
      </c>
      <c r="E46" s="31" t="s">
        <v>575</v>
      </c>
      <c r="F46" s="86">
        <v>68850</v>
      </c>
      <c r="G46" s="32">
        <v>318.72000000000003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45286</v>
      </c>
      <c r="B47" s="32">
        <v>543324</v>
      </c>
      <c r="C47" s="31" t="s">
        <v>1170</v>
      </c>
      <c r="D47" s="31" t="s">
        <v>1171</v>
      </c>
      <c r="E47" s="31" t="s">
        <v>574</v>
      </c>
      <c r="F47" s="86">
        <v>84645</v>
      </c>
      <c r="G47" s="32">
        <v>320.52999999999997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45286</v>
      </c>
      <c r="B48" s="32">
        <v>539228</v>
      </c>
      <c r="C48" s="31" t="s">
        <v>1173</v>
      </c>
      <c r="D48" s="31" t="s">
        <v>1174</v>
      </c>
      <c r="E48" s="31" t="s">
        <v>575</v>
      </c>
      <c r="F48" s="86">
        <v>750000</v>
      </c>
      <c r="G48" s="32">
        <v>3.45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45286</v>
      </c>
      <c r="B49" s="32">
        <v>500170</v>
      </c>
      <c r="C49" s="31" t="s">
        <v>1175</v>
      </c>
      <c r="D49" s="31" t="s">
        <v>1176</v>
      </c>
      <c r="E49" s="31" t="s">
        <v>575</v>
      </c>
      <c r="F49" s="86">
        <v>145591</v>
      </c>
      <c r="G49" s="32">
        <v>48.9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45286</v>
      </c>
      <c r="B50" s="32">
        <v>500170</v>
      </c>
      <c r="C50" s="31" t="s">
        <v>1175</v>
      </c>
      <c r="D50" s="31" t="s">
        <v>1176</v>
      </c>
      <c r="E50" s="31" t="s">
        <v>574</v>
      </c>
      <c r="F50" s="86">
        <v>145591</v>
      </c>
      <c r="G50" s="32">
        <v>49.57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45286</v>
      </c>
      <c r="B51" s="32">
        <v>540210</v>
      </c>
      <c r="C51" s="31" t="s">
        <v>1177</v>
      </c>
      <c r="D51" s="31" t="s">
        <v>1178</v>
      </c>
      <c r="E51" s="31" t="s">
        <v>575</v>
      </c>
      <c r="F51" s="86">
        <v>199502</v>
      </c>
      <c r="G51" s="32">
        <v>15.27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45286</v>
      </c>
      <c r="B52" s="32">
        <v>514010</v>
      </c>
      <c r="C52" s="31" t="s">
        <v>1179</v>
      </c>
      <c r="D52" s="31" t="s">
        <v>1180</v>
      </c>
      <c r="E52" s="31" t="s">
        <v>575</v>
      </c>
      <c r="F52" s="86">
        <v>1624692</v>
      </c>
      <c r="G52" s="32">
        <v>29.68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45286</v>
      </c>
      <c r="B53" s="32">
        <v>514010</v>
      </c>
      <c r="C53" s="31" t="s">
        <v>1179</v>
      </c>
      <c r="D53" s="31" t="s">
        <v>1181</v>
      </c>
      <c r="E53" s="31" t="s">
        <v>574</v>
      </c>
      <c r="F53" s="86">
        <v>900000</v>
      </c>
      <c r="G53" s="32">
        <v>29.94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45286</v>
      </c>
      <c r="B54" s="32">
        <v>514010</v>
      </c>
      <c r="C54" s="31" t="s">
        <v>1179</v>
      </c>
      <c r="D54" s="31" t="s">
        <v>1182</v>
      </c>
      <c r="E54" s="31" t="s">
        <v>575</v>
      </c>
      <c r="F54" s="86">
        <v>1500000</v>
      </c>
      <c r="G54" s="32">
        <v>30.04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45286</v>
      </c>
      <c r="B55" s="32">
        <v>514010</v>
      </c>
      <c r="C55" s="31" t="s">
        <v>1179</v>
      </c>
      <c r="D55" s="31" t="s">
        <v>883</v>
      </c>
      <c r="E55" s="31" t="s">
        <v>574</v>
      </c>
      <c r="F55" s="86">
        <v>500000</v>
      </c>
      <c r="G55" s="32">
        <v>29.7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45286</v>
      </c>
      <c r="B56" s="32">
        <v>514010</v>
      </c>
      <c r="C56" s="31" t="s">
        <v>1179</v>
      </c>
      <c r="D56" s="31" t="s">
        <v>883</v>
      </c>
      <c r="E56" s="31" t="s">
        <v>575</v>
      </c>
      <c r="F56" s="86">
        <v>366715</v>
      </c>
      <c r="G56" s="32">
        <v>30.87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45286</v>
      </c>
      <c r="B57" s="32">
        <v>504731</v>
      </c>
      <c r="C57" s="31" t="s">
        <v>1183</v>
      </c>
      <c r="D57" s="31" t="s">
        <v>1184</v>
      </c>
      <c r="E57" s="31" t="s">
        <v>575</v>
      </c>
      <c r="F57" s="86">
        <v>10000</v>
      </c>
      <c r="G57" s="32">
        <v>54.92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45286</v>
      </c>
      <c r="B58" s="32">
        <v>504731</v>
      </c>
      <c r="C58" s="31" t="s">
        <v>1183</v>
      </c>
      <c r="D58" s="31" t="s">
        <v>1185</v>
      </c>
      <c r="E58" s="31" t="s">
        <v>574</v>
      </c>
      <c r="F58" s="86">
        <v>7500</v>
      </c>
      <c r="G58" s="32">
        <v>54.92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45286</v>
      </c>
      <c r="B59" s="32">
        <v>540377</v>
      </c>
      <c r="C59" s="31" t="s">
        <v>987</v>
      </c>
      <c r="D59" s="31" t="s">
        <v>1088</v>
      </c>
      <c r="E59" s="31" t="s">
        <v>575</v>
      </c>
      <c r="F59" s="86">
        <v>4100000</v>
      </c>
      <c r="G59" s="32">
        <v>2.2200000000000002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45286</v>
      </c>
      <c r="B60" s="32">
        <v>523467</v>
      </c>
      <c r="C60" s="31" t="s">
        <v>1186</v>
      </c>
      <c r="D60" s="31" t="s">
        <v>883</v>
      </c>
      <c r="E60" s="31" t="s">
        <v>574</v>
      </c>
      <c r="F60" s="86">
        <v>580712</v>
      </c>
      <c r="G60" s="32">
        <v>1.71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45286</v>
      </c>
      <c r="B61" s="32">
        <v>543979</v>
      </c>
      <c r="C61" s="31" t="s">
        <v>1187</v>
      </c>
      <c r="D61" s="31" t="s">
        <v>1059</v>
      </c>
      <c r="E61" s="31" t="s">
        <v>574</v>
      </c>
      <c r="F61" s="86">
        <v>27200</v>
      </c>
      <c r="G61" s="32">
        <v>103.08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45286</v>
      </c>
      <c r="B62" s="32">
        <v>543613</v>
      </c>
      <c r="C62" s="31" t="s">
        <v>1099</v>
      </c>
      <c r="D62" s="31" t="s">
        <v>1188</v>
      </c>
      <c r="E62" s="31" t="s">
        <v>574</v>
      </c>
      <c r="F62" s="86">
        <v>24000</v>
      </c>
      <c r="G62" s="32">
        <v>17.59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45286</v>
      </c>
      <c r="B63" s="32">
        <v>540730</v>
      </c>
      <c r="C63" s="31" t="s">
        <v>1189</v>
      </c>
      <c r="D63" s="31" t="s">
        <v>1190</v>
      </c>
      <c r="E63" s="31" t="s">
        <v>575</v>
      </c>
      <c r="F63" s="86">
        <v>75000</v>
      </c>
      <c r="G63" s="32">
        <v>30.77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45286</v>
      </c>
      <c r="B64" s="32">
        <v>543207</v>
      </c>
      <c r="C64" s="31" t="s">
        <v>1191</v>
      </c>
      <c r="D64" s="31" t="s">
        <v>1192</v>
      </c>
      <c r="E64" s="31" t="s">
        <v>575</v>
      </c>
      <c r="F64" s="86">
        <v>117940</v>
      </c>
      <c r="G64" s="32">
        <v>13.07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45286</v>
      </c>
      <c r="B65" s="32">
        <v>543247</v>
      </c>
      <c r="C65" s="31" t="s">
        <v>1193</v>
      </c>
      <c r="D65" s="31" t="s">
        <v>1194</v>
      </c>
      <c r="E65" s="31" t="s">
        <v>574</v>
      </c>
      <c r="F65" s="86">
        <v>52000</v>
      </c>
      <c r="G65" s="32">
        <v>30.05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45286</v>
      </c>
      <c r="B66" s="32">
        <v>543247</v>
      </c>
      <c r="C66" s="31" t="s">
        <v>1193</v>
      </c>
      <c r="D66" s="31" t="s">
        <v>1195</v>
      </c>
      <c r="E66" s="31" t="s">
        <v>575</v>
      </c>
      <c r="F66" s="86">
        <v>52000</v>
      </c>
      <c r="G66" s="32">
        <v>30.05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45286</v>
      </c>
      <c r="B67" s="32">
        <v>538537</v>
      </c>
      <c r="C67" s="31" t="s">
        <v>1196</v>
      </c>
      <c r="D67" s="31" t="s">
        <v>1197</v>
      </c>
      <c r="E67" s="31" t="s">
        <v>575</v>
      </c>
      <c r="F67" s="86">
        <v>146461</v>
      </c>
      <c r="G67" s="32">
        <v>0.47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45286</v>
      </c>
      <c r="B68" s="32">
        <v>538537</v>
      </c>
      <c r="C68" s="31" t="s">
        <v>1196</v>
      </c>
      <c r="D68" s="31" t="s">
        <v>1198</v>
      </c>
      <c r="E68" s="31" t="s">
        <v>574</v>
      </c>
      <c r="F68" s="86">
        <v>126000</v>
      </c>
      <c r="G68" s="32">
        <v>0.47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45286</v>
      </c>
      <c r="B69" s="32">
        <v>538537</v>
      </c>
      <c r="C69" s="31" t="s">
        <v>1196</v>
      </c>
      <c r="D69" s="31" t="s">
        <v>1198</v>
      </c>
      <c r="E69" s="31" t="s">
        <v>575</v>
      </c>
      <c r="F69" s="86">
        <v>836</v>
      </c>
      <c r="G69" s="32">
        <v>0.5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45286</v>
      </c>
      <c r="B70" s="32">
        <v>526773</v>
      </c>
      <c r="C70" s="31" t="s">
        <v>1199</v>
      </c>
      <c r="D70" s="31" t="s">
        <v>1200</v>
      </c>
      <c r="E70" s="31" t="s">
        <v>574</v>
      </c>
      <c r="F70" s="86">
        <v>1294694</v>
      </c>
      <c r="G70" s="32">
        <v>9.2899999999999991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45286</v>
      </c>
      <c r="B71" s="32">
        <v>501314</v>
      </c>
      <c r="C71" s="31" t="s">
        <v>1201</v>
      </c>
      <c r="D71" s="31" t="s">
        <v>1202</v>
      </c>
      <c r="E71" s="31" t="s">
        <v>575</v>
      </c>
      <c r="F71" s="86">
        <v>3645000</v>
      </c>
      <c r="G71" s="32">
        <v>1.42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45286</v>
      </c>
      <c r="B72" s="32">
        <v>501314</v>
      </c>
      <c r="C72" s="31" t="s">
        <v>1201</v>
      </c>
      <c r="D72" s="31" t="s">
        <v>1203</v>
      </c>
      <c r="E72" s="31" t="s">
        <v>575</v>
      </c>
      <c r="F72" s="86">
        <v>2630505</v>
      </c>
      <c r="G72" s="32">
        <v>1.47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45286</v>
      </c>
      <c r="B73" s="32">
        <v>501314</v>
      </c>
      <c r="C73" s="31" t="s">
        <v>1201</v>
      </c>
      <c r="D73" s="31" t="s">
        <v>1139</v>
      </c>
      <c r="E73" s="31" t="s">
        <v>575</v>
      </c>
      <c r="F73" s="86">
        <v>2160722</v>
      </c>
      <c r="G73" s="32">
        <v>1.4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45286</v>
      </c>
      <c r="B74" s="32">
        <v>501314</v>
      </c>
      <c r="C74" s="31" t="s">
        <v>1201</v>
      </c>
      <c r="D74" s="31" t="s">
        <v>1139</v>
      </c>
      <c r="E74" s="31" t="s">
        <v>574</v>
      </c>
      <c r="F74" s="86">
        <v>3627849</v>
      </c>
      <c r="G74" s="32">
        <v>1.45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45286</v>
      </c>
      <c r="B75" s="32">
        <v>539495</v>
      </c>
      <c r="C75" s="31" t="s">
        <v>1044</v>
      </c>
      <c r="D75" s="31" t="s">
        <v>1204</v>
      </c>
      <c r="E75" s="31" t="s">
        <v>574</v>
      </c>
      <c r="F75" s="86">
        <v>11384</v>
      </c>
      <c r="G75" s="32">
        <v>26.09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45286</v>
      </c>
      <c r="B76" s="32">
        <v>539669</v>
      </c>
      <c r="C76" s="31" t="s">
        <v>1205</v>
      </c>
      <c r="D76" s="31" t="s">
        <v>883</v>
      </c>
      <c r="E76" s="31" t="s">
        <v>574</v>
      </c>
      <c r="F76" s="86">
        <v>883163</v>
      </c>
      <c r="G76" s="32">
        <v>0.57999999999999996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45286</v>
      </c>
      <c r="B77" s="32">
        <v>520141</v>
      </c>
      <c r="C77" s="31" t="s">
        <v>1102</v>
      </c>
      <c r="D77" s="31" t="s">
        <v>1103</v>
      </c>
      <c r="E77" s="31" t="s">
        <v>575</v>
      </c>
      <c r="F77" s="86">
        <v>195079</v>
      </c>
      <c r="G77" s="32">
        <v>8.6199999999999992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45286</v>
      </c>
      <c r="B78" s="32">
        <v>544056</v>
      </c>
      <c r="C78" s="31" t="s">
        <v>1206</v>
      </c>
      <c r="D78" s="31" t="s">
        <v>1207</v>
      </c>
      <c r="E78" s="31" t="s">
        <v>574</v>
      </c>
      <c r="F78" s="86">
        <v>22400</v>
      </c>
      <c r="G78" s="32">
        <v>78.03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45286</v>
      </c>
      <c r="B79" s="32">
        <v>544056</v>
      </c>
      <c r="C79" s="31" t="s">
        <v>1206</v>
      </c>
      <c r="D79" s="31" t="s">
        <v>1208</v>
      </c>
      <c r="E79" s="31" t="s">
        <v>574</v>
      </c>
      <c r="F79" s="86">
        <v>46400</v>
      </c>
      <c r="G79" s="32">
        <v>83.15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45286</v>
      </c>
      <c r="B80" s="32">
        <v>544056</v>
      </c>
      <c r="C80" s="31" t="s">
        <v>1206</v>
      </c>
      <c r="D80" s="31" t="s">
        <v>1208</v>
      </c>
      <c r="E80" s="31" t="s">
        <v>575</v>
      </c>
      <c r="F80" s="86">
        <v>1600</v>
      </c>
      <c r="G80" s="32">
        <v>81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45286</v>
      </c>
      <c r="B81" s="32">
        <v>544056</v>
      </c>
      <c r="C81" s="31" t="s">
        <v>1206</v>
      </c>
      <c r="D81" s="31" t="s">
        <v>1209</v>
      </c>
      <c r="E81" s="31" t="s">
        <v>574</v>
      </c>
      <c r="F81" s="86">
        <v>48000</v>
      </c>
      <c r="G81" s="32">
        <v>81.680000000000007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45286</v>
      </c>
      <c r="B82" s="32">
        <v>500402</v>
      </c>
      <c r="C82" s="31" t="s">
        <v>1210</v>
      </c>
      <c r="D82" s="31" t="s">
        <v>1211</v>
      </c>
      <c r="E82" s="31" t="s">
        <v>574</v>
      </c>
      <c r="F82" s="86">
        <v>300000</v>
      </c>
      <c r="G82" s="32">
        <v>100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45286</v>
      </c>
      <c r="B83" s="32">
        <v>530611</v>
      </c>
      <c r="C83" s="31" t="s">
        <v>1104</v>
      </c>
      <c r="D83" s="31" t="s">
        <v>1105</v>
      </c>
      <c r="E83" s="31" t="s">
        <v>575</v>
      </c>
      <c r="F83" s="86">
        <v>3003347</v>
      </c>
      <c r="G83" s="32">
        <v>0.49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45286</v>
      </c>
      <c r="B84" s="32">
        <v>532284</v>
      </c>
      <c r="C84" s="31" t="s">
        <v>1212</v>
      </c>
      <c r="D84" s="31" t="s">
        <v>1090</v>
      </c>
      <c r="E84" s="31" t="s">
        <v>575</v>
      </c>
      <c r="F84" s="86">
        <v>60733</v>
      </c>
      <c r="G84" s="32">
        <v>51.86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45286</v>
      </c>
      <c r="B85" s="32">
        <v>532284</v>
      </c>
      <c r="C85" s="31" t="s">
        <v>1212</v>
      </c>
      <c r="D85" s="31" t="s">
        <v>1090</v>
      </c>
      <c r="E85" s="31" t="s">
        <v>575</v>
      </c>
      <c r="F85" s="86">
        <v>33644</v>
      </c>
      <c r="G85" s="32">
        <v>52.82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45286</v>
      </c>
      <c r="B86" s="32">
        <v>532284</v>
      </c>
      <c r="C86" s="31" t="s">
        <v>1212</v>
      </c>
      <c r="D86" s="31" t="s">
        <v>1213</v>
      </c>
      <c r="E86" s="31" t="s">
        <v>575</v>
      </c>
      <c r="F86" s="86">
        <v>64100</v>
      </c>
      <c r="G86" s="32">
        <v>50.93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45286</v>
      </c>
      <c r="B87" s="32">
        <v>522294</v>
      </c>
      <c r="C87" s="31" t="s">
        <v>1214</v>
      </c>
      <c r="D87" s="31" t="s">
        <v>1215</v>
      </c>
      <c r="E87" s="31" t="s">
        <v>575</v>
      </c>
      <c r="F87" s="86">
        <v>54500</v>
      </c>
      <c r="G87" s="32">
        <v>300.16000000000003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45286</v>
      </c>
      <c r="B88" s="32">
        <v>542765</v>
      </c>
      <c r="C88" s="31" t="s">
        <v>1055</v>
      </c>
      <c r="D88" s="31" t="s">
        <v>1089</v>
      </c>
      <c r="E88" s="31" t="s">
        <v>575</v>
      </c>
      <c r="F88" s="86">
        <v>2000</v>
      </c>
      <c r="G88" s="32">
        <v>340.5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45286</v>
      </c>
      <c r="B89" s="32">
        <v>542765</v>
      </c>
      <c r="C89" s="31" t="s">
        <v>1055</v>
      </c>
      <c r="D89" s="31" t="s">
        <v>1216</v>
      </c>
      <c r="E89" s="31" t="s">
        <v>575</v>
      </c>
      <c r="F89" s="86">
        <v>2000</v>
      </c>
      <c r="G89" s="32">
        <v>340.5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45286</v>
      </c>
      <c r="B90" s="32">
        <v>537582</v>
      </c>
      <c r="C90" s="31" t="s">
        <v>1217</v>
      </c>
      <c r="D90" s="31" t="s">
        <v>1218</v>
      </c>
      <c r="E90" s="31" t="s">
        <v>575</v>
      </c>
      <c r="F90" s="86">
        <v>270000</v>
      </c>
      <c r="G90" s="32">
        <v>2.46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45286</v>
      </c>
      <c r="B91" s="32">
        <v>537582</v>
      </c>
      <c r="C91" s="31" t="s">
        <v>1217</v>
      </c>
      <c r="D91" s="31" t="s">
        <v>1219</v>
      </c>
      <c r="E91" s="31" t="s">
        <v>575</v>
      </c>
      <c r="F91" s="86">
        <v>350000</v>
      </c>
      <c r="G91" s="32">
        <v>2.46</v>
      </c>
      <c r="H91" s="32" t="s">
        <v>333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45286</v>
      </c>
      <c r="B92" s="32">
        <v>531390</v>
      </c>
      <c r="C92" s="31" t="s">
        <v>1220</v>
      </c>
      <c r="D92" s="31" t="s">
        <v>1221</v>
      </c>
      <c r="E92" s="31" t="s">
        <v>575</v>
      </c>
      <c r="F92" s="86">
        <v>372669</v>
      </c>
      <c r="G92" s="32">
        <v>30.27</v>
      </c>
      <c r="H92" s="32" t="s">
        <v>333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45286</v>
      </c>
      <c r="B93" s="32">
        <v>531390</v>
      </c>
      <c r="C93" s="31" t="s">
        <v>1220</v>
      </c>
      <c r="D93" s="31" t="s">
        <v>1222</v>
      </c>
      <c r="E93" s="31" t="s">
        <v>575</v>
      </c>
      <c r="F93" s="86">
        <v>416742</v>
      </c>
      <c r="G93" s="32">
        <v>30.58</v>
      </c>
      <c r="H93" s="32" t="s">
        <v>333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45286</v>
      </c>
      <c r="B94" s="32">
        <v>526987</v>
      </c>
      <c r="C94" s="31" t="s">
        <v>1223</v>
      </c>
      <c r="D94" s="31" t="s">
        <v>888</v>
      </c>
      <c r="E94" s="31" t="s">
        <v>575</v>
      </c>
      <c r="F94" s="86">
        <v>3886286</v>
      </c>
      <c r="G94" s="32">
        <v>15.02</v>
      </c>
      <c r="H94" s="32" t="s">
        <v>333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45286</v>
      </c>
      <c r="B95" s="32">
        <v>526987</v>
      </c>
      <c r="C95" s="31" t="s">
        <v>1223</v>
      </c>
      <c r="D95" s="31" t="s">
        <v>888</v>
      </c>
      <c r="E95" s="31" t="s">
        <v>575</v>
      </c>
      <c r="F95" s="86">
        <v>2436082</v>
      </c>
      <c r="G95" s="32">
        <v>15.01</v>
      </c>
      <c r="H95" s="32" t="s">
        <v>333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45286</v>
      </c>
      <c r="B96" s="32">
        <v>541735</v>
      </c>
      <c r="C96" s="31" t="s">
        <v>1024</v>
      </c>
      <c r="D96" s="31" t="s">
        <v>1056</v>
      </c>
      <c r="E96" s="31" t="s">
        <v>575</v>
      </c>
      <c r="F96" s="86">
        <v>1899098</v>
      </c>
      <c r="G96" s="32">
        <v>4.6500000000000004</v>
      </c>
      <c r="H96" s="32" t="s">
        <v>333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45286</v>
      </c>
      <c r="B97" s="32">
        <v>538970</v>
      </c>
      <c r="C97" s="31" t="s">
        <v>1060</v>
      </c>
      <c r="D97" s="31" t="s">
        <v>1061</v>
      </c>
      <c r="E97" s="31" t="s">
        <v>575</v>
      </c>
      <c r="F97" s="86">
        <v>1378631</v>
      </c>
      <c r="G97" s="32">
        <v>55.37</v>
      </c>
      <c r="H97" s="32" t="s">
        <v>333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45286</v>
      </c>
      <c r="B98" s="32">
        <v>538970</v>
      </c>
      <c r="C98" s="31" t="s">
        <v>1060</v>
      </c>
      <c r="D98" s="31" t="s">
        <v>1061</v>
      </c>
      <c r="E98" s="31" t="s">
        <v>575</v>
      </c>
      <c r="F98" s="86">
        <v>1147631</v>
      </c>
      <c r="G98" s="32">
        <v>55.72</v>
      </c>
      <c r="H98" s="32" t="s">
        <v>333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45286</v>
      </c>
      <c r="B99" s="32" t="s">
        <v>1224</v>
      </c>
      <c r="C99" s="31" t="s">
        <v>1225</v>
      </c>
      <c r="D99" s="31" t="s">
        <v>576</v>
      </c>
      <c r="E99" s="31" t="s">
        <v>574</v>
      </c>
      <c r="F99" s="86">
        <v>465733</v>
      </c>
      <c r="G99" s="32">
        <v>135.86000000000001</v>
      </c>
      <c r="H99" s="32" t="s">
        <v>862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45286</v>
      </c>
      <c r="B100" s="32" t="s">
        <v>1057</v>
      </c>
      <c r="C100" s="31" t="s">
        <v>1058</v>
      </c>
      <c r="D100" s="31" t="s">
        <v>1106</v>
      </c>
      <c r="E100" s="31" t="s">
        <v>574</v>
      </c>
      <c r="F100" s="86">
        <v>272835</v>
      </c>
      <c r="G100" s="32">
        <v>24.43</v>
      </c>
      <c r="H100" s="32" t="s">
        <v>862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45286</v>
      </c>
      <c r="B101" s="32" t="s">
        <v>1045</v>
      </c>
      <c r="C101" s="31" t="s">
        <v>1046</v>
      </c>
      <c r="D101" s="31" t="s">
        <v>1107</v>
      </c>
      <c r="E101" s="31" t="s">
        <v>574</v>
      </c>
      <c r="F101" s="86">
        <v>1634531</v>
      </c>
      <c r="G101" s="32">
        <v>5.36</v>
      </c>
      <c r="H101" s="32" t="s">
        <v>862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45286</v>
      </c>
      <c r="B102" s="32" t="s">
        <v>1045</v>
      </c>
      <c r="C102" s="31" t="s">
        <v>1046</v>
      </c>
      <c r="D102" s="31" t="s">
        <v>1062</v>
      </c>
      <c r="E102" s="31" t="s">
        <v>574</v>
      </c>
      <c r="F102" s="86">
        <v>1500028</v>
      </c>
      <c r="G102" s="32">
        <v>5.0999999999999996</v>
      </c>
      <c r="H102" s="32" t="s">
        <v>862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45286</v>
      </c>
      <c r="B103" s="32" t="s">
        <v>1045</v>
      </c>
      <c r="C103" s="31" t="s">
        <v>1046</v>
      </c>
      <c r="D103" s="31" t="s">
        <v>1114</v>
      </c>
      <c r="E103" s="31" t="s">
        <v>574</v>
      </c>
      <c r="F103" s="86">
        <v>3500010</v>
      </c>
      <c r="G103" s="32">
        <v>5.0999999999999996</v>
      </c>
      <c r="H103" s="32" t="s">
        <v>862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45286</v>
      </c>
      <c r="B104" s="32" t="s">
        <v>1045</v>
      </c>
      <c r="C104" s="31" t="s">
        <v>1046</v>
      </c>
      <c r="D104" s="31" t="s">
        <v>960</v>
      </c>
      <c r="E104" s="31" t="s">
        <v>574</v>
      </c>
      <c r="F104" s="86">
        <v>14284192</v>
      </c>
      <c r="G104" s="32">
        <v>5.16</v>
      </c>
      <c r="H104" s="32" t="s">
        <v>862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45286</v>
      </c>
      <c r="B105" s="32" t="s">
        <v>1045</v>
      </c>
      <c r="C105" s="31" t="s">
        <v>1046</v>
      </c>
      <c r="D105" s="31" t="s">
        <v>1226</v>
      </c>
      <c r="E105" s="31" t="s">
        <v>574</v>
      </c>
      <c r="F105" s="86">
        <v>1459265</v>
      </c>
      <c r="G105" s="32">
        <v>5.15</v>
      </c>
      <c r="H105" s="32" t="s">
        <v>862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45286</v>
      </c>
      <c r="B106" s="32" t="s">
        <v>1045</v>
      </c>
      <c r="C106" s="31" t="s">
        <v>1046</v>
      </c>
      <c r="D106" s="31" t="s">
        <v>1227</v>
      </c>
      <c r="E106" s="31" t="s">
        <v>574</v>
      </c>
      <c r="F106" s="86">
        <v>2881657</v>
      </c>
      <c r="G106" s="32">
        <v>5.15</v>
      </c>
      <c r="H106" s="32" t="s">
        <v>862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45286</v>
      </c>
      <c r="B107" s="32" t="s">
        <v>1228</v>
      </c>
      <c r="C107" s="31" t="s">
        <v>1229</v>
      </c>
      <c r="D107" s="31" t="s">
        <v>1230</v>
      </c>
      <c r="E107" s="31" t="s">
        <v>574</v>
      </c>
      <c r="F107" s="86">
        <v>306538</v>
      </c>
      <c r="G107" s="32">
        <v>62.31</v>
      </c>
      <c r="H107" s="32" t="s">
        <v>862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45286</v>
      </c>
      <c r="B108" s="32" t="s">
        <v>1231</v>
      </c>
      <c r="C108" s="31" t="s">
        <v>1232</v>
      </c>
      <c r="D108" s="31" t="s">
        <v>1233</v>
      </c>
      <c r="E108" s="31" t="s">
        <v>574</v>
      </c>
      <c r="F108" s="86">
        <v>922734</v>
      </c>
      <c r="G108" s="32">
        <v>1.4</v>
      </c>
      <c r="H108" s="32" t="s">
        <v>862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45286</v>
      </c>
      <c r="B109" s="32" t="s">
        <v>1108</v>
      </c>
      <c r="C109" s="31" t="s">
        <v>1109</v>
      </c>
      <c r="D109" s="31" t="s">
        <v>1234</v>
      </c>
      <c r="E109" s="31" t="s">
        <v>574</v>
      </c>
      <c r="F109" s="86">
        <v>800</v>
      </c>
      <c r="G109" s="32">
        <v>175.75</v>
      </c>
      <c r="H109" s="32" t="s">
        <v>862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45286</v>
      </c>
      <c r="B110" s="32" t="s">
        <v>1136</v>
      </c>
      <c r="C110" s="31" t="s">
        <v>1235</v>
      </c>
      <c r="D110" s="31" t="s">
        <v>1062</v>
      </c>
      <c r="E110" s="31" t="s">
        <v>574</v>
      </c>
      <c r="F110" s="86">
        <v>3</v>
      </c>
      <c r="G110" s="32">
        <v>2580</v>
      </c>
      <c r="H110" s="32" t="s">
        <v>862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45286</v>
      </c>
      <c r="B111" s="32" t="s">
        <v>722</v>
      </c>
      <c r="C111" s="31" t="s">
        <v>1236</v>
      </c>
      <c r="D111" s="31" t="s">
        <v>576</v>
      </c>
      <c r="E111" s="31" t="s">
        <v>574</v>
      </c>
      <c r="F111" s="86">
        <v>690428</v>
      </c>
      <c r="G111" s="32">
        <v>76.69</v>
      </c>
      <c r="H111" s="32" t="s">
        <v>862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45286</v>
      </c>
      <c r="B112" s="32" t="s">
        <v>334</v>
      </c>
      <c r="C112" s="31" t="s">
        <v>1237</v>
      </c>
      <c r="D112" s="31" t="s">
        <v>576</v>
      </c>
      <c r="E112" s="31" t="s">
        <v>574</v>
      </c>
      <c r="F112" s="86">
        <v>175451</v>
      </c>
      <c r="G112" s="32">
        <v>2539.5500000000002</v>
      </c>
      <c r="H112" s="32" t="s">
        <v>862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45286</v>
      </c>
      <c r="B113" s="32" t="s">
        <v>1110</v>
      </c>
      <c r="C113" s="31" t="s">
        <v>1111</v>
      </c>
      <c r="D113" s="31" t="s">
        <v>576</v>
      </c>
      <c r="E113" s="31" t="s">
        <v>574</v>
      </c>
      <c r="F113" s="86">
        <v>2167136</v>
      </c>
      <c r="G113" s="32">
        <v>230.11</v>
      </c>
      <c r="H113" s="32" t="s">
        <v>862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45286</v>
      </c>
      <c r="B114" s="32" t="s">
        <v>1238</v>
      </c>
      <c r="C114" s="31" t="s">
        <v>1239</v>
      </c>
      <c r="D114" s="31" t="s">
        <v>576</v>
      </c>
      <c r="E114" s="31" t="s">
        <v>574</v>
      </c>
      <c r="F114" s="86">
        <v>37405</v>
      </c>
      <c r="G114" s="32">
        <v>4438.25</v>
      </c>
      <c r="H114" s="32" t="s">
        <v>862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45286</v>
      </c>
      <c r="B115" s="32" t="s">
        <v>354</v>
      </c>
      <c r="C115" s="31" t="s">
        <v>1240</v>
      </c>
      <c r="D115" s="31" t="s">
        <v>576</v>
      </c>
      <c r="E115" s="31" t="s">
        <v>574</v>
      </c>
      <c r="F115" s="86">
        <v>5120555</v>
      </c>
      <c r="G115" s="32">
        <v>174.44</v>
      </c>
      <c r="H115" s="32" t="s">
        <v>862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45286</v>
      </c>
      <c r="B116" s="32" t="s">
        <v>1241</v>
      </c>
      <c r="C116" s="31" t="s">
        <v>1242</v>
      </c>
      <c r="D116" s="31" t="s">
        <v>576</v>
      </c>
      <c r="E116" s="31" t="s">
        <v>574</v>
      </c>
      <c r="F116" s="86">
        <v>224269</v>
      </c>
      <c r="G116" s="32">
        <v>300.32</v>
      </c>
      <c r="H116" s="32" t="s">
        <v>862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45286</v>
      </c>
      <c r="B117" s="32" t="s">
        <v>364</v>
      </c>
      <c r="C117" s="31" t="s">
        <v>1243</v>
      </c>
      <c r="D117" s="31" t="s">
        <v>576</v>
      </c>
      <c r="E117" s="31" t="s">
        <v>574</v>
      </c>
      <c r="F117" s="86">
        <v>690106</v>
      </c>
      <c r="G117" s="32">
        <v>1354.67</v>
      </c>
      <c r="H117" s="32" t="s">
        <v>862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45286</v>
      </c>
      <c r="B118" s="32" t="s">
        <v>993</v>
      </c>
      <c r="C118" s="31" t="s">
        <v>994</v>
      </c>
      <c r="D118" s="31" t="s">
        <v>576</v>
      </c>
      <c r="E118" s="31" t="s">
        <v>574</v>
      </c>
      <c r="F118" s="86">
        <v>1268748</v>
      </c>
      <c r="G118" s="32">
        <v>65.08</v>
      </c>
      <c r="H118" s="32" t="s">
        <v>862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45286</v>
      </c>
      <c r="B119" s="32" t="s">
        <v>1244</v>
      </c>
      <c r="C119" s="31" t="s">
        <v>1245</v>
      </c>
      <c r="D119" s="31" t="s">
        <v>576</v>
      </c>
      <c r="E119" s="31" t="s">
        <v>574</v>
      </c>
      <c r="F119" s="86">
        <v>259160</v>
      </c>
      <c r="G119" s="32">
        <v>197.38</v>
      </c>
      <c r="H119" s="32" t="s">
        <v>862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45286</v>
      </c>
      <c r="B120" s="32" t="s">
        <v>1246</v>
      </c>
      <c r="C120" s="31" t="s">
        <v>1247</v>
      </c>
      <c r="D120" s="31" t="s">
        <v>576</v>
      </c>
      <c r="E120" s="31" t="s">
        <v>574</v>
      </c>
      <c r="F120" s="86">
        <v>1604437</v>
      </c>
      <c r="G120" s="32">
        <v>57.49</v>
      </c>
      <c r="H120" s="32" t="s">
        <v>862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45286</v>
      </c>
      <c r="B121" s="32" t="s">
        <v>1248</v>
      </c>
      <c r="C121" s="31" t="s">
        <v>1249</v>
      </c>
      <c r="D121" s="31" t="s">
        <v>1250</v>
      </c>
      <c r="E121" s="31" t="s">
        <v>574</v>
      </c>
      <c r="F121" s="86">
        <v>598000</v>
      </c>
      <c r="G121" s="32">
        <v>6.25</v>
      </c>
      <c r="H121" s="32" t="s">
        <v>862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45286</v>
      </c>
      <c r="B122" s="32" t="s">
        <v>1251</v>
      </c>
      <c r="C122" s="31" t="s">
        <v>1252</v>
      </c>
      <c r="D122" s="31" t="s">
        <v>576</v>
      </c>
      <c r="E122" s="31" t="s">
        <v>574</v>
      </c>
      <c r="F122" s="86">
        <v>166756</v>
      </c>
      <c r="G122" s="32">
        <v>593.79999999999995</v>
      </c>
      <c r="H122" s="32" t="s">
        <v>862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45286</v>
      </c>
      <c r="B123" s="32" t="s">
        <v>1253</v>
      </c>
      <c r="C123" s="31" t="s">
        <v>1254</v>
      </c>
      <c r="D123" s="31" t="s">
        <v>1255</v>
      </c>
      <c r="E123" s="31" t="s">
        <v>574</v>
      </c>
      <c r="F123" s="86">
        <v>8000000</v>
      </c>
      <c r="G123" s="32">
        <v>0.6</v>
      </c>
      <c r="H123" s="32" t="s">
        <v>862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45286</v>
      </c>
      <c r="B124" s="32" t="s">
        <v>1253</v>
      </c>
      <c r="C124" s="31" t="s">
        <v>1254</v>
      </c>
      <c r="D124" s="31" t="s">
        <v>1112</v>
      </c>
      <c r="E124" s="31" t="s">
        <v>574</v>
      </c>
      <c r="F124" s="86">
        <v>7007937</v>
      </c>
      <c r="G124" s="32">
        <v>0.6</v>
      </c>
      <c r="H124" s="32" t="s">
        <v>862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45286</v>
      </c>
      <c r="B125" s="32" t="s">
        <v>1256</v>
      </c>
      <c r="C125" s="31" t="s">
        <v>1257</v>
      </c>
      <c r="D125" s="31" t="s">
        <v>1258</v>
      </c>
      <c r="E125" s="31" t="s">
        <v>574</v>
      </c>
      <c r="F125" s="86">
        <v>275000</v>
      </c>
      <c r="G125" s="32">
        <v>181.23</v>
      </c>
      <c r="H125" s="32" t="s">
        <v>862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45286</v>
      </c>
      <c r="B126" s="32" t="s">
        <v>1259</v>
      </c>
      <c r="C126" s="31" t="s">
        <v>1260</v>
      </c>
      <c r="D126" s="31" t="s">
        <v>576</v>
      </c>
      <c r="E126" s="31" t="s">
        <v>574</v>
      </c>
      <c r="F126" s="86">
        <v>1102699</v>
      </c>
      <c r="G126" s="32">
        <v>293.88</v>
      </c>
      <c r="H126" s="32" t="s">
        <v>862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45286</v>
      </c>
      <c r="B127" s="32" t="s">
        <v>405</v>
      </c>
      <c r="C127" s="31" t="s">
        <v>1113</v>
      </c>
      <c r="D127" s="31" t="s">
        <v>576</v>
      </c>
      <c r="E127" s="31" t="s">
        <v>574</v>
      </c>
      <c r="F127" s="86">
        <v>7693725</v>
      </c>
      <c r="G127" s="32">
        <v>84.76</v>
      </c>
      <c r="H127" s="32" t="s">
        <v>862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45286</v>
      </c>
      <c r="B128" s="32" t="s">
        <v>1261</v>
      </c>
      <c r="C128" s="31" t="s">
        <v>1262</v>
      </c>
      <c r="D128" s="31" t="s">
        <v>1263</v>
      </c>
      <c r="E128" s="31" t="s">
        <v>574</v>
      </c>
      <c r="F128" s="86">
        <v>126400</v>
      </c>
      <c r="G128" s="32">
        <v>180.49</v>
      </c>
      <c r="H128" s="32" t="s">
        <v>862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45286</v>
      </c>
      <c r="B129" s="32" t="s">
        <v>1264</v>
      </c>
      <c r="C129" s="31" t="s">
        <v>1265</v>
      </c>
      <c r="D129" s="31" t="s">
        <v>576</v>
      </c>
      <c r="E129" s="31" t="s">
        <v>574</v>
      </c>
      <c r="F129" s="86">
        <v>908856</v>
      </c>
      <c r="G129" s="32">
        <v>108.77</v>
      </c>
      <c r="H129" s="32" t="s">
        <v>862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45286</v>
      </c>
      <c r="B130" s="32" t="s">
        <v>137</v>
      </c>
      <c r="C130" s="31" t="s">
        <v>1025</v>
      </c>
      <c r="D130" s="31" t="s">
        <v>1266</v>
      </c>
      <c r="E130" s="31" t="s">
        <v>574</v>
      </c>
      <c r="F130" s="86">
        <v>2499000</v>
      </c>
      <c r="G130" s="32">
        <v>213.57</v>
      </c>
      <c r="H130" s="32" t="s">
        <v>862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45286</v>
      </c>
      <c r="B131" s="32" t="s">
        <v>1063</v>
      </c>
      <c r="C131" s="31" t="s">
        <v>1064</v>
      </c>
      <c r="D131" s="31" t="s">
        <v>576</v>
      </c>
      <c r="E131" s="31" t="s">
        <v>574</v>
      </c>
      <c r="F131" s="86">
        <v>601251</v>
      </c>
      <c r="G131" s="32">
        <v>367.56</v>
      </c>
      <c r="H131" s="32" t="s">
        <v>862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45286</v>
      </c>
      <c r="B132" s="32" t="s">
        <v>1063</v>
      </c>
      <c r="C132" s="31" t="s">
        <v>1064</v>
      </c>
      <c r="D132" s="31" t="s">
        <v>1106</v>
      </c>
      <c r="E132" s="31" t="s">
        <v>574</v>
      </c>
      <c r="F132" s="86">
        <v>579231</v>
      </c>
      <c r="G132" s="32">
        <v>369.91</v>
      </c>
      <c r="H132" s="32" t="s">
        <v>862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45286</v>
      </c>
      <c r="B133" s="32" t="s">
        <v>1063</v>
      </c>
      <c r="C133" s="31" t="s">
        <v>1064</v>
      </c>
      <c r="D133" s="31" t="s">
        <v>1267</v>
      </c>
      <c r="E133" s="31" t="s">
        <v>574</v>
      </c>
      <c r="F133" s="86">
        <v>714837</v>
      </c>
      <c r="G133" s="32">
        <v>365.39</v>
      </c>
      <c r="H133" s="32" t="s">
        <v>862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45286</v>
      </c>
      <c r="B134" s="32" t="s">
        <v>1268</v>
      </c>
      <c r="C134" s="31" t="s">
        <v>1269</v>
      </c>
      <c r="D134" s="31" t="s">
        <v>576</v>
      </c>
      <c r="E134" s="31" t="s">
        <v>574</v>
      </c>
      <c r="F134" s="86">
        <v>236456</v>
      </c>
      <c r="G134" s="32">
        <v>476.02</v>
      </c>
      <c r="H134" s="32" t="s">
        <v>862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45286</v>
      </c>
      <c r="B135" s="32" t="s">
        <v>1270</v>
      </c>
      <c r="C135" s="31" t="s">
        <v>1271</v>
      </c>
      <c r="D135" s="31" t="s">
        <v>1115</v>
      </c>
      <c r="E135" s="31" t="s">
        <v>574</v>
      </c>
      <c r="F135" s="86">
        <v>97250</v>
      </c>
      <c r="G135" s="32">
        <v>28.65</v>
      </c>
      <c r="H135" s="32" t="s">
        <v>862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45286</v>
      </c>
      <c r="B136" s="32" t="s">
        <v>1270</v>
      </c>
      <c r="C136" s="31" t="s">
        <v>1271</v>
      </c>
      <c r="D136" s="31" t="s">
        <v>1272</v>
      </c>
      <c r="E136" s="31" t="s">
        <v>574</v>
      </c>
      <c r="F136" s="86">
        <v>104438</v>
      </c>
      <c r="G136" s="32">
        <v>29.22</v>
      </c>
      <c r="H136" s="32" t="s">
        <v>862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45286</v>
      </c>
      <c r="B137" s="32" t="s">
        <v>1270</v>
      </c>
      <c r="C137" s="31" t="s">
        <v>1271</v>
      </c>
      <c r="D137" s="31" t="s">
        <v>1090</v>
      </c>
      <c r="E137" s="31" t="s">
        <v>574</v>
      </c>
      <c r="F137" s="86">
        <v>383840</v>
      </c>
      <c r="G137" s="32">
        <v>28.9</v>
      </c>
      <c r="H137" s="32" t="s">
        <v>862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45286</v>
      </c>
      <c r="B138" s="32" t="s">
        <v>1270</v>
      </c>
      <c r="C138" s="31" t="s">
        <v>1271</v>
      </c>
      <c r="D138" s="31" t="s">
        <v>1273</v>
      </c>
      <c r="E138" s="31" t="s">
        <v>574</v>
      </c>
      <c r="F138" s="86">
        <v>150000</v>
      </c>
      <c r="G138" s="32">
        <v>28.93</v>
      </c>
      <c r="H138" s="32" t="s">
        <v>862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45286</v>
      </c>
      <c r="B139" s="32" t="s">
        <v>1270</v>
      </c>
      <c r="C139" s="31" t="s">
        <v>1271</v>
      </c>
      <c r="D139" s="31" t="s">
        <v>1274</v>
      </c>
      <c r="E139" s="31" t="s">
        <v>574</v>
      </c>
      <c r="F139" s="86">
        <v>97400</v>
      </c>
      <c r="G139" s="32">
        <v>28.6</v>
      </c>
      <c r="H139" s="32" t="s">
        <v>862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45286</v>
      </c>
      <c r="B140" s="32" t="s">
        <v>1091</v>
      </c>
      <c r="C140" s="31" t="s">
        <v>1092</v>
      </c>
      <c r="D140" s="31" t="s">
        <v>980</v>
      </c>
      <c r="E140" s="31" t="s">
        <v>574</v>
      </c>
      <c r="F140" s="86">
        <v>19378</v>
      </c>
      <c r="G140" s="32">
        <v>203.08</v>
      </c>
      <c r="H140" s="32" t="s">
        <v>862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45286</v>
      </c>
      <c r="B141" s="32" t="s">
        <v>1275</v>
      </c>
      <c r="C141" s="31" t="s">
        <v>1276</v>
      </c>
      <c r="D141" s="31" t="s">
        <v>1277</v>
      </c>
      <c r="E141" s="31" t="s">
        <v>574</v>
      </c>
      <c r="F141" s="86">
        <v>200000</v>
      </c>
      <c r="G141" s="32">
        <v>18.52</v>
      </c>
      <c r="H141" s="32" t="s">
        <v>862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45286</v>
      </c>
      <c r="B142" s="32" t="s">
        <v>1278</v>
      </c>
      <c r="C142" s="31" t="s">
        <v>1279</v>
      </c>
      <c r="D142" s="31" t="s">
        <v>1280</v>
      </c>
      <c r="E142" s="31" t="s">
        <v>574</v>
      </c>
      <c r="F142" s="86">
        <v>2811262</v>
      </c>
      <c r="G142" s="32">
        <v>386</v>
      </c>
      <c r="H142" s="32" t="s">
        <v>862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45286</v>
      </c>
      <c r="B143" s="32" t="s">
        <v>1281</v>
      </c>
      <c r="C143" s="31" t="s">
        <v>1282</v>
      </c>
      <c r="D143" s="31" t="s">
        <v>1176</v>
      </c>
      <c r="E143" s="31" t="s">
        <v>574</v>
      </c>
      <c r="F143" s="86">
        <v>649026</v>
      </c>
      <c r="G143" s="32">
        <v>82.58</v>
      </c>
      <c r="H143" s="32" t="s">
        <v>862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45286</v>
      </c>
      <c r="B144" s="32" t="s">
        <v>1283</v>
      </c>
      <c r="C144" s="31" t="s">
        <v>1284</v>
      </c>
      <c r="D144" s="31" t="s">
        <v>1285</v>
      </c>
      <c r="E144" s="31" t="s">
        <v>574</v>
      </c>
      <c r="F144" s="86">
        <v>1503726</v>
      </c>
      <c r="G144" s="32">
        <v>2.02</v>
      </c>
      <c r="H144" s="32" t="s">
        <v>862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45286</v>
      </c>
      <c r="B145" s="32" t="s">
        <v>1286</v>
      </c>
      <c r="C145" s="31" t="s">
        <v>1287</v>
      </c>
      <c r="D145" s="31" t="s">
        <v>576</v>
      </c>
      <c r="E145" s="31" t="s">
        <v>574</v>
      </c>
      <c r="F145" s="86">
        <v>2831756</v>
      </c>
      <c r="G145" s="32">
        <v>51.55</v>
      </c>
      <c r="H145" s="32" t="s">
        <v>862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45286</v>
      </c>
      <c r="B146" s="32" t="s">
        <v>1288</v>
      </c>
      <c r="C146" s="31" t="s">
        <v>1289</v>
      </c>
      <c r="D146" s="31" t="s">
        <v>1290</v>
      </c>
      <c r="E146" s="31" t="s">
        <v>574</v>
      </c>
      <c r="F146" s="86">
        <v>980000</v>
      </c>
      <c r="G146" s="32">
        <v>108.44</v>
      </c>
      <c r="H146" s="32" t="s">
        <v>862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45286</v>
      </c>
      <c r="B147" s="32" t="s">
        <v>1065</v>
      </c>
      <c r="C147" s="31" t="s">
        <v>1066</v>
      </c>
      <c r="D147" s="31" t="s">
        <v>576</v>
      </c>
      <c r="E147" s="31" t="s">
        <v>574</v>
      </c>
      <c r="F147" s="86">
        <v>797672</v>
      </c>
      <c r="G147" s="32">
        <v>620.57000000000005</v>
      </c>
      <c r="H147" s="32" t="s">
        <v>862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45286</v>
      </c>
      <c r="B148" s="32" t="s">
        <v>1116</v>
      </c>
      <c r="C148" s="31" t="s">
        <v>1117</v>
      </c>
      <c r="D148" s="31" t="s">
        <v>1291</v>
      </c>
      <c r="E148" s="31" t="s">
        <v>574</v>
      </c>
      <c r="F148" s="86">
        <v>121611</v>
      </c>
      <c r="G148" s="32">
        <v>45.54</v>
      </c>
      <c r="H148" s="32" t="s">
        <v>862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45286</v>
      </c>
      <c r="B149" s="32" t="s">
        <v>1292</v>
      </c>
      <c r="C149" s="31" t="s">
        <v>1293</v>
      </c>
      <c r="D149" s="31" t="s">
        <v>1107</v>
      </c>
      <c r="E149" s="31" t="s">
        <v>574</v>
      </c>
      <c r="F149" s="86">
        <v>68304</v>
      </c>
      <c r="G149" s="32">
        <v>452.64</v>
      </c>
      <c r="H149" s="32" t="s">
        <v>862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45286</v>
      </c>
      <c r="B150" s="32" t="s">
        <v>1292</v>
      </c>
      <c r="C150" s="31" t="s">
        <v>1293</v>
      </c>
      <c r="D150" s="31" t="s">
        <v>576</v>
      </c>
      <c r="E150" s="31" t="s">
        <v>574</v>
      </c>
      <c r="F150" s="86">
        <v>182264</v>
      </c>
      <c r="G150" s="32">
        <v>453.24</v>
      </c>
      <c r="H150" s="32" t="s">
        <v>862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45286</v>
      </c>
      <c r="B151" s="32" t="s">
        <v>1292</v>
      </c>
      <c r="C151" s="31" t="s">
        <v>1293</v>
      </c>
      <c r="D151" s="31" t="s">
        <v>1294</v>
      </c>
      <c r="E151" s="31" t="s">
        <v>574</v>
      </c>
      <c r="F151" s="86">
        <v>66791</v>
      </c>
      <c r="G151" s="32">
        <v>452.69</v>
      </c>
      <c r="H151" s="32" t="s">
        <v>862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45286</v>
      </c>
      <c r="B152" s="32" t="s">
        <v>1093</v>
      </c>
      <c r="C152" s="31" t="s">
        <v>1094</v>
      </c>
      <c r="D152" s="31" t="s">
        <v>883</v>
      </c>
      <c r="E152" s="31" t="s">
        <v>574</v>
      </c>
      <c r="F152" s="86">
        <v>42232</v>
      </c>
      <c r="G152" s="32">
        <v>23.53</v>
      </c>
      <c r="H152" s="32" t="s">
        <v>862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45286</v>
      </c>
      <c r="B153" s="32" t="s">
        <v>1047</v>
      </c>
      <c r="C153" s="31" t="s">
        <v>1048</v>
      </c>
      <c r="D153" s="31" t="s">
        <v>576</v>
      </c>
      <c r="E153" s="31" t="s">
        <v>574</v>
      </c>
      <c r="F153" s="86">
        <v>165850</v>
      </c>
      <c r="G153" s="32">
        <v>1342.8</v>
      </c>
      <c r="H153" s="32" t="s">
        <v>862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45286</v>
      </c>
      <c r="B154" s="32" t="s">
        <v>1118</v>
      </c>
      <c r="C154" s="31" t="s">
        <v>1119</v>
      </c>
      <c r="D154" s="31" t="s">
        <v>960</v>
      </c>
      <c r="E154" s="31" t="s">
        <v>574</v>
      </c>
      <c r="F154" s="86">
        <v>101500</v>
      </c>
      <c r="G154" s="32">
        <v>89.25</v>
      </c>
      <c r="H154" s="32" t="s">
        <v>862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45286</v>
      </c>
      <c r="B155" s="32" t="s">
        <v>1295</v>
      </c>
      <c r="C155" s="31" t="s">
        <v>1296</v>
      </c>
      <c r="D155" s="31" t="s">
        <v>1297</v>
      </c>
      <c r="E155" s="31" t="s">
        <v>574</v>
      </c>
      <c r="F155" s="86">
        <v>4952560</v>
      </c>
      <c r="G155" s="32">
        <v>5.35</v>
      </c>
      <c r="H155" s="32" t="s">
        <v>862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45286</v>
      </c>
      <c r="B156" s="32" t="s">
        <v>1298</v>
      </c>
      <c r="C156" s="31" t="s">
        <v>1299</v>
      </c>
      <c r="D156" s="31" t="s">
        <v>1300</v>
      </c>
      <c r="E156" s="31" t="s">
        <v>574</v>
      </c>
      <c r="F156" s="86">
        <v>58000</v>
      </c>
      <c r="G156" s="32">
        <v>85.62</v>
      </c>
      <c r="H156" s="32" t="s">
        <v>862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45286</v>
      </c>
      <c r="B157" s="32" t="s">
        <v>1298</v>
      </c>
      <c r="C157" s="31" t="s">
        <v>1299</v>
      </c>
      <c r="D157" s="31" t="s">
        <v>1301</v>
      </c>
      <c r="E157" s="31" t="s">
        <v>574</v>
      </c>
      <c r="F157" s="86">
        <v>42000</v>
      </c>
      <c r="G157" s="32">
        <v>85.94</v>
      </c>
      <c r="H157" s="32" t="s">
        <v>862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45286</v>
      </c>
      <c r="B158" s="32" t="s">
        <v>1298</v>
      </c>
      <c r="C158" s="31" t="s">
        <v>1299</v>
      </c>
      <c r="D158" s="31" t="s">
        <v>1302</v>
      </c>
      <c r="E158" s="31" t="s">
        <v>574</v>
      </c>
      <c r="F158" s="86">
        <v>74000</v>
      </c>
      <c r="G158" s="32">
        <v>86.29</v>
      </c>
      <c r="H158" s="32" t="s">
        <v>862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45286</v>
      </c>
      <c r="B159" s="32" t="s">
        <v>1120</v>
      </c>
      <c r="C159" s="31" t="s">
        <v>1121</v>
      </c>
      <c r="D159" s="31" t="s">
        <v>1122</v>
      </c>
      <c r="E159" s="31" t="s">
        <v>574</v>
      </c>
      <c r="F159" s="86">
        <v>168466</v>
      </c>
      <c r="G159" s="32">
        <v>112.69</v>
      </c>
      <c r="H159" s="32" t="s">
        <v>862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45286</v>
      </c>
      <c r="B160" s="32" t="s">
        <v>1303</v>
      </c>
      <c r="C160" s="31" t="s">
        <v>1304</v>
      </c>
      <c r="D160" s="31" t="s">
        <v>1305</v>
      </c>
      <c r="E160" s="31" t="s">
        <v>574</v>
      </c>
      <c r="F160" s="86">
        <v>225000</v>
      </c>
      <c r="G160" s="32">
        <v>33.520000000000003</v>
      </c>
      <c r="H160" s="32" t="s">
        <v>862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45286</v>
      </c>
      <c r="B161" s="32" t="s">
        <v>1303</v>
      </c>
      <c r="C161" s="31" t="s">
        <v>1304</v>
      </c>
      <c r="D161" s="31" t="s">
        <v>1176</v>
      </c>
      <c r="E161" s="31" t="s">
        <v>574</v>
      </c>
      <c r="F161" s="86">
        <v>1672062</v>
      </c>
      <c r="G161" s="32">
        <v>33.049999999999997</v>
      </c>
      <c r="H161" s="32" t="s">
        <v>862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45286</v>
      </c>
      <c r="B162" s="32" t="s">
        <v>1306</v>
      </c>
      <c r="C162" s="31" t="s">
        <v>1307</v>
      </c>
      <c r="D162" s="31" t="s">
        <v>1308</v>
      </c>
      <c r="E162" s="31" t="s">
        <v>574</v>
      </c>
      <c r="F162" s="86">
        <v>153000</v>
      </c>
      <c r="G162" s="32">
        <v>13.05</v>
      </c>
      <c r="H162" s="32" t="s">
        <v>862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45286</v>
      </c>
      <c r="B163" s="32" t="s">
        <v>1309</v>
      </c>
      <c r="C163" s="31" t="s">
        <v>1310</v>
      </c>
      <c r="D163" s="31" t="s">
        <v>1311</v>
      </c>
      <c r="E163" s="31" t="s">
        <v>574</v>
      </c>
      <c r="F163" s="86">
        <v>2013747</v>
      </c>
      <c r="G163" s="32">
        <v>341.36</v>
      </c>
      <c r="H163" s="32" t="s">
        <v>862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45286</v>
      </c>
      <c r="B164" s="32" t="s">
        <v>1309</v>
      </c>
      <c r="C164" s="31" t="s">
        <v>1310</v>
      </c>
      <c r="D164" s="31" t="s">
        <v>576</v>
      </c>
      <c r="E164" s="31" t="s">
        <v>574</v>
      </c>
      <c r="F164" s="86">
        <v>355867</v>
      </c>
      <c r="G164" s="32">
        <v>362.67</v>
      </c>
      <c r="H164" s="32" t="s">
        <v>862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45286</v>
      </c>
      <c r="B165" s="32" t="s">
        <v>1312</v>
      </c>
      <c r="C165" s="31" t="s">
        <v>1313</v>
      </c>
      <c r="D165" s="31" t="s">
        <v>576</v>
      </c>
      <c r="E165" s="31" t="s">
        <v>574</v>
      </c>
      <c r="F165" s="86">
        <v>456665</v>
      </c>
      <c r="G165" s="32">
        <v>312.26</v>
      </c>
      <c r="H165" s="32" t="s">
        <v>862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45286</v>
      </c>
      <c r="B166" s="32" t="s">
        <v>1314</v>
      </c>
      <c r="C166" s="31" t="s">
        <v>1315</v>
      </c>
      <c r="D166" s="31" t="s">
        <v>1316</v>
      </c>
      <c r="E166" s="31" t="s">
        <v>574</v>
      </c>
      <c r="F166" s="86">
        <v>342349</v>
      </c>
      <c r="G166" s="32">
        <v>342.98</v>
      </c>
      <c r="H166" s="32" t="s">
        <v>862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45286</v>
      </c>
      <c r="B167" s="32" t="s">
        <v>1314</v>
      </c>
      <c r="C167" s="31" t="s">
        <v>1315</v>
      </c>
      <c r="D167" s="31" t="s">
        <v>1317</v>
      </c>
      <c r="E167" s="31" t="s">
        <v>574</v>
      </c>
      <c r="F167" s="86">
        <v>230000</v>
      </c>
      <c r="G167" s="32">
        <v>340.38</v>
      </c>
      <c r="H167" s="32" t="s">
        <v>862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45286</v>
      </c>
      <c r="B168" s="32" t="s">
        <v>1314</v>
      </c>
      <c r="C168" s="31" t="s">
        <v>1315</v>
      </c>
      <c r="D168" s="31" t="s">
        <v>1318</v>
      </c>
      <c r="E168" s="31" t="s">
        <v>574</v>
      </c>
      <c r="F168" s="86">
        <v>409687</v>
      </c>
      <c r="G168" s="32">
        <v>343.51</v>
      </c>
      <c r="H168" s="32" t="s">
        <v>862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45286</v>
      </c>
      <c r="B169" s="32" t="s">
        <v>1319</v>
      </c>
      <c r="C169" s="31" t="s">
        <v>1320</v>
      </c>
      <c r="D169" s="31" t="s">
        <v>960</v>
      </c>
      <c r="E169" s="31" t="s">
        <v>574</v>
      </c>
      <c r="F169" s="86">
        <v>50400</v>
      </c>
      <c r="G169" s="32">
        <v>144.74</v>
      </c>
      <c r="H169" s="32" t="s">
        <v>862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45286</v>
      </c>
      <c r="B170" s="32" t="s">
        <v>1321</v>
      </c>
      <c r="C170" s="31" t="s">
        <v>1322</v>
      </c>
      <c r="D170" s="31" t="s">
        <v>1323</v>
      </c>
      <c r="E170" s="31" t="s">
        <v>574</v>
      </c>
      <c r="F170" s="86">
        <v>128969</v>
      </c>
      <c r="G170" s="32">
        <v>292.99</v>
      </c>
      <c r="H170" s="32" t="s">
        <v>862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45286</v>
      </c>
      <c r="B171" s="32" t="s">
        <v>1321</v>
      </c>
      <c r="C171" s="31" t="s">
        <v>1322</v>
      </c>
      <c r="D171" s="31" t="s">
        <v>1324</v>
      </c>
      <c r="E171" s="31" t="s">
        <v>574</v>
      </c>
      <c r="F171" s="86">
        <v>74000</v>
      </c>
      <c r="G171" s="32">
        <v>270.06</v>
      </c>
      <c r="H171" s="32" t="s">
        <v>862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45286</v>
      </c>
      <c r="B172" s="32" t="s">
        <v>1325</v>
      </c>
      <c r="C172" s="31" t="s">
        <v>1326</v>
      </c>
      <c r="D172" s="31" t="s">
        <v>576</v>
      </c>
      <c r="E172" s="31" t="s">
        <v>574</v>
      </c>
      <c r="F172" s="86">
        <v>3378203</v>
      </c>
      <c r="G172" s="32">
        <v>15.13</v>
      </c>
      <c r="H172" s="32" t="s">
        <v>862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45286</v>
      </c>
      <c r="B173" s="32" t="s">
        <v>1325</v>
      </c>
      <c r="C173" s="31" t="s">
        <v>1326</v>
      </c>
      <c r="D173" s="31" t="s">
        <v>888</v>
      </c>
      <c r="E173" s="31" t="s">
        <v>574</v>
      </c>
      <c r="F173" s="86">
        <v>3624365</v>
      </c>
      <c r="G173" s="32">
        <v>15.07</v>
      </c>
      <c r="H173" s="32" t="s">
        <v>862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45286</v>
      </c>
      <c r="B174" s="32" t="s">
        <v>1327</v>
      </c>
      <c r="C174" s="31" t="s">
        <v>1328</v>
      </c>
      <c r="D174" s="31" t="s">
        <v>1258</v>
      </c>
      <c r="E174" s="31" t="s">
        <v>574</v>
      </c>
      <c r="F174" s="86">
        <v>282000</v>
      </c>
      <c r="G174" s="32">
        <v>176.64</v>
      </c>
      <c r="H174" s="32" t="s">
        <v>862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45286</v>
      </c>
      <c r="B175" s="32" t="s">
        <v>1095</v>
      </c>
      <c r="C175" s="31" t="s">
        <v>1096</v>
      </c>
      <c r="D175" s="31" t="s">
        <v>576</v>
      </c>
      <c r="E175" s="31" t="s">
        <v>574</v>
      </c>
      <c r="F175" s="86">
        <v>87415</v>
      </c>
      <c r="G175" s="32">
        <v>490.78</v>
      </c>
      <c r="H175" s="32" t="s">
        <v>862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45286</v>
      </c>
      <c r="B176" s="32" t="s">
        <v>1329</v>
      </c>
      <c r="C176" s="31" t="s">
        <v>1330</v>
      </c>
      <c r="D176" s="31" t="s">
        <v>576</v>
      </c>
      <c r="E176" s="31" t="s">
        <v>574</v>
      </c>
      <c r="F176" s="86">
        <v>660880</v>
      </c>
      <c r="G176" s="32">
        <v>38.409999999999997</v>
      </c>
      <c r="H176" s="32" t="s">
        <v>862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45286</v>
      </c>
      <c r="B177" s="32" t="s">
        <v>1329</v>
      </c>
      <c r="C177" s="31" t="s">
        <v>1330</v>
      </c>
      <c r="D177" s="31" t="s">
        <v>1106</v>
      </c>
      <c r="E177" s="31" t="s">
        <v>574</v>
      </c>
      <c r="F177" s="86">
        <v>1606103</v>
      </c>
      <c r="G177" s="32">
        <v>41.02</v>
      </c>
      <c r="H177" s="32" t="s">
        <v>862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45286</v>
      </c>
      <c r="B178" s="32" t="s">
        <v>1329</v>
      </c>
      <c r="C178" s="31" t="s">
        <v>1330</v>
      </c>
      <c r="D178" s="31" t="s">
        <v>1331</v>
      </c>
      <c r="E178" s="31" t="s">
        <v>574</v>
      </c>
      <c r="F178" s="86">
        <v>800000</v>
      </c>
      <c r="G178" s="32">
        <v>41.33</v>
      </c>
      <c r="H178" s="32" t="s">
        <v>862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45286</v>
      </c>
      <c r="B179" s="32" t="s">
        <v>1123</v>
      </c>
      <c r="C179" s="31" t="s">
        <v>1124</v>
      </c>
      <c r="D179" s="31" t="s">
        <v>576</v>
      </c>
      <c r="E179" s="31" t="s">
        <v>574</v>
      </c>
      <c r="F179" s="86">
        <v>219550</v>
      </c>
      <c r="G179" s="32">
        <v>195.4</v>
      </c>
      <c r="H179" s="32" t="s">
        <v>862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45286</v>
      </c>
      <c r="B180" s="32" t="s">
        <v>1224</v>
      </c>
      <c r="C180" s="31" t="s">
        <v>1225</v>
      </c>
      <c r="D180" s="31" t="s">
        <v>576</v>
      </c>
      <c r="E180" s="31" t="s">
        <v>575</v>
      </c>
      <c r="F180" s="86">
        <v>465733</v>
      </c>
      <c r="G180" s="32">
        <v>135.97</v>
      </c>
      <c r="H180" s="32" t="s">
        <v>862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45286</v>
      </c>
      <c r="B181" s="32" t="s">
        <v>1057</v>
      </c>
      <c r="C181" s="31" t="s">
        <v>1058</v>
      </c>
      <c r="D181" s="31" t="s">
        <v>1106</v>
      </c>
      <c r="E181" s="31" t="s">
        <v>575</v>
      </c>
      <c r="F181" s="86">
        <v>272835</v>
      </c>
      <c r="G181" s="32">
        <v>24.53</v>
      </c>
      <c r="H181" s="32" t="s">
        <v>862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45286</v>
      </c>
      <c r="B182" s="32" t="s">
        <v>1057</v>
      </c>
      <c r="C182" s="31" t="s">
        <v>1058</v>
      </c>
      <c r="D182" s="31" t="s">
        <v>1332</v>
      </c>
      <c r="E182" s="31" t="s">
        <v>575</v>
      </c>
      <c r="F182" s="86">
        <v>200000</v>
      </c>
      <c r="G182" s="32">
        <v>24.35</v>
      </c>
      <c r="H182" s="32" t="s">
        <v>862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45286</v>
      </c>
      <c r="B183" s="32" t="s">
        <v>1045</v>
      </c>
      <c r="C183" s="31" t="s">
        <v>1046</v>
      </c>
      <c r="D183" s="31" t="s">
        <v>1333</v>
      </c>
      <c r="E183" s="31" t="s">
        <v>575</v>
      </c>
      <c r="F183" s="86">
        <v>2178000</v>
      </c>
      <c r="G183" s="32">
        <v>5.15</v>
      </c>
      <c r="H183" s="32" t="s">
        <v>862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45286</v>
      </c>
      <c r="B184" s="32" t="s">
        <v>1045</v>
      </c>
      <c r="C184" s="31" t="s">
        <v>1046</v>
      </c>
      <c r="D184" s="31" t="s">
        <v>1227</v>
      </c>
      <c r="E184" s="31" t="s">
        <v>575</v>
      </c>
      <c r="F184" s="86">
        <v>2779455</v>
      </c>
      <c r="G184" s="32">
        <v>5.16</v>
      </c>
      <c r="H184" s="32" t="s">
        <v>862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45286</v>
      </c>
      <c r="B185" s="32" t="s">
        <v>1045</v>
      </c>
      <c r="C185" s="31" t="s">
        <v>1046</v>
      </c>
      <c r="D185" s="31" t="s">
        <v>1334</v>
      </c>
      <c r="E185" s="31" t="s">
        <v>575</v>
      </c>
      <c r="F185" s="86">
        <v>1800000</v>
      </c>
      <c r="G185" s="32">
        <v>5.15</v>
      </c>
      <c r="H185" s="32" t="s">
        <v>862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2.75" customHeight="1">
      <c r="A186" s="85">
        <v>45286</v>
      </c>
      <c r="B186" s="32" t="s">
        <v>1045</v>
      </c>
      <c r="C186" s="31" t="s">
        <v>1046</v>
      </c>
      <c r="D186" s="31" t="s">
        <v>1335</v>
      </c>
      <c r="E186" s="31" t="s">
        <v>575</v>
      </c>
      <c r="F186" s="86">
        <v>2090111</v>
      </c>
      <c r="G186" s="32">
        <v>5.15</v>
      </c>
      <c r="H186" s="32" t="s">
        <v>862</v>
      </c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</row>
    <row r="187" spans="1:28" ht="12.75" customHeight="1">
      <c r="A187" s="85">
        <v>45286</v>
      </c>
      <c r="B187" s="32" t="s">
        <v>1045</v>
      </c>
      <c r="C187" s="31" t="s">
        <v>1046</v>
      </c>
      <c r="D187" s="31" t="s">
        <v>1336</v>
      </c>
      <c r="E187" s="31" t="s">
        <v>575</v>
      </c>
      <c r="F187" s="86">
        <v>2089101</v>
      </c>
      <c r="G187" s="32">
        <v>5.15</v>
      </c>
      <c r="H187" s="32" t="s">
        <v>862</v>
      </c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</row>
    <row r="188" spans="1:28" ht="12.75" customHeight="1">
      <c r="A188" s="85">
        <v>45286</v>
      </c>
      <c r="B188" s="32" t="s">
        <v>1045</v>
      </c>
      <c r="C188" s="31" t="s">
        <v>1046</v>
      </c>
      <c r="D188" s="31" t="s">
        <v>1114</v>
      </c>
      <c r="E188" s="31" t="s">
        <v>575</v>
      </c>
      <c r="F188" s="86">
        <v>2624986</v>
      </c>
      <c r="G188" s="32">
        <v>5.1100000000000003</v>
      </c>
      <c r="H188" s="32" t="s">
        <v>862</v>
      </c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</row>
    <row r="189" spans="1:28" ht="12.75" customHeight="1">
      <c r="A189" s="85">
        <v>45286</v>
      </c>
      <c r="B189" s="32" t="s">
        <v>1045</v>
      </c>
      <c r="C189" s="31" t="s">
        <v>1046</v>
      </c>
      <c r="D189" s="31" t="s">
        <v>960</v>
      </c>
      <c r="E189" s="31" t="s">
        <v>575</v>
      </c>
      <c r="F189" s="86">
        <v>12770555</v>
      </c>
      <c r="G189" s="32">
        <v>5.16</v>
      </c>
      <c r="H189" s="32" t="s">
        <v>862</v>
      </c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</row>
    <row r="190" spans="1:28" ht="12.75" customHeight="1">
      <c r="A190" s="85">
        <v>45286</v>
      </c>
      <c r="B190" s="32" t="s">
        <v>1045</v>
      </c>
      <c r="C190" s="31" t="s">
        <v>1046</v>
      </c>
      <c r="D190" s="31" t="s">
        <v>1337</v>
      </c>
      <c r="E190" s="31" t="s">
        <v>575</v>
      </c>
      <c r="F190" s="86">
        <v>2181000</v>
      </c>
      <c r="G190" s="32">
        <v>5.15</v>
      </c>
      <c r="H190" s="32" t="s">
        <v>862</v>
      </c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</row>
    <row r="191" spans="1:28" ht="12.75" customHeight="1">
      <c r="A191" s="85">
        <v>45286</v>
      </c>
      <c r="B191" s="32" t="s">
        <v>1045</v>
      </c>
      <c r="C191" s="31" t="s">
        <v>1046</v>
      </c>
      <c r="D191" s="31" t="s">
        <v>1107</v>
      </c>
      <c r="E191" s="31" t="s">
        <v>575</v>
      </c>
      <c r="F191" s="86">
        <v>1662516</v>
      </c>
      <c r="G191" s="32">
        <v>5.32</v>
      </c>
      <c r="H191" s="32" t="s">
        <v>862</v>
      </c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</row>
    <row r="192" spans="1:28" ht="12.75" customHeight="1">
      <c r="A192" s="85">
        <v>45286</v>
      </c>
      <c r="B192" s="32" t="s">
        <v>1045</v>
      </c>
      <c r="C192" s="31" t="s">
        <v>1046</v>
      </c>
      <c r="D192" s="31" t="s">
        <v>1226</v>
      </c>
      <c r="E192" s="31" t="s">
        <v>575</v>
      </c>
      <c r="F192" s="86">
        <v>1509265</v>
      </c>
      <c r="G192" s="32">
        <v>5.18</v>
      </c>
      <c r="H192" s="32" t="s">
        <v>862</v>
      </c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</row>
    <row r="193" spans="1:28" ht="12.75" customHeight="1">
      <c r="A193" s="85">
        <v>45286</v>
      </c>
      <c r="B193" s="32" t="s">
        <v>1045</v>
      </c>
      <c r="C193" s="31" t="s">
        <v>1046</v>
      </c>
      <c r="D193" s="31" t="s">
        <v>1062</v>
      </c>
      <c r="E193" s="31" t="s">
        <v>575</v>
      </c>
      <c r="F193" s="86">
        <v>1050</v>
      </c>
      <c r="G193" s="32">
        <v>5.39</v>
      </c>
      <c r="H193" s="32" t="s">
        <v>862</v>
      </c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</row>
    <row r="194" spans="1:28" ht="12.75" customHeight="1">
      <c r="A194" s="85">
        <v>45286</v>
      </c>
      <c r="B194" s="32" t="s">
        <v>1228</v>
      </c>
      <c r="C194" s="31" t="s">
        <v>1229</v>
      </c>
      <c r="D194" s="31" t="s">
        <v>1230</v>
      </c>
      <c r="E194" s="31" t="s">
        <v>575</v>
      </c>
      <c r="F194" s="86">
        <v>298970</v>
      </c>
      <c r="G194" s="32">
        <v>62.1</v>
      </c>
      <c r="H194" s="32" t="s">
        <v>862</v>
      </c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</row>
    <row r="195" spans="1:28" ht="12.75" customHeight="1">
      <c r="A195" s="85">
        <v>45286</v>
      </c>
      <c r="B195" s="32" t="s">
        <v>1108</v>
      </c>
      <c r="C195" s="31" t="s">
        <v>1109</v>
      </c>
      <c r="D195" s="31" t="s">
        <v>1234</v>
      </c>
      <c r="E195" s="31" t="s">
        <v>575</v>
      </c>
      <c r="F195" s="86">
        <v>59200</v>
      </c>
      <c r="G195" s="32">
        <v>169.43</v>
      </c>
      <c r="H195" s="32" t="s">
        <v>862</v>
      </c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</row>
    <row r="196" spans="1:28" ht="12.75" customHeight="1">
      <c r="A196" s="85">
        <v>45286</v>
      </c>
      <c r="B196" s="32" t="s">
        <v>1136</v>
      </c>
      <c r="C196" s="31" t="s">
        <v>1235</v>
      </c>
      <c r="D196" s="31" t="s">
        <v>1062</v>
      </c>
      <c r="E196" s="31" t="s">
        <v>575</v>
      </c>
      <c r="F196" s="86">
        <v>60000</v>
      </c>
      <c r="G196" s="32">
        <v>2600.17</v>
      </c>
      <c r="H196" s="32" t="s">
        <v>862</v>
      </c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</row>
    <row r="197" spans="1:28" ht="12.75" customHeight="1">
      <c r="A197" s="85">
        <v>45286</v>
      </c>
      <c r="B197" s="32" t="s">
        <v>722</v>
      </c>
      <c r="C197" s="31" t="s">
        <v>1236</v>
      </c>
      <c r="D197" s="31" t="s">
        <v>576</v>
      </c>
      <c r="E197" s="31" t="s">
        <v>575</v>
      </c>
      <c r="F197" s="86">
        <v>690428</v>
      </c>
      <c r="G197" s="32">
        <v>76.75</v>
      </c>
      <c r="H197" s="32" t="s">
        <v>862</v>
      </c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</row>
    <row r="198" spans="1:28" ht="12.75" customHeight="1">
      <c r="A198" s="85">
        <v>45286</v>
      </c>
      <c r="B198" s="32" t="s">
        <v>334</v>
      </c>
      <c r="C198" s="31" t="s">
        <v>1237</v>
      </c>
      <c r="D198" s="31" t="s">
        <v>576</v>
      </c>
      <c r="E198" s="31" t="s">
        <v>575</v>
      </c>
      <c r="F198" s="86">
        <v>175451</v>
      </c>
      <c r="G198" s="32">
        <v>2540.5100000000002</v>
      </c>
      <c r="H198" s="32" t="s">
        <v>862</v>
      </c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</row>
    <row r="199" spans="1:28" ht="12.75" customHeight="1">
      <c r="A199" s="85">
        <v>45286</v>
      </c>
      <c r="B199" s="32" t="s">
        <v>1110</v>
      </c>
      <c r="C199" s="31" t="s">
        <v>1111</v>
      </c>
      <c r="D199" s="31" t="s">
        <v>576</v>
      </c>
      <c r="E199" s="31" t="s">
        <v>575</v>
      </c>
      <c r="F199" s="86">
        <v>2167136</v>
      </c>
      <c r="G199" s="32">
        <v>229.91</v>
      </c>
      <c r="H199" s="32" t="s">
        <v>862</v>
      </c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</row>
    <row r="200" spans="1:28" ht="12.75" customHeight="1">
      <c r="A200" s="85">
        <v>45286</v>
      </c>
      <c r="B200" s="32" t="s">
        <v>1238</v>
      </c>
      <c r="C200" s="31" t="s">
        <v>1239</v>
      </c>
      <c r="D200" s="31" t="s">
        <v>576</v>
      </c>
      <c r="E200" s="31" t="s">
        <v>575</v>
      </c>
      <c r="F200" s="86">
        <v>37405</v>
      </c>
      <c r="G200" s="32">
        <v>4436.58</v>
      </c>
      <c r="H200" s="32" t="s">
        <v>862</v>
      </c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</row>
    <row r="201" spans="1:28" ht="12.75" customHeight="1">
      <c r="A201" s="85">
        <v>45286</v>
      </c>
      <c r="B201" s="32" t="s">
        <v>354</v>
      </c>
      <c r="C201" s="31" t="s">
        <v>1240</v>
      </c>
      <c r="D201" s="31" t="s">
        <v>576</v>
      </c>
      <c r="E201" s="31" t="s">
        <v>575</v>
      </c>
      <c r="F201" s="86">
        <v>5120555</v>
      </c>
      <c r="G201" s="32">
        <v>174.4</v>
      </c>
      <c r="H201" s="32" t="s">
        <v>862</v>
      </c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</row>
    <row r="202" spans="1:28" ht="12.75" customHeight="1">
      <c r="A202" s="85">
        <v>45286</v>
      </c>
      <c r="B202" s="32" t="s">
        <v>1241</v>
      </c>
      <c r="C202" s="31" t="s">
        <v>1242</v>
      </c>
      <c r="D202" s="31" t="s">
        <v>576</v>
      </c>
      <c r="E202" s="31" t="s">
        <v>575</v>
      </c>
      <c r="F202" s="86">
        <v>224269</v>
      </c>
      <c r="G202" s="32">
        <v>300.2</v>
      </c>
      <c r="H202" s="32" t="s">
        <v>862</v>
      </c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</row>
    <row r="203" spans="1:28" ht="12.75" customHeight="1">
      <c r="A203" s="85">
        <v>45286</v>
      </c>
      <c r="B203" s="32" t="s">
        <v>364</v>
      </c>
      <c r="C203" s="31" t="s">
        <v>1243</v>
      </c>
      <c r="D203" s="31" t="s">
        <v>576</v>
      </c>
      <c r="E203" s="31" t="s">
        <v>575</v>
      </c>
      <c r="F203" s="86">
        <v>690106</v>
      </c>
      <c r="G203" s="32">
        <v>1355.22</v>
      </c>
      <c r="H203" s="32" t="s">
        <v>862</v>
      </c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</row>
    <row r="204" spans="1:28" ht="15" customHeight="1">
      <c r="A204" s="85">
        <v>45286</v>
      </c>
      <c r="B204" s="32" t="s">
        <v>993</v>
      </c>
      <c r="C204" s="31" t="s">
        <v>994</v>
      </c>
      <c r="D204" s="31" t="s">
        <v>576</v>
      </c>
      <c r="E204" s="31" t="s">
        <v>575</v>
      </c>
      <c r="F204" s="86">
        <v>1268748</v>
      </c>
      <c r="G204" s="32">
        <v>65.010000000000005</v>
      </c>
      <c r="H204" s="32" t="s">
        <v>862</v>
      </c>
    </row>
    <row r="205" spans="1:28" ht="15" customHeight="1">
      <c r="A205" s="85">
        <v>45286</v>
      </c>
      <c r="B205" s="32" t="s">
        <v>1244</v>
      </c>
      <c r="C205" s="31" t="s">
        <v>1245</v>
      </c>
      <c r="D205" s="31" t="s">
        <v>576</v>
      </c>
      <c r="E205" s="31" t="s">
        <v>575</v>
      </c>
      <c r="F205" s="86">
        <v>259160</v>
      </c>
      <c r="G205" s="32">
        <v>197.28</v>
      </c>
      <c r="H205" s="32" t="s">
        <v>862</v>
      </c>
    </row>
    <row r="206" spans="1:28" ht="15" customHeight="1">
      <c r="A206" s="85">
        <v>45286</v>
      </c>
      <c r="B206" s="32" t="s">
        <v>1246</v>
      </c>
      <c r="C206" s="31" t="s">
        <v>1247</v>
      </c>
      <c r="D206" s="31" t="s">
        <v>576</v>
      </c>
      <c r="E206" s="31" t="s">
        <v>575</v>
      </c>
      <c r="F206" s="86">
        <v>1604437</v>
      </c>
      <c r="G206" s="32">
        <v>57.52</v>
      </c>
      <c r="H206" s="32" t="s">
        <v>862</v>
      </c>
    </row>
    <row r="207" spans="1:28" ht="15" customHeight="1">
      <c r="A207" s="85">
        <v>45286</v>
      </c>
      <c r="B207" s="32" t="s">
        <v>1338</v>
      </c>
      <c r="C207" s="31" t="s">
        <v>1339</v>
      </c>
      <c r="D207" s="31" t="s">
        <v>1340</v>
      </c>
      <c r="E207" s="31" t="s">
        <v>575</v>
      </c>
      <c r="F207" s="86">
        <v>48000</v>
      </c>
      <c r="G207" s="32">
        <v>13.6</v>
      </c>
      <c r="H207" s="32" t="s">
        <v>862</v>
      </c>
    </row>
    <row r="208" spans="1:28" ht="15" customHeight="1">
      <c r="A208" s="85">
        <v>45286</v>
      </c>
      <c r="B208" s="32" t="s">
        <v>1248</v>
      </c>
      <c r="C208" s="31" t="s">
        <v>1249</v>
      </c>
      <c r="D208" s="31" t="s">
        <v>1341</v>
      </c>
      <c r="E208" s="31" t="s">
        <v>575</v>
      </c>
      <c r="F208" s="86">
        <v>870000</v>
      </c>
      <c r="G208" s="32">
        <v>6.28</v>
      </c>
      <c r="H208" s="32" t="s">
        <v>862</v>
      </c>
    </row>
    <row r="209" spans="1:8" ht="15" customHeight="1">
      <c r="A209" s="85">
        <v>45286</v>
      </c>
      <c r="B209" s="32" t="s">
        <v>1251</v>
      </c>
      <c r="C209" s="31" t="s">
        <v>1252</v>
      </c>
      <c r="D209" s="31" t="s">
        <v>576</v>
      </c>
      <c r="E209" s="31" t="s">
        <v>575</v>
      </c>
      <c r="F209" s="86">
        <v>166756</v>
      </c>
      <c r="G209" s="32">
        <v>593.66999999999996</v>
      </c>
      <c r="H209" s="32" t="s">
        <v>862</v>
      </c>
    </row>
    <row r="210" spans="1:8" ht="15" customHeight="1">
      <c r="A210" s="85">
        <v>45286</v>
      </c>
      <c r="B210" s="32" t="s">
        <v>1253</v>
      </c>
      <c r="C210" s="31" t="s">
        <v>1254</v>
      </c>
      <c r="D210" s="31" t="s">
        <v>1342</v>
      </c>
      <c r="E210" s="31" t="s">
        <v>575</v>
      </c>
      <c r="F210" s="86">
        <v>4671407</v>
      </c>
      <c r="G210" s="32">
        <v>0.6</v>
      </c>
      <c r="H210" s="32" t="s">
        <v>862</v>
      </c>
    </row>
    <row r="211" spans="1:8" ht="15" customHeight="1">
      <c r="A211" s="85">
        <v>45286</v>
      </c>
      <c r="B211" s="32" t="s">
        <v>1253</v>
      </c>
      <c r="C211" s="31" t="s">
        <v>1254</v>
      </c>
      <c r="D211" s="31" t="s">
        <v>1112</v>
      </c>
      <c r="E211" s="31" t="s">
        <v>575</v>
      </c>
      <c r="F211" s="86">
        <v>2547242</v>
      </c>
      <c r="G211" s="32">
        <v>0.6</v>
      </c>
      <c r="H211" s="32" t="s">
        <v>862</v>
      </c>
    </row>
    <row r="212" spans="1:8" ht="15" customHeight="1">
      <c r="A212" s="85">
        <v>45286</v>
      </c>
      <c r="B212" s="32" t="s">
        <v>1177</v>
      </c>
      <c r="C212" s="31" t="s">
        <v>1343</v>
      </c>
      <c r="D212" s="31" t="s">
        <v>1344</v>
      </c>
      <c r="E212" s="31" t="s">
        <v>575</v>
      </c>
      <c r="F212" s="86">
        <v>200000</v>
      </c>
      <c r="G212" s="32">
        <v>15.15</v>
      </c>
      <c r="H212" s="32" t="s">
        <v>862</v>
      </c>
    </row>
    <row r="213" spans="1:8" ht="15" customHeight="1">
      <c r="A213" s="85">
        <v>45286</v>
      </c>
      <c r="B213" s="32" t="s">
        <v>1259</v>
      </c>
      <c r="C213" s="31" t="s">
        <v>1260</v>
      </c>
      <c r="D213" s="31" t="s">
        <v>576</v>
      </c>
      <c r="E213" s="31" t="s">
        <v>575</v>
      </c>
      <c r="F213" s="86">
        <v>1102699</v>
      </c>
      <c r="G213" s="32">
        <v>294.10000000000002</v>
      </c>
      <c r="H213" s="32" t="s">
        <v>862</v>
      </c>
    </row>
    <row r="214" spans="1:8" ht="15" customHeight="1">
      <c r="A214" s="85">
        <v>45286</v>
      </c>
      <c r="B214" s="32" t="s">
        <v>405</v>
      </c>
      <c r="C214" s="31" t="s">
        <v>1113</v>
      </c>
      <c r="D214" s="31" t="s">
        <v>576</v>
      </c>
      <c r="E214" s="31" t="s">
        <v>575</v>
      </c>
      <c r="F214" s="86">
        <v>7693725</v>
      </c>
      <c r="G214" s="32">
        <v>84.8</v>
      </c>
      <c r="H214" s="32" t="s">
        <v>862</v>
      </c>
    </row>
    <row r="215" spans="1:8" ht="15" customHeight="1">
      <c r="A215" s="85">
        <v>45286</v>
      </c>
      <c r="B215" s="32" t="s">
        <v>1264</v>
      </c>
      <c r="C215" s="31" t="s">
        <v>1265</v>
      </c>
      <c r="D215" s="31" t="s">
        <v>576</v>
      </c>
      <c r="E215" s="31" t="s">
        <v>575</v>
      </c>
      <c r="F215" s="86">
        <v>908856</v>
      </c>
      <c r="G215" s="32">
        <v>109.07</v>
      </c>
      <c r="H215" s="32" t="s">
        <v>862</v>
      </c>
    </row>
    <row r="216" spans="1:8" ht="15" customHeight="1">
      <c r="A216" s="85">
        <v>45286</v>
      </c>
      <c r="B216" s="32" t="s">
        <v>1264</v>
      </c>
      <c r="C216" s="31" t="s">
        <v>1265</v>
      </c>
      <c r="D216" s="31" t="s">
        <v>1345</v>
      </c>
      <c r="E216" s="31" t="s">
        <v>575</v>
      </c>
      <c r="F216" s="86">
        <v>1000000</v>
      </c>
      <c r="G216" s="32">
        <v>105.18</v>
      </c>
      <c r="H216" s="32" t="s">
        <v>862</v>
      </c>
    </row>
    <row r="217" spans="1:8" ht="15" customHeight="1">
      <c r="A217" s="85">
        <v>45286</v>
      </c>
      <c r="B217" s="32" t="s">
        <v>1063</v>
      </c>
      <c r="C217" s="31" t="s">
        <v>1064</v>
      </c>
      <c r="D217" s="31" t="s">
        <v>1267</v>
      </c>
      <c r="E217" s="31" t="s">
        <v>575</v>
      </c>
      <c r="F217" s="86">
        <v>714837</v>
      </c>
      <c r="G217" s="32">
        <v>366.34</v>
      </c>
      <c r="H217" s="32" t="s">
        <v>862</v>
      </c>
    </row>
    <row r="218" spans="1:8" ht="15" customHeight="1">
      <c r="A218" s="85">
        <v>45286</v>
      </c>
      <c r="B218" s="32" t="s">
        <v>1063</v>
      </c>
      <c r="C218" s="31" t="s">
        <v>1064</v>
      </c>
      <c r="D218" s="31" t="s">
        <v>1106</v>
      </c>
      <c r="E218" s="31" t="s">
        <v>575</v>
      </c>
      <c r="F218" s="86">
        <v>579231</v>
      </c>
      <c r="G218" s="32">
        <v>370.73</v>
      </c>
      <c r="H218" s="32" t="s">
        <v>862</v>
      </c>
    </row>
    <row r="219" spans="1:8" ht="15" customHeight="1">
      <c r="A219" s="85">
        <v>45286</v>
      </c>
      <c r="B219" s="32" t="s">
        <v>1063</v>
      </c>
      <c r="C219" s="31" t="s">
        <v>1064</v>
      </c>
      <c r="D219" s="31" t="s">
        <v>576</v>
      </c>
      <c r="E219" s="31" t="s">
        <v>575</v>
      </c>
      <c r="F219" s="86">
        <v>601251</v>
      </c>
      <c r="G219" s="32">
        <v>367.87</v>
      </c>
      <c r="H219" s="32" t="s">
        <v>862</v>
      </c>
    </row>
    <row r="220" spans="1:8" ht="15" customHeight="1">
      <c r="A220" s="85">
        <v>45286</v>
      </c>
      <c r="B220" s="32" t="s">
        <v>1346</v>
      </c>
      <c r="C220" s="31" t="s">
        <v>1347</v>
      </c>
      <c r="D220" s="31" t="s">
        <v>960</v>
      </c>
      <c r="E220" s="31" t="s">
        <v>575</v>
      </c>
      <c r="F220" s="86">
        <v>51200</v>
      </c>
      <c r="G220" s="32">
        <v>77.12</v>
      </c>
      <c r="H220" s="32" t="s">
        <v>862</v>
      </c>
    </row>
    <row r="221" spans="1:8" ht="15" customHeight="1">
      <c r="A221" s="85">
        <v>45286</v>
      </c>
      <c r="B221" s="32" t="s">
        <v>1268</v>
      </c>
      <c r="C221" s="31" t="s">
        <v>1269</v>
      </c>
      <c r="D221" s="31" t="s">
        <v>576</v>
      </c>
      <c r="E221" s="31" t="s">
        <v>575</v>
      </c>
      <c r="F221" s="86">
        <v>236456</v>
      </c>
      <c r="G221" s="32">
        <v>475.74</v>
      </c>
      <c r="H221" s="32" t="s">
        <v>862</v>
      </c>
    </row>
    <row r="222" spans="1:8" ht="15" customHeight="1">
      <c r="A222" s="85">
        <v>45286</v>
      </c>
      <c r="B222" s="32" t="s">
        <v>1270</v>
      </c>
      <c r="C222" s="31" t="s">
        <v>1271</v>
      </c>
      <c r="D222" s="31" t="s">
        <v>1115</v>
      </c>
      <c r="E222" s="31" t="s">
        <v>575</v>
      </c>
      <c r="F222" s="86">
        <v>97250</v>
      </c>
      <c r="G222" s="32">
        <v>28.2</v>
      </c>
      <c r="H222" s="32" t="s">
        <v>862</v>
      </c>
    </row>
    <row r="223" spans="1:8" ht="15" customHeight="1">
      <c r="A223" s="85">
        <v>45286</v>
      </c>
      <c r="B223" s="32" t="s">
        <v>1270</v>
      </c>
      <c r="C223" s="31" t="s">
        <v>1271</v>
      </c>
      <c r="D223" s="31" t="s">
        <v>1272</v>
      </c>
      <c r="E223" s="31" t="s">
        <v>575</v>
      </c>
      <c r="F223" s="86">
        <v>104438</v>
      </c>
      <c r="G223" s="32">
        <v>29.01</v>
      </c>
      <c r="H223" s="32" t="s">
        <v>862</v>
      </c>
    </row>
    <row r="224" spans="1:8" ht="15" customHeight="1">
      <c r="A224" s="85">
        <v>45286</v>
      </c>
      <c r="B224" s="32" t="s">
        <v>1270</v>
      </c>
      <c r="C224" s="31" t="s">
        <v>1271</v>
      </c>
      <c r="D224" s="31" t="s">
        <v>1273</v>
      </c>
      <c r="E224" s="31" t="s">
        <v>575</v>
      </c>
      <c r="F224" s="86">
        <v>150000</v>
      </c>
      <c r="G224" s="32">
        <v>28.86</v>
      </c>
      <c r="H224" s="32" t="s">
        <v>862</v>
      </c>
    </row>
    <row r="225" spans="1:8" ht="15" customHeight="1">
      <c r="A225" s="85">
        <v>45286</v>
      </c>
      <c r="B225" s="32" t="s">
        <v>1270</v>
      </c>
      <c r="C225" s="31" t="s">
        <v>1271</v>
      </c>
      <c r="D225" s="31" t="s">
        <v>1090</v>
      </c>
      <c r="E225" s="31" t="s">
        <v>575</v>
      </c>
      <c r="F225" s="86">
        <v>383840</v>
      </c>
      <c r="G225" s="32">
        <v>29.16</v>
      </c>
      <c r="H225" s="32" t="s">
        <v>862</v>
      </c>
    </row>
    <row r="226" spans="1:8" ht="15" customHeight="1">
      <c r="A226" s="85">
        <v>45286</v>
      </c>
      <c r="B226" s="32" t="s">
        <v>1270</v>
      </c>
      <c r="C226" s="31" t="s">
        <v>1271</v>
      </c>
      <c r="D226" s="31" t="s">
        <v>1274</v>
      </c>
      <c r="E226" s="31" t="s">
        <v>575</v>
      </c>
      <c r="F226" s="86">
        <v>136343</v>
      </c>
      <c r="G226" s="32">
        <v>28.25</v>
      </c>
      <c r="H226" s="32" t="s">
        <v>862</v>
      </c>
    </row>
    <row r="227" spans="1:8" ht="15" customHeight="1">
      <c r="A227" s="85">
        <v>45286</v>
      </c>
      <c r="B227" s="32" t="s">
        <v>1091</v>
      </c>
      <c r="C227" s="31" t="s">
        <v>1092</v>
      </c>
      <c r="D227" s="31" t="s">
        <v>980</v>
      </c>
      <c r="E227" s="31" t="s">
        <v>575</v>
      </c>
      <c r="F227" s="86">
        <v>19378</v>
      </c>
      <c r="G227" s="32">
        <v>203.52</v>
      </c>
      <c r="H227" s="32" t="s">
        <v>862</v>
      </c>
    </row>
    <row r="228" spans="1:8" ht="15" customHeight="1">
      <c r="A228" s="85">
        <v>45286</v>
      </c>
      <c r="B228" s="32" t="s">
        <v>1348</v>
      </c>
      <c r="C228" s="31" t="s">
        <v>1349</v>
      </c>
      <c r="D228" s="31" t="s">
        <v>1350</v>
      </c>
      <c r="E228" s="31" t="s">
        <v>575</v>
      </c>
      <c r="F228" s="86">
        <v>420000</v>
      </c>
      <c r="G228" s="32">
        <v>24.08</v>
      </c>
      <c r="H228" s="32" t="s">
        <v>862</v>
      </c>
    </row>
    <row r="229" spans="1:8" ht="15" customHeight="1">
      <c r="A229" s="85">
        <v>45286</v>
      </c>
      <c r="B229" s="32" t="s">
        <v>1278</v>
      </c>
      <c r="C229" s="31" t="s">
        <v>1279</v>
      </c>
      <c r="D229" s="31" t="s">
        <v>1351</v>
      </c>
      <c r="E229" s="31" t="s">
        <v>575</v>
      </c>
      <c r="F229" s="86">
        <v>2811262</v>
      </c>
      <c r="G229" s="32">
        <v>386</v>
      </c>
      <c r="H229" s="32" t="s">
        <v>862</v>
      </c>
    </row>
    <row r="230" spans="1:8" ht="15" customHeight="1">
      <c r="A230" s="85">
        <v>45286</v>
      </c>
      <c r="B230" s="32" t="s">
        <v>1281</v>
      </c>
      <c r="C230" s="31" t="s">
        <v>1282</v>
      </c>
      <c r="D230" s="31" t="s">
        <v>1352</v>
      </c>
      <c r="E230" s="31" t="s">
        <v>575</v>
      </c>
      <c r="F230" s="86">
        <v>170000</v>
      </c>
      <c r="G230" s="32">
        <v>82.99</v>
      </c>
      <c r="H230" s="32" t="s">
        <v>862</v>
      </c>
    </row>
    <row r="231" spans="1:8" ht="15" customHeight="1">
      <c r="A231" s="85">
        <v>45286</v>
      </c>
      <c r="B231" s="32" t="s">
        <v>1281</v>
      </c>
      <c r="C231" s="31" t="s">
        <v>1282</v>
      </c>
      <c r="D231" s="31" t="s">
        <v>1176</v>
      </c>
      <c r="E231" s="31" t="s">
        <v>575</v>
      </c>
      <c r="F231" s="86">
        <v>649026</v>
      </c>
      <c r="G231" s="32">
        <v>81.650000000000006</v>
      </c>
      <c r="H231" s="32" t="s">
        <v>862</v>
      </c>
    </row>
    <row r="232" spans="1:8" ht="15" customHeight="1">
      <c r="A232" s="85">
        <v>45286</v>
      </c>
      <c r="B232" s="32" t="s">
        <v>1286</v>
      </c>
      <c r="C232" s="31" t="s">
        <v>1287</v>
      </c>
      <c r="D232" s="31" t="s">
        <v>576</v>
      </c>
      <c r="E232" s="31" t="s">
        <v>575</v>
      </c>
      <c r="F232" s="86">
        <v>2831756</v>
      </c>
      <c r="G232" s="32">
        <v>51.56</v>
      </c>
      <c r="H232" s="32" t="s">
        <v>862</v>
      </c>
    </row>
    <row r="233" spans="1:8" ht="15" customHeight="1">
      <c r="A233" s="85">
        <v>45286</v>
      </c>
      <c r="B233" s="32" t="s">
        <v>1065</v>
      </c>
      <c r="C233" s="31" t="s">
        <v>1066</v>
      </c>
      <c r="D233" s="31" t="s">
        <v>576</v>
      </c>
      <c r="E233" s="31" t="s">
        <v>575</v>
      </c>
      <c r="F233" s="86">
        <v>797672</v>
      </c>
      <c r="G233" s="32">
        <v>620.80999999999995</v>
      </c>
      <c r="H233" s="32" t="s">
        <v>862</v>
      </c>
    </row>
    <row r="234" spans="1:8" ht="15" customHeight="1">
      <c r="A234" s="85">
        <v>45286</v>
      </c>
      <c r="B234" s="32" t="s">
        <v>1116</v>
      </c>
      <c r="C234" s="31" t="s">
        <v>1117</v>
      </c>
      <c r="D234" s="31" t="s">
        <v>1291</v>
      </c>
      <c r="E234" s="31" t="s">
        <v>575</v>
      </c>
      <c r="F234" s="86">
        <v>131950</v>
      </c>
      <c r="G234" s="32">
        <v>46.27</v>
      </c>
      <c r="H234" s="32" t="s">
        <v>862</v>
      </c>
    </row>
    <row r="235" spans="1:8" ht="15" customHeight="1">
      <c r="A235" s="85">
        <v>45286</v>
      </c>
      <c r="B235" s="32" t="s">
        <v>1292</v>
      </c>
      <c r="C235" s="31" t="s">
        <v>1293</v>
      </c>
      <c r="D235" s="31" t="s">
        <v>576</v>
      </c>
      <c r="E235" s="31" t="s">
        <v>575</v>
      </c>
      <c r="F235" s="86">
        <v>182264</v>
      </c>
      <c r="G235" s="32">
        <v>453.55</v>
      </c>
      <c r="H235" s="32" t="s">
        <v>862</v>
      </c>
    </row>
    <row r="236" spans="1:8" ht="15" customHeight="1">
      <c r="A236" s="85">
        <v>45286</v>
      </c>
      <c r="B236" s="32" t="s">
        <v>1292</v>
      </c>
      <c r="C236" s="31" t="s">
        <v>1293</v>
      </c>
      <c r="D236" s="31" t="s">
        <v>1294</v>
      </c>
      <c r="E236" s="31" t="s">
        <v>575</v>
      </c>
      <c r="F236" s="86">
        <v>66791</v>
      </c>
      <c r="G236" s="32">
        <v>453.01</v>
      </c>
      <c r="H236" s="32" t="s">
        <v>862</v>
      </c>
    </row>
    <row r="237" spans="1:8" ht="15" customHeight="1">
      <c r="A237" s="85">
        <v>45286</v>
      </c>
      <c r="B237" s="32" t="s">
        <v>1292</v>
      </c>
      <c r="C237" s="31" t="s">
        <v>1293</v>
      </c>
      <c r="D237" s="31" t="s">
        <v>1107</v>
      </c>
      <c r="E237" s="31" t="s">
        <v>575</v>
      </c>
      <c r="F237" s="86">
        <v>68958</v>
      </c>
      <c r="G237" s="32">
        <v>453.25</v>
      </c>
      <c r="H237" s="32" t="s">
        <v>862</v>
      </c>
    </row>
    <row r="238" spans="1:8" ht="15" customHeight="1">
      <c r="A238" s="85">
        <v>45286</v>
      </c>
      <c r="B238" s="32" t="s">
        <v>1093</v>
      </c>
      <c r="C238" s="31" t="s">
        <v>1094</v>
      </c>
      <c r="D238" s="31" t="s">
        <v>883</v>
      </c>
      <c r="E238" s="31" t="s">
        <v>575</v>
      </c>
      <c r="F238" s="86">
        <v>48717</v>
      </c>
      <c r="G238" s="32">
        <v>23.58</v>
      </c>
      <c r="H238" s="32" t="s">
        <v>862</v>
      </c>
    </row>
    <row r="239" spans="1:8" ht="15" customHeight="1">
      <c r="A239" s="85">
        <v>45286</v>
      </c>
      <c r="B239" s="32" t="s">
        <v>1353</v>
      </c>
      <c r="C239" s="31" t="s">
        <v>1354</v>
      </c>
      <c r="D239" s="31" t="s">
        <v>1062</v>
      </c>
      <c r="E239" s="31" t="s">
        <v>575</v>
      </c>
      <c r="F239" s="86">
        <v>92800</v>
      </c>
      <c r="G239" s="32">
        <v>136.27000000000001</v>
      </c>
      <c r="H239" s="32" t="s">
        <v>862</v>
      </c>
    </row>
    <row r="240" spans="1:8" ht="15" customHeight="1">
      <c r="A240" s="85">
        <v>45286</v>
      </c>
      <c r="B240" s="32" t="s">
        <v>1355</v>
      </c>
      <c r="C240" s="31" t="s">
        <v>1356</v>
      </c>
      <c r="D240" s="31" t="s">
        <v>1357</v>
      </c>
      <c r="E240" s="31" t="s">
        <v>575</v>
      </c>
      <c r="F240" s="86">
        <v>6500000</v>
      </c>
      <c r="G240" s="32">
        <v>10.55</v>
      </c>
      <c r="H240" s="32" t="s">
        <v>862</v>
      </c>
    </row>
    <row r="241" spans="1:8" ht="15" customHeight="1">
      <c r="A241" s="85">
        <v>45286</v>
      </c>
      <c r="B241" s="32" t="s">
        <v>1047</v>
      </c>
      <c r="C241" s="31" t="s">
        <v>1048</v>
      </c>
      <c r="D241" s="31" t="s">
        <v>576</v>
      </c>
      <c r="E241" s="31" t="s">
        <v>575</v>
      </c>
      <c r="F241" s="86">
        <v>165850</v>
      </c>
      <c r="G241" s="32">
        <v>1343.29</v>
      </c>
      <c r="H241" s="32" t="s">
        <v>862</v>
      </c>
    </row>
    <row r="242" spans="1:8" ht="15" customHeight="1">
      <c r="A242" s="85">
        <v>45286</v>
      </c>
      <c r="B242" s="32" t="s">
        <v>1118</v>
      </c>
      <c r="C242" s="31" t="s">
        <v>1119</v>
      </c>
      <c r="D242" s="31" t="s">
        <v>960</v>
      </c>
      <c r="E242" s="31" t="s">
        <v>575</v>
      </c>
      <c r="F242" s="86">
        <v>16800</v>
      </c>
      <c r="G242" s="32">
        <v>86.7</v>
      </c>
      <c r="H242" s="32" t="s">
        <v>862</v>
      </c>
    </row>
    <row r="243" spans="1:8" ht="15" customHeight="1">
      <c r="A243" s="85">
        <v>45286</v>
      </c>
      <c r="B243" s="32" t="s">
        <v>1295</v>
      </c>
      <c r="C243" s="31" t="s">
        <v>1296</v>
      </c>
      <c r="D243" s="31" t="s">
        <v>1297</v>
      </c>
      <c r="E243" s="31" t="s">
        <v>575</v>
      </c>
      <c r="F243" s="86">
        <v>4624957</v>
      </c>
      <c r="G243" s="32">
        <v>5.36</v>
      </c>
      <c r="H243" s="32" t="s">
        <v>862</v>
      </c>
    </row>
    <row r="244" spans="1:8" ht="15" customHeight="1">
      <c r="A244" s="85">
        <v>45286</v>
      </c>
      <c r="B244" s="32" t="s">
        <v>1295</v>
      </c>
      <c r="C244" s="31" t="s">
        <v>1296</v>
      </c>
      <c r="D244" s="31" t="s">
        <v>1358</v>
      </c>
      <c r="E244" s="31" t="s">
        <v>575</v>
      </c>
      <c r="F244" s="86">
        <v>2126229</v>
      </c>
      <c r="G244" s="32">
        <v>5.39</v>
      </c>
      <c r="H244" s="32" t="s">
        <v>862</v>
      </c>
    </row>
    <row r="245" spans="1:8" ht="15" customHeight="1">
      <c r="A245" s="85">
        <v>45286</v>
      </c>
      <c r="B245" s="32" t="s">
        <v>1298</v>
      </c>
      <c r="C245" s="31" t="s">
        <v>1299</v>
      </c>
      <c r="D245" s="31" t="s">
        <v>1300</v>
      </c>
      <c r="E245" s="31" t="s">
        <v>575</v>
      </c>
      <c r="F245" s="86">
        <v>58000</v>
      </c>
      <c r="G245" s="32">
        <v>86.08</v>
      </c>
      <c r="H245" s="32" t="s">
        <v>862</v>
      </c>
    </row>
    <row r="246" spans="1:8" ht="15" customHeight="1">
      <c r="A246" s="85">
        <v>45286</v>
      </c>
      <c r="B246" s="32" t="s">
        <v>1298</v>
      </c>
      <c r="C246" s="31" t="s">
        <v>1299</v>
      </c>
      <c r="D246" s="31" t="s">
        <v>1301</v>
      </c>
      <c r="E246" s="31" t="s">
        <v>575</v>
      </c>
      <c r="F246" s="86">
        <v>162000</v>
      </c>
      <c r="G246" s="32">
        <v>85.86</v>
      </c>
      <c r="H246" s="32" t="s">
        <v>862</v>
      </c>
    </row>
    <row r="247" spans="1:8" ht="15" customHeight="1">
      <c r="A247" s="85">
        <v>45286</v>
      </c>
      <c r="B247" s="32" t="s">
        <v>1120</v>
      </c>
      <c r="C247" s="31" t="s">
        <v>1121</v>
      </c>
      <c r="D247" s="31" t="s">
        <v>1122</v>
      </c>
      <c r="E247" s="31" t="s">
        <v>575</v>
      </c>
      <c r="F247" s="86">
        <v>168466</v>
      </c>
      <c r="G247" s="32">
        <v>112.91</v>
      </c>
      <c r="H247" s="32" t="s">
        <v>862</v>
      </c>
    </row>
    <row r="248" spans="1:8" ht="15" customHeight="1">
      <c r="A248" s="85">
        <v>45286</v>
      </c>
      <c r="B248" s="32" t="s">
        <v>1303</v>
      </c>
      <c r="C248" s="31" t="s">
        <v>1304</v>
      </c>
      <c r="D248" s="31" t="s">
        <v>1176</v>
      </c>
      <c r="E248" s="31" t="s">
        <v>575</v>
      </c>
      <c r="F248" s="86">
        <v>1722062</v>
      </c>
      <c r="G248" s="32">
        <v>33.619999999999997</v>
      </c>
      <c r="H248" s="32" t="s">
        <v>862</v>
      </c>
    </row>
    <row r="249" spans="1:8" ht="15" customHeight="1">
      <c r="A249" s="85">
        <v>45286</v>
      </c>
      <c r="B249" s="32" t="s">
        <v>1303</v>
      </c>
      <c r="C249" s="31" t="s">
        <v>1304</v>
      </c>
      <c r="D249" s="31" t="s">
        <v>1305</v>
      </c>
      <c r="E249" s="31" t="s">
        <v>575</v>
      </c>
      <c r="F249" s="86">
        <v>25000</v>
      </c>
      <c r="G249" s="32">
        <v>33.619999999999997</v>
      </c>
      <c r="H249" s="32" t="s">
        <v>862</v>
      </c>
    </row>
    <row r="250" spans="1:8" ht="15" customHeight="1">
      <c r="A250" s="85">
        <v>45286</v>
      </c>
      <c r="B250" s="32" t="s">
        <v>1306</v>
      </c>
      <c r="C250" s="31" t="s">
        <v>1307</v>
      </c>
      <c r="D250" s="31" t="s">
        <v>1195</v>
      </c>
      <c r="E250" s="31" t="s">
        <v>575</v>
      </c>
      <c r="F250" s="86">
        <v>153000</v>
      </c>
      <c r="G250" s="32">
        <v>13.05</v>
      </c>
      <c r="H250" s="32" t="s">
        <v>862</v>
      </c>
    </row>
    <row r="251" spans="1:8" ht="15" customHeight="1">
      <c r="A251" s="85">
        <v>45286</v>
      </c>
      <c r="B251" s="32" t="s">
        <v>1309</v>
      </c>
      <c r="C251" s="31" t="s">
        <v>1310</v>
      </c>
      <c r="D251" s="31" t="s">
        <v>1359</v>
      </c>
      <c r="E251" s="31" t="s">
        <v>575</v>
      </c>
      <c r="F251" s="86">
        <v>2013747</v>
      </c>
      <c r="G251" s="32">
        <v>341.36</v>
      </c>
      <c r="H251" s="32" t="s">
        <v>862</v>
      </c>
    </row>
    <row r="252" spans="1:8" ht="15" customHeight="1">
      <c r="A252" s="85">
        <v>45286</v>
      </c>
      <c r="B252" s="32" t="s">
        <v>1309</v>
      </c>
      <c r="C252" s="31" t="s">
        <v>1310</v>
      </c>
      <c r="D252" s="31" t="s">
        <v>576</v>
      </c>
      <c r="E252" s="31" t="s">
        <v>575</v>
      </c>
      <c r="F252" s="86">
        <v>355867</v>
      </c>
      <c r="G252" s="32">
        <v>362.13</v>
      </c>
      <c r="H252" s="32" t="s">
        <v>862</v>
      </c>
    </row>
    <row r="253" spans="1:8" ht="15" customHeight="1">
      <c r="A253" s="85">
        <v>45286</v>
      </c>
      <c r="B253" s="32" t="s">
        <v>1312</v>
      </c>
      <c r="C253" s="31" t="s">
        <v>1313</v>
      </c>
      <c r="D253" s="31" t="s">
        <v>576</v>
      </c>
      <c r="E253" s="31" t="s">
        <v>575</v>
      </c>
      <c r="F253" s="86">
        <v>456665</v>
      </c>
      <c r="G253" s="32">
        <v>312.39999999999998</v>
      </c>
      <c r="H253" s="32" t="s">
        <v>862</v>
      </c>
    </row>
    <row r="254" spans="1:8" ht="15" customHeight="1">
      <c r="A254" s="85">
        <v>45286</v>
      </c>
      <c r="B254" s="32" t="s">
        <v>1314</v>
      </c>
      <c r="C254" s="31" t="s">
        <v>1315</v>
      </c>
      <c r="D254" s="31" t="s">
        <v>1316</v>
      </c>
      <c r="E254" s="31" t="s">
        <v>575</v>
      </c>
      <c r="F254" s="86">
        <v>342349</v>
      </c>
      <c r="G254" s="32">
        <v>342.99</v>
      </c>
      <c r="H254" s="32" t="s">
        <v>862</v>
      </c>
    </row>
    <row r="255" spans="1:8" ht="15" customHeight="1">
      <c r="A255" s="85">
        <v>45286</v>
      </c>
      <c r="B255" s="32" t="s">
        <v>1314</v>
      </c>
      <c r="C255" s="31" t="s">
        <v>1315</v>
      </c>
      <c r="D255" s="31" t="s">
        <v>1318</v>
      </c>
      <c r="E255" s="31" t="s">
        <v>575</v>
      </c>
      <c r="F255" s="86">
        <v>80204</v>
      </c>
      <c r="G255" s="32">
        <v>341.92</v>
      </c>
      <c r="H255" s="32" t="s">
        <v>862</v>
      </c>
    </row>
    <row r="256" spans="1:8" ht="15" customHeight="1">
      <c r="A256" s="85">
        <v>45286</v>
      </c>
      <c r="B256" s="32" t="s">
        <v>1319</v>
      </c>
      <c r="C256" s="31" t="s">
        <v>1320</v>
      </c>
      <c r="D256" s="31" t="s">
        <v>960</v>
      </c>
      <c r="E256" s="31" t="s">
        <v>575</v>
      </c>
      <c r="F256" s="86">
        <v>26400</v>
      </c>
      <c r="G256" s="32">
        <v>134.77000000000001</v>
      </c>
      <c r="H256" s="32" t="s">
        <v>862</v>
      </c>
    </row>
    <row r="257" spans="1:8" ht="15" customHeight="1">
      <c r="A257" s="85">
        <v>45286</v>
      </c>
      <c r="B257" s="32" t="s">
        <v>1321</v>
      </c>
      <c r="C257" s="31" t="s">
        <v>1322</v>
      </c>
      <c r="D257" s="31" t="s">
        <v>1324</v>
      </c>
      <c r="E257" s="31" t="s">
        <v>575</v>
      </c>
      <c r="F257" s="86">
        <v>7029</v>
      </c>
      <c r="G257" s="32">
        <v>300.14</v>
      </c>
      <c r="H257" s="32" t="s">
        <v>862</v>
      </c>
    </row>
    <row r="258" spans="1:8" ht="15" customHeight="1">
      <c r="A258" s="85">
        <v>45286</v>
      </c>
      <c r="B258" s="32" t="s">
        <v>1321</v>
      </c>
      <c r="C258" s="31" t="s">
        <v>1322</v>
      </c>
      <c r="D258" s="31" t="s">
        <v>1323</v>
      </c>
      <c r="E258" s="31" t="s">
        <v>575</v>
      </c>
      <c r="F258" s="86">
        <v>128969</v>
      </c>
      <c r="G258" s="32">
        <v>272.75</v>
      </c>
      <c r="H258" s="32" t="s">
        <v>862</v>
      </c>
    </row>
    <row r="259" spans="1:8" ht="15" customHeight="1">
      <c r="A259" s="85">
        <v>45286</v>
      </c>
      <c r="B259" s="32" t="s">
        <v>1325</v>
      </c>
      <c r="C259" s="31" t="s">
        <v>1326</v>
      </c>
      <c r="D259" s="31" t="s">
        <v>576</v>
      </c>
      <c r="E259" s="31" t="s">
        <v>575</v>
      </c>
      <c r="F259" s="86">
        <v>3378203</v>
      </c>
      <c r="G259" s="32">
        <v>15.12</v>
      </c>
      <c r="H259" s="32" t="s">
        <v>862</v>
      </c>
    </row>
    <row r="260" spans="1:8" ht="15" customHeight="1">
      <c r="A260" s="85">
        <v>45286</v>
      </c>
      <c r="B260" s="32" t="s">
        <v>1325</v>
      </c>
      <c r="C260" s="31" t="s">
        <v>1326</v>
      </c>
      <c r="D260" s="31" t="s">
        <v>888</v>
      </c>
      <c r="E260" s="31" t="s">
        <v>575</v>
      </c>
      <c r="F260" s="86">
        <v>5074569</v>
      </c>
      <c r="G260" s="32">
        <v>15.04</v>
      </c>
      <c r="H260" s="32" t="s">
        <v>862</v>
      </c>
    </row>
    <row r="261" spans="1:8" ht="15" customHeight="1">
      <c r="A261" s="85">
        <v>45286</v>
      </c>
      <c r="B261" s="32" t="s">
        <v>1095</v>
      </c>
      <c r="C261" s="31" t="s">
        <v>1096</v>
      </c>
      <c r="D261" s="31" t="s">
        <v>1360</v>
      </c>
      <c r="E261" s="31" t="s">
        <v>575</v>
      </c>
      <c r="F261" s="86">
        <v>100000</v>
      </c>
      <c r="G261" s="32">
        <v>480.04</v>
      </c>
      <c r="H261" s="32" t="s">
        <v>862</v>
      </c>
    </row>
    <row r="262" spans="1:8" ht="15" customHeight="1">
      <c r="A262" s="85">
        <v>45286</v>
      </c>
      <c r="B262" s="32" t="s">
        <v>1095</v>
      </c>
      <c r="C262" s="31" t="s">
        <v>1096</v>
      </c>
      <c r="D262" s="31" t="s">
        <v>576</v>
      </c>
      <c r="E262" s="31" t="s">
        <v>575</v>
      </c>
      <c r="F262" s="86">
        <v>87415</v>
      </c>
      <c r="G262" s="32">
        <v>489.26</v>
      </c>
      <c r="H262" s="32" t="s">
        <v>862</v>
      </c>
    </row>
    <row r="263" spans="1:8" ht="15" customHeight="1">
      <c r="A263" s="85">
        <v>45286</v>
      </c>
      <c r="B263" s="32" t="s">
        <v>1361</v>
      </c>
      <c r="C263" s="31" t="s">
        <v>1362</v>
      </c>
      <c r="D263" s="31" t="s">
        <v>1363</v>
      </c>
      <c r="E263" s="31" t="s">
        <v>575</v>
      </c>
      <c r="F263" s="86">
        <v>450000</v>
      </c>
      <c r="G263" s="32">
        <v>1.93</v>
      </c>
      <c r="H263" s="32" t="s">
        <v>862</v>
      </c>
    </row>
    <row r="264" spans="1:8" ht="15" customHeight="1">
      <c r="A264" s="85">
        <v>45286</v>
      </c>
      <c r="B264" s="32" t="s">
        <v>1329</v>
      </c>
      <c r="C264" s="31" t="s">
        <v>1330</v>
      </c>
      <c r="D264" s="31" t="s">
        <v>1106</v>
      </c>
      <c r="E264" s="31" t="s">
        <v>575</v>
      </c>
      <c r="F264" s="86">
        <v>1606103</v>
      </c>
      <c r="G264" s="32">
        <v>40.32</v>
      </c>
      <c r="H264" s="32" t="s">
        <v>862</v>
      </c>
    </row>
    <row r="265" spans="1:8" ht="15" customHeight="1">
      <c r="A265" s="85">
        <v>45286</v>
      </c>
      <c r="B265" s="32" t="s">
        <v>1329</v>
      </c>
      <c r="C265" s="31" t="s">
        <v>1330</v>
      </c>
      <c r="D265" s="31" t="s">
        <v>576</v>
      </c>
      <c r="E265" s="31" t="s">
        <v>575</v>
      </c>
      <c r="F265" s="86">
        <v>660880</v>
      </c>
      <c r="G265" s="32">
        <v>38.44</v>
      </c>
      <c r="H265" s="32" t="s">
        <v>862</v>
      </c>
    </row>
    <row r="266" spans="1:8" ht="15" customHeight="1">
      <c r="A266" s="85">
        <v>45286</v>
      </c>
      <c r="B266" s="32" t="s">
        <v>1123</v>
      </c>
      <c r="C266" s="31" t="s">
        <v>1124</v>
      </c>
      <c r="D266" s="31" t="s">
        <v>576</v>
      </c>
      <c r="E266" s="31" t="s">
        <v>575</v>
      </c>
      <c r="F266" s="86">
        <v>219550</v>
      </c>
      <c r="G266" s="32">
        <v>195.03</v>
      </c>
      <c r="H266" s="32" t="s">
        <v>862</v>
      </c>
    </row>
    <row r="267" spans="1:8" ht="15" customHeight="1">
      <c r="A267" s="85"/>
      <c r="B267" s="32"/>
      <c r="C267" s="31"/>
      <c r="D267" s="31"/>
      <c r="E267" s="31"/>
      <c r="F267" s="86"/>
      <c r="G267" s="32"/>
      <c r="H267" s="32"/>
    </row>
    <row r="268" spans="1:8" ht="15" customHeight="1">
      <c r="A268" s="85"/>
      <c r="B268" s="32"/>
      <c r="C268" s="31"/>
      <c r="D268" s="31"/>
      <c r="E268" s="31"/>
      <c r="F268" s="86"/>
      <c r="G268" s="32"/>
      <c r="H268" s="32"/>
    </row>
    <row r="269" spans="1:8" ht="15" customHeight="1">
      <c r="A269" s="85"/>
      <c r="B269" s="32"/>
      <c r="C269" s="31"/>
      <c r="D269" s="31"/>
      <c r="E269" s="31"/>
      <c r="F269" s="86"/>
      <c r="G269" s="32"/>
      <c r="H269" s="32"/>
    </row>
    <row r="270" spans="1:8" ht="15" customHeight="1">
      <c r="A270" s="85"/>
      <c r="B270" s="32"/>
      <c r="C270" s="31"/>
      <c r="D270" s="31"/>
      <c r="E270" s="31"/>
      <c r="F270" s="86"/>
      <c r="G270" s="32"/>
      <c r="H270" s="32"/>
    </row>
    <row r="271" spans="1:8" ht="15" customHeight="1">
      <c r="A271" s="85"/>
      <c r="B271" s="32"/>
      <c r="C271" s="31"/>
      <c r="D271" s="31"/>
      <c r="E271" s="31"/>
      <c r="F271" s="86"/>
      <c r="G271" s="32"/>
      <c r="H271" s="32"/>
    </row>
    <row r="272" spans="1:8" ht="15" customHeight="1">
      <c r="A272" s="85"/>
      <c r="B272" s="32"/>
      <c r="C272" s="31"/>
      <c r="D272" s="31"/>
      <c r="E272" s="31"/>
      <c r="F272" s="86"/>
      <c r="G272" s="32"/>
      <c r="H272" s="32"/>
    </row>
    <row r="273" spans="1:8" ht="15" customHeight="1">
      <c r="A273" s="85"/>
      <c r="B273" s="32"/>
      <c r="C273" s="31"/>
      <c r="D273" s="31"/>
      <c r="E273" s="31"/>
      <c r="F273" s="86"/>
      <c r="G273" s="32"/>
      <c r="H273" s="32"/>
    </row>
    <row r="274" spans="1:8" ht="15" customHeight="1">
      <c r="A274" s="85"/>
      <c r="B274" s="32"/>
      <c r="C274" s="31"/>
      <c r="D274" s="31"/>
      <c r="E274" s="31"/>
      <c r="F274" s="86"/>
      <c r="G274" s="32"/>
      <c r="H274" s="32"/>
    </row>
    <row r="275" spans="1:8" ht="15" customHeight="1">
      <c r="A275" s="85"/>
      <c r="B275" s="32"/>
      <c r="C275" s="31"/>
      <c r="D275" s="31"/>
      <c r="E275" s="31"/>
      <c r="F275" s="86"/>
      <c r="G275" s="32"/>
      <c r="H275" s="32"/>
    </row>
    <row r="276" spans="1:8" ht="15" customHeight="1">
      <c r="A276" s="85"/>
      <c r="B276" s="32"/>
      <c r="C276" s="31"/>
      <c r="D276" s="31"/>
      <c r="E276" s="31"/>
      <c r="F276" s="86"/>
      <c r="G276" s="32"/>
      <c r="H276" s="32"/>
    </row>
    <row r="277" spans="1:8" ht="15" customHeight="1">
      <c r="A277" s="85"/>
      <c r="B277" s="32"/>
      <c r="C277" s="31"/>
      <c r="D277" s="31"/>
      <c r="E277" s="31"/>
      <c r="F277" s="86"/>
      <c r="G277" s="32"/>
      <c r="H277" s="32"/>
    </row>
    <row r="278" spans="1:8" ht="15" customHeight="1">
      <c r="A278" s="85"/>
      <c r="B278" s="32"/>
      <c r="C278" s="31"/>
      <c r="D278" s="31"/>
      <c r="E278" s="31"/>
      <c r="F278" s="86"/>
      <c r="G278" s="32"/>
      <c r="H278" s="32"/>
    </row>
    <row r="279" spans="1:8" ht="15" customHeight="1">
      <c r="A279" s="85"/>
      <c r="B279" s="32"/>
      <c r="C279" s="31"/>
      <c r="D279" s="31"/>
      <c r="E279" s="31"/>
      <c r="F279" s="86"/>
      <c r="G279" s="32"/>
      <c r="H279" s="32"/>
    </row>
    <row r="280" spans="1:8" ht="15" customHeight="1">
      <c r="A280" s="85"/>
      <c r="B280" s="32"/>
      <c r="C280" s="31"/>
      <c r="D280" s="31"/>
      <c r="E280" s="31"/>
      <c r="F280" s="86"/>
      <c r="G280" s="32"/>
      <c r="H280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10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912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45287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329" t="s">
        <v>589</v>
      </c>
      <c r="P9" s="233" t="s">
        <v>590</v>
      </c>
      <c r="Q9" s="233" t="s">
        <v>879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1">
        <v>1</v>
      </c>
      <c r="B10" s="282">
        <v>45189</v>
      </c>
      <c r="C10" s="283"/>
      <c r="D10" s="284" t="s">
        <v>211</v>
      </c>
      <c r="E10" s="285" t="s">
        <v>591</v>
      </c>
      <c r="F10" s="223">
        <v>2335</v>
      </c>
      <c r="G10" s="218">
        <v>2235</v>
      </c>
      <c r="H10" s="223">
        <v>2451</v>
      </c>
      <c r="I10" s="223" t="s">
        <v>872</v>
      </c>
      <c r="J10" s="286" t="s">
        <v>962</v>
      </c>
      <c r="K10" s="286">
        <f t="shared" ref="K10" si="0">H10-F10</f>
        <v>116</v>
      </c>
      <c r="L10" s="287">
        <f>(F10*-0.3)/100</f>
        <v>-7.0049999999999999</v>
      </c>
      <c r="M10" s="288">
        <f t="shared" ref="M10" si="1">(K10+L10)/F10</f>
        <v>4.6678800856531054E-2</v>
      </c>
      <c r="N10" s="286" t="s">
        <v>594</v>
      </c>
      <c r="O10" s="289">
        <v>45266</v>
      </c>
      <c r="P10" s="290"/>
      <c r="Q10" s="275">
        <v>45203</v>
      </c>
      <c r="S10" s="37" t="s">
        <v>593</v>
      </c>
    </row>
    <row r="11" spans="1:27" ht="15" customHeight="1">
      <c r="A11" s="225">
        <v>2</v>
      </c>
      <c r="B11" s="221">
        <v>45190</v>
      </c>
      <c r="C11" s="226"/>
      <c r="D11" s="230" t="s">
        <v>547</v>
      </c>
      <c r="E11" s="227" t="s">
        <v>591</v>
      </c>
      <c r="F11" s="220" t="s">
        <v>873</v>
      </c>
      <c r="G11" s="222">
        <v>276</v>
      </c>
      <c r="H11" s="220"/>
      <c r="I11" s="220" t="s">
        <v>874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290.64999999999998</v>
      </c>
      <c r="Q11" s="275">
        <v>45208</v>
      </c>
      <c r="S11" s="37" t="s">
        <v>785</v>
      </c>
    </row>
    <row r="12" spans="1:27" ht="15" customHeight="1">
      <c r="A12" s="281">
        <v>3</v>
      </c>
      <c r="B12" s="282">
        <v>45212</v>
      </c>
      <c r="C12" s="283"/>
      <c r="D12" s="284" t="s">
        <v>229</v>
      </c>
      <c r="E12" s="285" t="s">
        <v>887</v>
      </c>
      <c r="F12" s="223">
        <v>3491</v>
      </c>
      <c r="G12" s="218">
        <v>3321</v>
      </c>
      <c r="H12" s="223">
        <v>3647.5</v>
      </c>
      <c r="I12" s="223" t="s">
        <v>876</v>
      </c>
      <c r="J12" s="286" t="s">
        <v>988</v>
      </c>
      <c r="K12" s="286">
        <f t="shared" ref="K12" si="2">H12-F12</f>
        <v>156.5</v>
      </c>
      <c r="L12" s="287">
        <f>(F12*-0.3)/100</f>
        <v>-10.472999999999999</v>
      </c>
      <c r="M12" s="288">
        <f t="shared" ref="M12" si="3">(K12+L12)/F12</f>
        <v>4.1829561730163271E-2</v>
      </c>
      <c r="N12" s="286" t="s">
        <v>594</v>
      </c>
      <c r="O12" s="289">
        <v>45271</v>
      </c>
      <c r="P12" s="290"/>
      <c r="Q12" s="275">
        <v>45218</v>
      </c>
      <c r="S12" s="37" t="s">
        <v>593</v>
      </c>
    </row>
    <row r="13" spans="1:27" ht="15" customHeight="1">
      <c r="A13" s="281">
        <v>4</v>
      </c>
      <c r="B13" s="282">
        <v>45224</v>
      </c>
      <c r="C13" s="283"/>
      <c r="D13" s="284" t="s">
        <v>138</v>
      </c>
      <c r="E13" s="285" t="s">
        <v>591</v>
      </c>
      <c r="F13" s="223">
        <v>916</v>
      </c>
      <c r="G13" s="218">
        <v>870</v>
      </c>
      <c r="H13" s="223">
        <v>972.5</v>
      </c>
      <c r="I13" s="223" t="s">
        <v>880</v>
      </c>
      <c r="J13" s="286" t="s">
        <v>945</v>
      </c>
      <c r="K13" s="286">
        <f t="shared" ref="K13" si="4">H13-F13</f>
        <v>56.5</v>
      </c>
      <c r="L13" s="287">
        <f>(F13*-0.3)/100</f>
        <v>-2.7480000000000002</v>
      </c>
      <c r="M13" s="288">
        <f t="shared" ref="M13" si="5">(K13+L13)/F13</f>
        <v>5.8681222707423583E-2</v>
      </c>
      <c r="N13" s="286" t="s">
        <v>594</v>
      </c>
      <c r="O13" s="289">
        <v>45264</v>
      </c>
      <c r="P13" s="290"/>
      <c r="Q13" s="275">
        <v>45225</v>
      </c>
      <c r="S13" s="37" t="s">
        <v>593</v>
      </c>
    </row>
    <row r="14" spans="1:27" ht="15" customHeight="1">
      <c r="A14" s="281">
        <v>5</v>
      </c>
      <c r="B14" s="282">
        <v>45236</v>
      </c>
      <c r="C14" s="283"/>
      <c r="D14" s="284" t="s">
        <v>769</v>
      </c>
      <c r="E14" s="285" t="s">
        <v>591</v>
      </c>
      <c r="F14" s="223">
        <v>189.5</v>
      </c>
      <c r="G14" s="218">
        <v>177</v>
      </c>
      <c r="H14" s="223">
        <v>200</v>
      </c>
      <c r="I14" s="223" t="s">
        <v>885</v>
      </c>
      <c r="J14" s="286" t="s">
        <v>928</v>
      </c>
      <c r="K14" s="286">
        <f t="shared" ref="K14" si="6">H14-F14</f>
        <v>10.5</v>
      </c>
      <c r="L14" s="287">
        <f>(F14*-0.3)/100</f>
        <v>-0.56850000000000001</v>
      </c>
      <c r="M14" s="288">
        <f t="shared" ref="M14" si="7">(K14+L14)/F14</f>
        <v>5.24089709762533E-2</v>
      </c>
      <c r="N14" s="286" t="s">
        <v>594</v>
      </c>
      <c r="O14" s="289">
        <v>45261</v>
      </c>
      <c r="P14" s="290"/>
      <c r="Q14" s="275"/>
      <c r="S14" s="37" t="s">
        <v>593</v>
      </c>
    </row>
    <row r="15" spans="1:27" ht="15" customHeight="1">
      <c r="A15" s="225">
        <v>6</v>
      </c>
      <c r="B15" s="221">
        <v>45238</v>
      </c>
      <c r="C15" s="226"/>
      <c r="D15" s="230" t="s">
        <v>429</v>
      </c>
      <c r="E15" s="227" t="s">
        <v>902</v>
      </c>
      <c r="F15" s="220" t="s">
        <v>901</v>
      </c>
      <c r="G15" s="222">
        <v>102.9</v>
      </c>
      <c r="H15" s="220"/>
      <c r="I15" s="220" t="s">
        <v>886</v>
      </c>
      <c r="J15" s="222" t="s">
        <v>592</v>
      </c>
      <c r="K15" s="222"/>
      <c r="L15" s="224"/>
      <c r="M15" s="228"/>
      <c r="N15" s="222"/>
      <c r="O15" s="229"/>
      <c r="P15" s="224">
        <f>VLOOKUP(D15,'MidCap Intra'!$B$11:$C$568,2,0)</f>
        <v>108.4</v>
      </c>
      <c r="Q15" s="275"/>
      <c r="S15" s="37" t="s">
        <v>593</v>
      </c>
    </row>
    <row r="16" spans="1:27" ht="15" customHeight="1">
      <c r="A16" s="225">
        <v>7</v>
      </c>
      <c r="B16" s="221">
        <v>45247</v>
      </c>
      <c r="C16" s="226"/>
      <c r="D16" s="230" t="s">
        <v>58</v>
      </c>
      <c r="E16" s="227" t="s">
        <v>591</v>
      </c>
      <c r="F16" s="220" t="s">
        <v>889</v>
      </c>
      <c r="G16" s="222">
        <v>163</v>
      </c>
      <c r="H16" s="220"/>
      <c r="I16" s="220" t="s">
        <v>890</v>
      </c>
      <c r="J16" s="222" t="s">
        <v>592</v>
      </c>
      <c r="K16" s="222"/>
      <c r="L16" s="224"/>
      <c r="M16" s="228"/>
      <c r="N16" s="222"/>
      <c r="O16" s="229"/>
      <c r="P16" s="224">
        <f>VLOOKUP(D16,'MidCap Intra'!$B$11:$C$568,2,0)</f>
        <v>173.9</v>
      </c>
      <c r="Q16" s="275"/>
      <c r="S16" s="37" t="s">
        <v>785</v>
      </c>
    </row>
    <row r="17" spans="1:19" ht="15" customHeight="1">
      <c r="A17" s="281">
        <v>8</v>
      </c>
      <c r="B17" s="282">
        <v>45247</v>
      </c>
      <c r="C17" s="283"/>
      <c r="D17" s="284" t="s">
        <v>54</v>
      </c>
      <c r="E17" s="285" t="s">
        <v>591</v>
      </c>
      <c r="F17" s="223">
        <v>422.5</v>
      </c>
      <c r="G17" s="218">
        <v>390</v>
      </c>
      <c r="H17" s="223">
        <v>457.5</v>
      </c>
      <c r="I17" s="223" t="s">
        <v>891</v>
      </c>
      <c r="J17" s="286" t="s">
        <v>924</v>
      </c>
      <c r="K17" s="286">
        <f t="shared" ref="K17" si="8">H17-F17</f>
        <v>35</v>
      </c>
      <c r="L17" s="287">
        <f>(F17*-0.3)/100</f>
        <v>-1.2675000000000001</v>
      </c>
      <c r="M17" s="288">
        <f t="shared" ref="M17" si="9">(K17+L17)/F17</f>
        <v>7.9840236686390537E-2</v>
      </c>
      <c r="N17" s="286" t="s">
        <v>594</v>
      </c>
      <c r="O17" s="289">
        <v>45264</v>
      </c>
      <c r="P17" s="290"/>
      <c r="Q17" s="275"/>
      <c r="S17" s="37" t="s">
        <v>593</v>
      </c>
    </row>
    <row r="18" spans="1:19" ht="15" customHeight="1">
      <c r="A18" s="225">
        <v>9</v>
      </c>
      <c r="B18" s="221">
        <v>45250</v>
      </c>
      <c r="C18" s="226"/>
      <c r="D18" s="230" t="s">
        <v>300</v>
      </c>
      <c r="E18" s="227" t="s">
        <v>591</v>
      </c>
      <c r="F18" s="220" t="s">
        <v>892</v>
      </c>
      <c r="G18" s="222">
        <v>34.35</v>
      </c>
      <c r="H18" s="220"/>
      <c r="I18" s="220" t="s">
        <v>893</v>
      </c>
      <c r="J18" s="222" t="s">
        <v>592</v>
      </c>
      <c r="K18" s="222"/>
      <c r="L18" s="224"/>
      <c r="M18" s="228"/>
      <c r="N18" s="222"/>
      <c r="O18" s="229"/>
      <c r="P18" s="224">
        <f>VLOOKUP(D18,'MidCap Intra'!$B$11:$C$568,2,0)</f>
        <v>36.049999999999997</v>
      </c>
      <c r="Q18" s="275"/>
      <c r="S18" s="37" t="s">
        <v>593</v>
      </c>
    </row>
    <row r="19" spans="1:19" ht="15" customHeight="1">
      <c r="A19" s="281">
        <v>10</v>
      </c>
      <c r="B19" s="282">
        <v>45250</v>
      </c>
      <c r="C19" s="283"/>
      <c r="D19" s="284" t="s">
        <v>490</v>
      </c>
      <c r="E19" s="285" t="s">
        <v>591</v>
      </c>
      <c r="F19" s="223">
        <v>164</v>
      </c>
      <c r="G19" s="218">
        <v>152</v>
      </c>
      <c r="H19" s="223">
        <v>174.25</v>
      </c>
      <c r="I19" s="223" t="s">
        <v>894</v>
      </c>
      <c r="J19" s="286" t="s">
        <v>935</v>
      </c>
      <c r="K19" s="286">
        <f t="shared" ref="K19" si="10">H19-F19</f>
        <v>10.25</v>
      </c>
      <c r="L19" s="287">
        <f>(F19*-0.3)/100</f>
        <v>-0.49199999999999994</v>
      </c>
      <c r="M19" s="288">
        <f t="shared" ref="M19" si="11">(K19+L19)/F19</f>
        <v>5.9500000000000004E-2</v>
      </c>
      <c r="N19" s="286" t="s">
        <v>594</v>
      </c>
      <c r="O19" s="289">
        <v>45264</v>
      </c>
      <c r="P19" s="290"/>
      <c r="Q19" s="275"/>
      <c r="S19" s="37" t="s">
        <v>593</v>
      </c>
    </row>
    <row r="20" spans="1:19" ht="15" customHeight="1">
      <c r="A20" s="281">
        <v>11</v>
      </c>
      <c r="B20" s="282">
        <v>45252</v>
      </c>
      <c r="C20" s="283"/>
      <c r="D20" s="284" t="s">
        <v>507</v>
      </c>
      <c r="E20" s="285" t="s">
        <v>591</v>
      </c>
      <c r="F20" s="223">
        <v>2805</v>
      </c>
      <c r="G20" s="218">
        <v>2540</v>
      </c>
      <c r="H20" s="223">
        <v>2990</v>
      </c>
      <c r="I20" s="223" t="s">
        <v>899</v>
      </c>
      <c r="J20" s="286" t="s">
        <v>963</v>
      </c>
      <c r="K20" s="286">
        <f t="shared" ref="K20" si="12">H20-F20</f>
        <v>185</v>
      </c>
      <c r="L20" s="287">
        <f>(F20*-0.3)/100</f>
        <v>-8.4149999999999991</v>
      </c>
      <c r="M20" s="288">
        <f t="shared" ref="M20" si="13">(K20+L20)/F20</f>
        <v>6.2953654188948313E-2</v>
      </c>
      <c r="N20" s="286" t="s">
        <v>594</v>
      </c>
      <c r="O20" s="289">
        <v>45266</v>
      </c>
      <c r="P20" s="290"/>
      <c r="Q20" s="275"/>
      <c r="S20" s="37" t="s">
        <v>593</v>
      </c>
    </row>
    <row r="21" spans="1:19" ht="15" customHeight="1">
      <c r="A21" s="281">
        <v>12</v>
      </c>
      <c r="B21" s="282">
        <v>45258</v>
      </c>
      <c r="C21" s="283"/>
      <c r="D21" s="284" t="s">
        <v>168</v>
      </c>
      <c r="E21" s="285" t="s">
        <v>591</v>
      </c>
      <c r="F21" s="223">
        <v>5410</v>
      </c>
      <c r="G21" s="218">
        <v>4990</v>
      </c>
      <c r="H21" s="223">
        <v>5695</v>
      </c>
      <c r="I21" s="223" t="s">
        <v>869</v>
      </c>
      <c r="J21" s="286" t="s">
        <v>986</v>
      </c>
      <c r="K21" s="286">
        <f t="shared" ref="K21" si="14">H21-F21</f>
        <v>285</v>
      </c>
      <c r="L21" s="287">
        <f>(F21*-0.3)/100</f>
        <v>-16.23</v>
      </c>
      <c r="M21" s="288">
        <f t="shared" ref="M21" si="15">(K21+L21)/F21</f>
        <v>4.9680221811460257E-2</v>
      </c>
      <c r="N21" s="286" t="s">
        <v>594</v>
      </c>
      <c r="O21" s="289">
        <v>45268</v>
      </c>
      <c r="P21" s="290"/>
      <c r="Q21" s="275"/>
      <c r="S21" s="37" t="s">
        <v>593</v>
      </c>
    </row>
    <row r="22" spans="1:19" ht="15" customHeight="1">
      <c r="A22" s="281">
        <v>13</v>
      </c>
      <c r="B22" s="282">
        <v>45260</v>
      </c>
      <c r="C22" s="283"/>
      <c r="D22" s="284" t="s">
        <v>52</v>
      </c>
      <c r="E22" s="285" t="s">
        <v>591</v>
      </c>
      <c r="F22" s="223">
        <v>828</v>
      </c>
      <c r="G22" s="218">
        <v>780</v>
      </c>
      <c r="H22" s="223">
        <v>875</v>
      </c>
      <c r="I22" s="223" t="s">
        <v>909</v>
      </c>
      <c r="J22" s="286" t="s">
        <v>925</v>
      </c>
      <c r="K22" s="286">
        <f t="shared" ref="K22" si="16">H22-F22</f>
        <v>47</v>
      </c>
      <c r="L22" s="287">
        <f>(F22*-0.3)/100</f>
        <v>-2.484</v>
      </c>
      <c r="M22" s="288">
        <f t="shared" ref="M22" si="17">(K22+L22)/F22</f>
        <v>5.3763285024154589E-2</v>
      </c>
      <c r="N22" s="286" t="s">
        <v>594</v>
      </c>
      <c r="O22" s="289">
        <v>45264</v>
      </c>
      <c r="P22" s="290"/>
      <c r="Q22" s="275"/>
      <c r="S22" s="37" t="s">
        <v>593</v>
      </c>
    </row>
    <row r="23" spans="1:19" ht="15" customHeight="1">
      <c r="A23" s="225">
        <v>14</v>
      </c>
      <c r="B23" s="221">
        <v>45265</v>
      </c>
      <c r="C23" s="226"/>
      <c r="D23" s="230" t="s">
        <v>437</v>
      </c>
      <c r="E23" s="227" t="s">
        <v>591</v>
      </c>
      <c r="F23" s="220" t="s">
        <v>949</v>
      </c>
      <c r="G23" s="222">
        <v>254</v>
      </c>
      <c r="H23" s="220"/>
      <c r="I23" s="220" t="s">
        <v>942</v>
      </c>
      <c r="J23" s="222" t="s">
        <v>592</v>
      </c>
      <c r="K23" s="222"/>
      <c r="L23" s="224"/>
      <c r="M23" s="228"/>
      <c r="N23" s="222"/>
      <c r="O23" s="229"/>
      <c r="P23" s="224">
        <f>VLOOKUP(D23,'MidCap Intra'!$B$11:$C$568,2,0)</f>
        <v>265.8</v>
      </c>
      <c r="Q23" s="275"/>
      <c r="S23" s="37" t="s">
        <v>593</v>
      </c>
    </row>
    <row r="24" spans="1:19" ht="15" customHeight="1">
      <c r="A24" s="225">
        <v>15</v>
      </c>
      <c r="B24" s="221">
        <v>45268</v>
      </c>
      <c r="C24" s="226"/>
      <c r="D24" s="230" t="s">
        <v>848</v>
      </c>
      <c r="E24" s="227" t="s">
        <v>591</v>
      </c>
      <c r="F24" s="220" t="s">
        <v>981</v>
      </c>
      <c r="G24" s="222">
        <v>1870</v>
      </c>
      <c r="H24" s="220"/>
      <c r="I24" s="220" t="s">
        <v>982</v>
      </c>
      <c r="J24" s="222" t="s">
        <v>592</v>
      </c>
      <c r="K24" s="222"/>
      <c r="L24" s="224"/>
      <c r="M24" s="228"/>
      <c r="N24" s="222"/>
      <c r="O24" s="229"/>
      <c r="P24" s="224">
        <f>VLOOKUP(D24,'MidCap Intra'!$B$11:$C$568,2,0)</f>
        <v>1925.45</v>
      </c>
      <c r="Q24" s="275"/>
      <c r="S24" s="37" t="s">
        <v>593</v>
      </c>
    </row>
    <row r="25" spans="1:19" ht="15" customHeight="1">
      <c r="A25" s="281">
        <v>16</v>
      </c>
      <c r="B25" s="282">
        <v>45272</v>
      </c>
      <c r="C25" s="283"/>
      <c r="D25" s="284" t="s">
        <v>386</v>
      </c>
      <c r="E25" s="285" t="s">
        <v>591</v>
      </c>
      <c r="F25" s="223">
        <v>1470</v>
      </c>
      <c r="G25" s="218">
        <v>1350</v>
      </c>
      <c r="H25" s="223">
        <v>1560</v>
      </c>
      <c r="I25" s="223" t="s">
        <v>1005</v>
      </c>
      <c r="J25" s="286" t="s">
        <v>1043</v>
      </c>
      <c r="K25" s="286">
        <f t="shared" ref="K25" si="18">H25-F25</f>
        <v>90</v>
      </c>
      <c r="L25" s="287">
        <f>(F25*-0.3)/100</f>
        <v>-4.41</v>
      </c>
      <c r="M25" s="288">
        <f t="shared" ref="M25" si="19">(K25+L25)/F25</f>
        <v>5.822448979591837E-2</v>
      </c>
      <c r="N25" s="286" t="s">
        <v>594</v>
      </c>
      <c r="O25" s="289">
        <v>45275</v>
      </c>
      <c r="P25" s="290"/>
      <c r="Q25" s="275"/>
      <c r="S25" s="37" t="s">
        <v>593</v>
      </c>
    </row>
    <row r="26" spans="1:19" ht="15" customHeight="1">
      <c r="A26" s="225">
        <v>17</v>
      </c>
      <c r="B26" s="221">
        <v>45274</v>
      </c>
      <c r="C26" s="226"/>
      <c r="D26" s="230" t="s">
        <v>427</v>
      </c>
      <c r="E26" s="227" t="s">
        <v>591</v>
      </c>
      <c r="F26" s="220" t="s">
        <v>1015</v>
      </c>
      <c r="G26" s="222">
        <v>355</v>
      </c>
      <c r="H26" s="220"/>
      <c r="I26" s="220" t="s">
        <v>1016</v>
      </c>
      <c r="J26" s="222" t="s">
        <v>592</v>
      </c>
      <c r="K26" s="222"/>
      <c r="L26" s="224"/>
      <c r="M26" s="228"/>
      <c r="N26" s="222"/>
      <c r="O26" s="229"/>
      <c r="P26" s="224">
        <f>VLOOKUP(D26,'MidCap Intra'!$B$11:$C$568,2,0)</f>
        <v>394.65</v>
      </c>
      <c r="Q26" s="275"/>
      <c r="S26" s="37" t="s">
        <v>593</v>
      </c>
    </row>
    <row r="27" spans="1:19" ht="15" customHeight="1">
      <c r="A27" s="225">
        <v>18</v>
      </c>
      <c r="B27" s="221">
        <v>45278</v>
      </c>
      <c r="C27" s="226"/>
      <c r="D27" s="230" t="s">
        <v>215</v>
      </c>
      <c r="E27" s="227" t="s">
        <v>591</v>
      </c>
      <c r="F27" s="220" t="s">
        <v>1040</v>
      </c>
      <c r="G27" s="222">
        <v>593</v>
      </c>
      <c r="H27" s="220"/>
      <c r="I27" s="220" t="s">
        <v>1041</v>
      </c>
      <c r="J27" s="222" t="s">
        <v>592</v>
      </c>
      <c r="K27" s="222"/>
      <c r="L27" s="224"/>
      <c r="M27" s="228"/>
      <c r="N27" s="222"/>
      <c r="O27" s="229"/>
      <c r="P27" s="224">
        <f>VLOOKUP(D27,'MidCap Intra'!$B$11:$C$568,2,0)</f>
        <v>638.04999999999995</v>
      </c>
      <c r="Q27" s="275"/>
      <c r="S27" s="37"/>
    </row>
    <row r="28" spans="1:19" ht="15" customHeight="1">
      <c r="A28" s="281">
        <v>19</v>
      </c>
      <c r="B28" s="282">
        <v>45278</v>
      </c>
      <c r="C28" s="283"/>
      <c r="D28" s="284" t="s">
        <v>386</v>
      </c>
      <c r="E28" s="285" t="s">
        <v>591</v>
      </c>
      <c r="F28" s="223">
        <v>1510</v>
      </c>
      <c r="G28" s="218">
        <v>1390</v>
      </c>
      <c r="H28" s="223">
        <v>1591</v>
      </c>
      <c r="I28" s="223" t="s">
        <v>1042</v>
      </c>
      <c r="J28" s="286" t="s">
        <v>1069</v>
      </c>
      <c r="K28" s="286">
        <f t="shared" ref="K28" si="20">H28-F28</f>
        <v>81</v>
      </c>
      <c r="L28" s="287">
        <f>(F28*-0.3)/100</f>
        <v>-4.53</v>
      </c>
      <c r="M28" s="288">
        <f t="shared" ref="M28" si="21">(K28+L28)/F28</f>
        <v>5.0642384105960267E-2</v>
      </c>
      <c r="N28" s="286" t="s">
        <v>594</v>
      </c>
      <c r="O28" s="289">
        <v>45280</v>
      </c>
      <c r="P28" s="290"/>
      <c r="Q28" s="275"/>
      <c r="S28" s="37"/>
    </row>
    <row r="29" spans="1:19" ht="15" customHeight="1">
      <c r="A29" s="225">
        <v>20</v>
      </c>
      <c r="B29" s="221">
        <v>45280</v>
      </c>
      <c r="C29" s="226"/>
      <c r="D29" s="230" t="s">
        <v>353</v>
      </c>
      <c r="E29" s="227" t="s">
        <v>591</v>
      </c>
      <c r="F29" s="220" t="s">
        <v>1075</v>
      </c>
      <c r="G29" s="222">
        <v>1035</v>
      </c>
      <c r="H29" s="220"/>
      <c r="I29" s="220" t="s">
        <v>1076</v>
      </c>
      <c r="J29" s="222" t="s">
        <v>592</v>
      </c>
      <c r="K29" s="222"/>
      <c r="L29" s="224"/>
      <c r="M29" s="228"/>
      <c r="N29" s="222"/>
      <c r="O29" s="229"/>
      <c r="P29" s="224">
        <f>VLOOKUP(D29,'MidCap Intra'!$B$11:$C$568,2,0)</f>
        <v>1103.4000000000001</v>
      </c>
      <c r="Q29" s="275"/>
      <c r="S29" s="37"/>
    </row>
    <row r="30" spans="1:19" ht="15" customHeight="1">
      <c r="A30" s="225"/>
      <c r="B30" s="221"/>
      <c r="C30" s="226"/>
      <c r="D30" s="230"/>
      <c r="E30" s="227"/>
      <c r="F30" s="220"/>
      <c r="G30" s="222"/>
      <c r="H30" s="220"/>
      <c r="I30" s="220"/>
      <c r="J30" s="222"/>
      <c r="K30" s="222"/>
      <c r="L30" s="224"/>
      <c r="M30" s="228"/>
      <c r="N30" s="222"/>
      <c r="O30" s="229"/>
      <c r="P30" s="224"/>
      <c r="Q30" s="275"/>
      <c r="S30" s="37"/>
    </row>
    <row r="31" spans="1:19" ht="15" customHeight="1">
      <c r="A31" s="225"/>
      <c r="B31" s="221"/>
      <c r="C31" s="226"/>
      <c r="D31" s="230"/>
      <c r="E31" s="227"/>
      <c r="F31" s="220"/>
      <c r="G31" s="222"/>
      <c r="H31" s="220"/>
      <c r="I31" s="220"/>
      <c r="J31" s="222"/>
      <c r="K31" s="222"/>
      <c r="L31" s="224"/>
      <c r="M31" s="228"/>
      <c r="N31" s="222"/>
      <c r="O31" s="229"/>
      <c r="P31" s="224"/>
      <c r="Q31" s="275"/>
      <c r="S31" s="37"/>
    </row>
    <row r="33" spans="1:39" ht="14.25" customHeight="1">
      <c r="A33" s="103"/>
      <c r="B33" s="104"/>
      <c r="C33" s="105"/>
      <c r="D33" s="106"/>
      <c r="E33" s="107"/>
      <c r="F33" s="107"/>
      <c r="G33" s="103"/>
      <c r="H33" s="107"/>
      <c r="I33" s="108"/>
      <c r="J33" s="109"/>
      <c r="K33" s="109"/>
      <c r="L33" s="110"/>
      <c r="M33" s="111"/>
      <c r="N33" s="112"/>
      <c r="O33" s="113"/>
      <c r="P33" s="114"/>
      <c r="Q33" s="114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5" t="s">
        <v>595</v>
      </c>
      <c r="B34" s="116"/>
      <c r="C34" s="117"/>
      <c r="E34" s="118"/>
      <c r="F34" s="118"/>
      <c r="G34" s="118"/>
      <c r="H34" s="118"/>
      <c r="I34" s="118"/>
      <c r="J34" s="119"/>
      <c r="K34" s="118"/>
      <c r="L34" s="120"/>
      <c r="M34" s="55"/>
      <c r="N34" s="119"/>
      <c r="O34" s="11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21" t="s">
        <v>596</v>
      </c>
      <c r="B35" s="115"/>
      <c r="C35" s="115"/>
      <c r="D35" s="115"/>
      <c r="E35" s="37"/>
      <c r="F35" s="122" t="s">
        <v>597</v>
      </c>
      <c r="G35" s="6"/>
      <c r="H35" s="6"/>
      <c r="I35" s="6"/>
      <c r="J35" s="123"/>
      <c r="K35" s="124"/>
      <c r="L35" s="124"/>
      <c r="M35" s="125"/>
      <c r="N35" s="1"/>
      <c r="O35" s="126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5" t="s">
        <v>598</v>
      </c>
      <c r="B36" s="115"/>
      <c r="C36" s="115"/>
      <c r="D36" s="115" t="s">
        <v>599</v>
      </c>
      <c r="E36" s="6"/>
      <c r="F36" s="122" t="s">
        <v>600</v>
      </c>
      <c r="G36" s="6"/>
      <c r="H36" s="6"/>
      <c r="I36" s="6"/>
      <c r="J36" s="123"/>
      <c r="K36" s="124"/>
      <c r="L36" s="124"/>
      <c r="M36" s="125"/>
      <c r="N36" s="1"/>
      <c r="O36" s="126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115"/>
      <c r="B37" s="115"/>
      <c r="C37" s="115"/>
      <c r="D37" s="115"/>
      <c r="E37" s="6"/>
      <c r="F37" s="6"/>
      <c r="G37" s="6"/>
      <c r="H37" s="6"/>
      <c r="I37" s="6"/>
      <c r="J37" s="127"/>
      <c r="K37" s="124"/>
      <c r="L37" s="124"/>
      <c r="M37" s="6"/>
      <c r="N37" s="128"/>
      <c r="O37" s="1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" customHeight="1">
      <c r="A38" s="237"/>
      <c r="B38" s="237"/>
      <c r="C38" s="237"/>
      <c r="D38" s="237"/>
      <c r="E38" s="238"/>
      <c r="F38" s="238"/>
      <c r="G38" s="238"/>
      <c r="H38" s="238"/>
      <c r="I38" s="238"/>
      <c r="J38" s="239"/>
      <c r="K38" s="240"/>
      <c r="L38" s="240"/>
      <c r="M38" s="238"/>
      <c r="N38" s="241"/>
      <c r="O38" s="242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4.25" customHeight="1">
      <c r="A39" s="115"/>
      <c r="B39" s="115"/>
      <c r="C39" s="115"/>
      <c r="D39" s="115"/>
      <c r="E39" s="6"/>
      <c r="F39" s="6"/>
      <c r="G39" s="6"/>
      <c r="H39" s="6"/>
      <c r="I39" s="6"/>
      <c r="J39" s="127"/>
      <c r="K39" s="124"/>
      <c r="L39" s="125"/>
      <c r="M39" s="6"/>
      <c r="N39" s="128"/>
      <c r="O39" s="1"/>
      <c r="P39" s="37"/>
      <c r="Q39" s="37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138" t="s">
        <v>605</v>
      </c>
      <c r="B40" s="138"/>
      <c r="C40" s="138"/>
      <c r="D40" s="138"/>
      <c r="E40" s="6"/>
      <c r="F40" s="6"/>
      <c r="G40" s="6"/>
      <c r="H40" s="6"/>
      <c r="I40" s="6"/>
      <c r="J40" s="6"/>
      <c r="K40" s="6"/>
      <c r="L40" s="6"/>
      <c r="M40" s="6"/>
      <c r="N40" s="6"/>
      <c r="O40" s="24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38.25" customHeight="1">
      <c r="A41" s="95" t="s">
        <v>16</v>
      </c>
      <c r="B41" s="95" t="s">
        <v>566</v>
      </c>
      <c r="C41" s="95"/>
      <c r="D41" s="96" t="s">
        <v>578</v>
      </c>
      <c r="E41" s="95" t="s">
        <v>579</v>
      </c>
      <c r="F41" s="95" t="s">
        <v>580</v>
      </c>
      <c r="G41" s="95" t="s">
        <v>601</v>
      </c>
      <c r="H41" s="95" t="s">
        <v>582</v>
      </c>
      <c r="I41" s="231" t="s">
        <v>583</v>
      </c>
      <c r="J41" s="233" t="s">
        <v>584</v>
      </c>
      <c r="K41" s="232" t="s">
        <v>606</v>
      </c>
      <c r="L41" s="97" t="s">
        <v>586</v>
      </c>
      <c r="M41" s="139" t="s">
        <v>607</v>
      </c>
      <c r="N41" s="95" t="s">
        <v>608</v>
      </c>
      <c r="O41" s="94" t="s">
        <v>588</v>
      </c>
      <c r="P41" s="96" t="s">
        <v>589</v>
      </c>
      <c r="Q41" s="279"/>
      <c r="R41" s="37"/>
      <c r="S41" s="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2.75" customHeight="1">
      <c r="A42" s="223">
        <v>1</v>
      </c>
      <c r="B42" s="277">
        <v>45259</v>
      </c>
      <c r="C42" s="251"/>
      <c r="D42" s="251" t="s">
        <v>903</v>
      </c>
      <c r="E42" s="223" t="s">
        <v>603</v>
      </c>
      <c r="F42" s="223">
        <v>574</v>
      </c>
      <c r="G42" s="223">
        <v>566</v>
      </c>
      <c r="H42" s="223">
        <v>584.5</v>
      </c>
      <c r="I42" s="218" t="s">
        <v>904</v>
      </c>
      <c r="J42" s="301" t="s">
        <v>928</v>
      </c>
      <c r="K42" s="234">
        <f t="shared" ref="K42" si="22">H42-F42</f>
        <v>10.5</v>
      </c>
      <c r="L42" s="280">
        <f t="shared" ref="L42" si="23">(H42*N42)*0.03%</f>
        <v>227.95499999999998</v>
      </c>
      <c r="M42" s="235">
        <f t="shared" ref="M42" si="24">(K42*N42)-L42</f>
        <v>13422.045</v>
      </c>
      <c r="N42" s="234">
        <v>1300</v>
      </c>
      <c r="O42" s="102" t="s">
        <v>594</v>
      </c>
      <c r="P42" s="236">
        <v>45264</v>
      </c>
      <c r="Q42" s="273"/>
      <c r="R42" s="140"/>
      <c r="S42" s="55" t="s">
        <v>923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23">
        <v>2</v>
      </c>
      <c r="B43" s="277">
        <v>45259</v>
      </c>
      <c r="C43" s="251"/>
      <c r="D43" s="251" t="s">
        <v>905</v>
      </c>
      <c r="E43" s="223" t="s">
        <v>603</v>
      </c>
      <c r="F43" s="223">
        <v>839.5</v>
      </c>
      <c r="G43" s="223">
        <v>826.5</v>
      </c>
      <c r="H43" s="223">
        <v>885</v>
      </c>
      <c r="I43" s="218" t="s">
        <v>906</v>
      </c>
      <c r="J43" s="301" t="s">
        <v>926</v>
      </c>
      <c r="K43" s="234">
        <f t="shared" ref="K43" si="25">H43-F43</f>
        <v>45.5</v>
      </c>
      <c r="L43" s="280">
        <f t="shared" ref="L43" si="26">(H43*N43)*0.03%</f>
        <v>212.39999999999998</v>
      </c>
      <c r="M43" s="235">
        <f t="shared" ref="M43" si="27">(K43*N43)-L43</f>
        <v>36187.599999999999</v>
      </c>
      <c r="N43" s="234">
        <v>800</v>
      </c>
      <c r="O43" s="102" t="s">
        <v>594</v>
      </c>
      <c r="P43" s="236">
        <v>45264</v>
      </c>
      <c r="Q43" s="273"/>
      <c r="R43" s="140"/>
      <c r="S43" s="55" t="s">
        <v>593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23">
        <v>3</v>
      </c>
      <c r="B44" s="277">
        <v>45260</v>
      </c>
      <c r="C44" s="251"/>
      <c r="D44" s="251" t="s">
        <v>910</v>
      </c>
      <c r="E44" s="223" t="s">
        <v>603</v>
      </c>
      <c r="F44" s="223">
        <v>20230</v>
      </c>
      <c r="G44" s="223">
        <v>20100</v>
      </c>
      <c r="H44" s="223">
        <v>20335</v>
      </c>
      <c r="I44" s="218" t="s">
        <v>911</v>
      </c>
      <c r="J44" s="301" t="s">
        <v>913</v>
      </c>
      <c r="K44" s="234">
        <f t="shared" ref="K44" si="28">H44-F44</f>
        <v>105</v>
      </c>
      <c r="L44" s="280">
        <f t="shared" ref="L44" si="29">(H44*N44)*0.03%</f>
        <v>305.02499999999998</v>
      </c>
      <c r="M44" s="235">
        <f t="shared" ref="M44" si="30">(K44*N44)-L44</f>
        <v>4944.9750000000004</v>
      </c>
      <c r="N44" s="234">
        <v>50</v>
      </c>
      <c r="O44" s="102" t="s">
        <v>594</v>
      </c>
      <c r="P44" s="236">
        <v>45261</v>
      </c>
      <c r="Q44" s="273"/>
      <c r="R44" s="140"/>
      <c r="S44" s="55" t="s">
        <v>593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23">
        <v>4</v>
      </c>
      <c r="B45" s="277">
        <v>45260</v>
      </c>
      <c r="C45" s="251"/>
      <c r="D45" s="251" t="s">
        <v>907</v>
      </c>
      <c r="E45" s="223" t="s">
        <v>603</v>
      </c>
      <c r="F45" s="223">
        <v>210</v>
      </c>
      <c r="G45" s="223">
        <v>207</v>
      </c>
      <c r="H45" s="223">
        <v>213.2</v>
      </c>
      <c r="I45" s="218" t="s">
        <v>908</v>
      </c>
      <c r="J45" s="301" t="s">
        <v>916</v>
      </c>
      <c r="K45" s="234">
        <f t="shared" ref="K45" si="31">H45-F45</f>
        <v>3.1999999999999886</v>
      </c>
      <c r="L45" s="280">
        <f t="shared" ref="L45" si="32">(H45*N45)*0.03%</f>
        <v>230.25599999999997</v>
      </c>
      <c r="M45" s="235">
        <f t="shared" ref="M45" si="33">(K45*N45)-L45</f>
        <v>11289.743999999961</v>
      </c>
      <c r="N45" s="234">
        <v>3600</v>
      </c>
      <c r="O45" s="102" t="s">
        <v>594</v>
      </c>
      <c r="P45" s="236">
        <v>45261</v>
      </c>
      <c r="Q45" s="273"/>
      <c r="R45" s="140"/>
      <c r="S45" s="55" t="s">
        <v>923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23">
        <v>5</v>
      </c>
      <c r="B46" s="277">
        <v>45261</v>
      </c>
      <c r="C46" s="251"/>
      <c r="D46" s="251" t="s">
        <v>917</v>
      </c>
      <c r="E46" s="223" t="s">
        <v>603</v>
      </c>
      <c r="F46" s="223">
        <v>556</v>
      </c>
      <c r="G46" s="223">
        <v>548</v>
      </c>
      <c r="H46" s="223">
        <v>565.5</v>
      </c>
      <c r="I46" s="218" t="s">
        <v>918</v>
      </c>
      <c r="J46" s="301" t="s">
        <v>927</v>
      </c>
      <c r="K46" s="234">
        <f t="shared" ref="K46" si="34">H46-F46</f>
        <v>9.5</v>
      </c>
      <c r="L46" s="280">
        <f t="shared" ref="L46" si="35">(H46*N46)*0.03%</f>
        <v>212.06249999999997</v>
      </c>
      <c r="M46" s="235">
        <f t="shared" ref="M46" si="36">(K46*N46)-L46</f>
        <v>11662.9375</v>
      </c>
      <c r="N46" s="234">
        <v>1250</v>
      </c>
      <c r="O46" s="102" t="s">
        <v>594</v>
      </c>
      <c r="P46" s="236">
        <v>45264</v>
      </c>
      <c r="Q46" s="273"/>
      <c r="R46" s="140"/>
      <c r="S46" s="55" t="s">
        <v>785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23">
        <v>6</v>
      </c>
      <c r="B47" s="277">
        <v>45261</v>
      </c>
      <c r="C47" s="251"/>
      <c r="D47" s="251" t="s">
        <v>919</v>
      </c>
      <c r="E47" s="223" t="s">
        <v>603</v>
      </c>
      <c r="F47" s="223">
        <v>23825</v>
      </c>
      <c r="G47" s="223">
        <v>23550</v>
      </c>
      <c r="H47" s="223">
        <v>24075</v>
      </c>
      <c r="I47" s="218" t="s">
        <v>920</v>
      </c>
      <c r="J47" s="301" t="s">
        <v>944</v>
      </c>
      <c r="K47" s="234">
        <f t="shared" ref="K47:K48" si="37">H47-F47</f>
        <v>250</v>
      </c>
      <c r="L47" s="280">
        <f t="shared" ref="L47:L48" si="38">(H47*N47)*0.03%</f>
        <v>288.89999999999998</v>
      </c>
      <c r="M47" s="235">
        <f t="shared" ref="M47:M48" si="39">(K47*N47)-L47</f>
        <v>9711.1</v>
      </c>
      <c r="N47" s="234">
        <v>40</v>
      </c>
      <c r="O47" s="102" t="s">
        <v>594</v>
      </c>
      <c r="P47" s="236">
        <v>45264</v>
      </c>
      <c r="Q47" s="273"/>
      <c r="R47" s="140"/>
      <c r="S47" s="55" t="s">
        <v>923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23">
        <v>7</v>
      </c>
      <c r="B48" s="277">
        <v>45264</v>
      </c>
      <c r="C48" s="251"/>
      <c r="D48" s="251" t="s">
        <v>929</v>
      </c>
      <c r="E48" s="223" t="s">
        <v>603</v>
      </c>
      <c r="F48" s="223">
        <v>1162.5</v>
      </c>
      <c r="G48" s="223">
        <v>1143</v>
      </c>
      <c r="H48" s="223">
        <v>1185</v>
      </c>
      <c r="I48" s="218" t="s">
        <v>930</v>
      </c>
      <c r="J48" s="301" t="s">
        <v>952</v>
      </c>
      <c r="K48" s="234">
        <f t="shared" si="37"/>
        <v>22.5</v>
      </c>
      <c r="L48" s="280">
        <f t="shared" si="38"/>
        <v>177.74999999999997</v>
      </c>
      <c r="M48" s="235">
        <f t="shared" si="39"/>
        <v>11072.25</v>
      </c>
      <c r="N48" s="234">
        <v>500</v>
      </c>
      <c r="O48" s="102" t="s">
        <v>594</v>
      </c>
      <c r="P48" s="236">
        <v>45265</v>
      </c>
      <c r="Q48" s="273"/>
      <c r="R48" s="140"/>
      <c r="S48" s="55" t="s">
        <v>923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313">
        <v>8</v>
      </c>
      <c r="B49" s="314">
        <v>45264</v>
      </c>
      <c r="C49" s="315"/>
      <c r="D49" s="315" t="s">
        <v>931</v>
      </c>
      <c r="E49" s="313" t="s">
        <v>603</v>
      </c>
      <c r="F49" s="313">
        <v>5645</v>
      </c>
      <c r="G49" s="313">
        <v>5550</v>
      </c>
      <c r="H49" s="313">
        <v>5610</v>
      </c>
      <c r="I49" s="316" t="s">
        <v>932</v>
      </c>
      <c r="J49" s="324" t="s">
        <v>953</v>
      </c>
      <c r="K49" s="308">
        <f t="shared" ref="K49" si="40">H49-F49</f>
        <v>-35</v>
      </c>
      <c r="L49" s="325">
        <f t="shared" ref="L49" si="41">(H49*N49)*0.03%</f>
        <v>210.37499999999997</v>
      </c>
      <c r="M49" s="310">
        <f t="shared" ref="M49" si="42">(K49*N49)-L49</f>
        <v>-4585.375</v>
      </c>
      <c r="N49" s="308">
        <v>125</v>
      </c>
      <c r="O49" s="311" t="s">
        <v>604</v>
      </c>
      <c r="P49" s="312">
        <v>45265</v>
      </c>
      <c r="Q49" s="273"/>
      <c r="R49" s="140"/>
      <c r="S49" s="55" t="s">
        <v>923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23">
        <v>9</v>
      </c>
      <c r="B50" s="277">
        <v>45264</v>
      </c>
      <c r="C50" s="251"/>
      <c r="D50" s="251" t="s">
        <v>919</v>
      </c>
      <c r="E50" s="223" t="s">
        <v>603</v>
      </c>
      <c r="F50" s="223">
        <v>23575</v>
      </c>
      <c r="G50" s="223">
        <v>23300</v>
      </c>
      <c r="H50" s="223">
        <v>23775</v>
      </c>
      <c r="I50" s="218" t="s">
        <v>933</v>
      </c>
      <c r="J50" s="301" t="s">
        <v>950</v>
      </c>
      <c r="K50" s="234">
        <f t="shared" ref="K50:K51" si="43">H50-F50</f>
        <v>200</v>
      </c>
      <c r="L50" s="280">
        <f t="shared" ref="L50:L51" si="44">(H50*N50)*0.03%</f>
        <v>285.29999999999995</v>
      </c>
      <c r="M50" s="235">
        <f t="shared" ref="M50:M51" si="45">(K50*N50)-L50</f>
        <v>7714.7</v>
      </c>
      <c r="N50" s="234">
        <v>40</v>
      </c>
      <c r="O50" s="102" t="s">
        <v>594</v>
      </c>
      <c r="P50" s="236">
        <v>45265</v>
      </c>
      <c r="Q50" s="273"/>
      <c r="R50" s="140"/>
      <c r="S50" s="55" t="s">
        <v>923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313">
        <v>10</v>
      </c>
      <c r="B51" s="314">
        <v>45265</v>
      </c>
      <c r="C51" s="315"/>
      <c r="D51" s="315" t="s">
        <v>919</v>
      </c>
      <c r="E51" s="313" t="s">
        <v>603</v>
      </c>
      <c r="F51" s="313">
        <v>23375</v>
      </c>
      <c r="G51" s="313">
        <v>23100</v>
      </c>
      <c r="H51" s="313">
        <v>23125</v>
      </c>
      <c r="I51" s="316" t="s">
        <v>956</v>
      </c>
      <c r="J51" s="324" t="s">
        <v>961</v>
      </c>
      <c r="K51" s="308">
        <f t="shared" si="43"/>
        <v>-250</v>
      </c>
      <c r="L51" s="325">
        <f t="shared" si="44"/>
        <v>277.5</v>
      </c>
      <c r="M51" s="310">
        <f t="shared" si="45"/>
        <v>-10277.5</v>
      </c>
      <c r="N51" s="308">
        <v>40</v>
      </c>
      <c r="O51" s="311" t="s">
        <v>604</v>
      </c>
      <c r="P51" s="312">
        <v>45266</v>
      </c>
      <c r="Q51" s="273"/>
      <c r="R51" s="140"/>
      <c r="S51" s="55" t="s">
        <v>923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23">
        <v>11</v>
      </c>
      <c r="B52" s="277">
        <v>45204</v>
      </c>
      <c r="C52" s="251"/>
      <c r="D52" s="251" t="s">
        <v>957</v>
      </c>
      <c r="E52" s="223" t="s">
        <v>603</v>
      </c>
      <c r="F52" s="223">
        <v>2242.5</v>
      </c>
      <c r="G52" s="223">
        <v>2205</v>
      </c>
      <c r="H52" s="223">
        <v>2267.5</v>
      </c>
      <c r="I52" s="218" t="s">
        <v>958</v>
      </c>
      <c r="J52" s="301" t="s">
        <v>761</v>
      </c>
      <c r="K52" s="234">
        <f t="shared" ref="K52" si="46">H52-F52</f>
        <v>25</v>
      </c>
      <c r="L52" s="280">
        <f t="shared" ref="L52" si="47">(H52*N52)*0.03%</f>
        <v>204.07499999999999</v>
      </c>
      <c r="M52" s="235">
        <f t="shared" ref="M52" si="48">(K52*N52)-L52</f>
        <v>7295.9250000000002</v>
      </c>
      <c r="N52" s="234">
        <v>300</v>
      </c>
      <c r="O52" s="102" t="s">
        <v>594</v>
      </c>
      <c r="P52" s="236">
        <v>45266</v>
      </c>
      <c r="Q52" s="273"/>
      <c r="R52" s="140"/>
      <c r="S52" s="55" t="s">
        <v>923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23">
        <v>12</v>
      </c>
      <c r="B53" s="277">
        <v>45266</v>
      </c>
      <c r="C53" s="251"/>
      <c r="D53" s="251" t="s">
        <v>917</v>
      </c>
      <c r="E53" s="223" t="s">
        <v>603</v>
      </c>
      <c r="F53" s="223">
        <v>555</v>
      </c>
      <c r="G53" s="223">
        <v>547</v>
      </c>
      <c r="H53" s="223">
        <v>565</v>
      </c>
      <c r="I53" s="218" t="s">
        <v>964</v>
      </c>
      <c r="J53" s="301" t="s">
        <v>978</v>
      </c>
      <c r="K53" s="234">
        <f t="shared" ref="K53:K54" si="49">H53-F53</f>
        <v>10</v>
      </c>
      <c r="L53" s="280">
        <f t="shared" ref="L53:L55" si="50">(H53*N53)*0.03%</f>
        <v>211.87499999999997</v>
      </c>
      <c r="M53" s="235">
        <f t="shared" ref="M53:M55" si="51">(K53*N53)-L53</f>
        <v>12288.125</v>
      </c>
      <c r="N53" s="234">
        <v>1250</v>
      </c>
      <c r="O53" s="102" t="s">
        <v>594</v>
      </c>
      <c r="P53" s="236">
        <v>45267</v>
      </c>
      <c r="Q53" s="273"/>
      <c r="R53" s="140"/>
      <c r="S53" s="55" t="s">
        <v>785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23">
        <v>13</v>
      </c>
      <c r="B54" s="277">
        <v>45266</v>
      </c>
      <c r="C54" s="251"/>
      <c r="D54" s="251" t="s">
        <v>965</v>
      </c>
      <c r="E54" s="223" t="s">
        <v>603</v>
      </c>
      <c r="F54" s="223">
        <v>1331.5</v>
      </c>
      <c r="G54" s="223">
        <v>1312</v>
      </c>
      <c r="H54" s="223">
        <v>1350</v>
      </c>
      <c r="I54" s="218" t="s">
        <v>966</v>
      </c>
      <c r="J54" s="301" t="s">
        <v>979</v>
      </c>
      <c r="K54" s="234">
        <f t="shared" si="49"/>
        <v>18.5</v>
      </c>
      <c r="L54" s="280">
        <f t="shared" si="50"/>
        <v>202.49999999999997</v>
      </c>
      <c r="M54" s="235">
        <f t="shared" si="51"/>
        <v>9047.5</v>
      </c>
      <c r="N54" s="234">
        <v>500</v>
      </c>
      <c r="O54" s="102" t="s">
        <v>594</v>
      </c>
      <c r="P54" s="236">
        <v>45267</v>
      </c>
      <c r="Q54" s="273"/>
      <c r="R54" s="140"/>
      <c r="S54" s="55" t="s">
        <v>923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223">
        <v>14</v>
      </c>
      <c r="B55" s="277">
        <v>45267</v>
      </c>
      <c r="C55" s="251"/>
      <c r="D55" s="251" t="s">
        <v>910</v>
      </c>
      <c r="E55" s="223" t="s">
        <v>940</v>
      </c>
      <c r="F55" s="223">
        <v>20985</v>
      </c>
      <c r="G55" s="223">
        <v>21130</v>
      </c>
      <c r="H55" s="223">
        <v>20915</v>
      </c>
      <c r="I55" s="218" t="s">
        <v>968</v>
      </c>
      <c r="J55" s="301" t="s">
        <v>775</v>
      </c>
      <c r="K55" s="234">
        <f>F55-H55</f>
        <v>70</v>
      </c>
      <c r="L55" s="280">
        <f t="shared" si="50"/>
        <v>313.72499999999997</v>
      </c>
      <c r="M55" s="235">
        <f t="shared" si="51"/>
        <v>3186.2750000000001</v>
      </c>
      <c r="N55" s="234">
        <v>50</v>
      </c>
      <c r="O55" s="102" t="s">
        <v>594</v>
      </c>
      <c r="P55" s="330">
        <v>45273</v>
      </c>
      <c r="Q55" s="273"/>
      <c r="R55" s="140"/>
      <c r="S55" s="55" t="s">
        <v>593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13">
        <v>15</v>
      </c>
      <c r="B56" s="314">
        <v>45267</v>
      </c>
      <c r="C56" s="315"/>
      <c r="D56" s="315" t="s">
        <v>969</v>
      </c>
      <c r="E56" s="313" t="s">
        <v>940</v>
      </c>
      <c r="F56" s="313">
        <v>397</v>
      </c>
      <c r="G56" s="313">
        <v>403</v>
      </c>
      <c r="H56" s="313">
        <v>403</v>
      </c>
      <c r="I56" s="316" t="s">
        <v>970</v>
      </c>
      <c r="J56" s="324" t="s">
        <v>983</v>
      </c>
      <c r="K56" s="308">
        <f>F56-H56</f>
        <v>-6</v>
      </c>
      <c r="L56" s="325">
        <f t="shared" ref="L56:L58" si="52">(H56*N56)*0.03%</f>
        <v>241.79999999999998</v>
      </c>
      <c r="M56" s="310">
        <f t="shared" ref="M56:M58" si="53">(K56*N56)-L56</f>
        <v>-12241.8</v>
      </c>
      <c r="N56" s="308">
        <v>2000</v>
      </c>
      <c r="O56" s="311" t="s">
        <v>604</v>
      </c>
      <c r="P56" s="326">
        <v>45268</v>
      </c>
      <c r="Q56" s="273"/>
      <c r="R56" s="140"/>
      <c r="S56" s="55" t="s">
        <v>593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13">
        <v>16</v>
      </c>
      <c r="B57" s="314">
        <v>45267</v>
      </c>
      <c r="C57" s="315"/>
      <c r="D57" s="315" t="s">
        <v>976</v>
      </c>
      <c r="E57" s="313" t="s">
        <v>603</v>
      </c>
      <c r="F57" s="313">
        <v>2727.5</v>
      </c>
      <c r="G57" s="313">
        <v>2690</v>
      </c>
      <c r="H57" s="313">
        <v>2690</v>
      </c>
      <c r="I57" s="316" t="s">
        <v>977</v>
      </c>
      <c r="J57" s="324" t="s">
        <v>984</v>
      </c>
      <c r="K57" s="308">
        <f t="shared" ref="K57:K58" si="54">H57-F57</f>
        <v>-37.5</v>
      </c>
      <c r="L57" s="325">
        <f t="shared" si="52"/>
        <v>242.09999999999997</v>
      </c>
      <c r="M57" s="310">
        <f t="shared" si="53"/>
        <v>-11492.1</v>
      </c>
      <c r="N57" s="327">
        <v>300</v>
      </c>
      <c r="O57" s="311" t="s">
        <v>604</v>
      </c>
      <c r="P57" s="326">
        <v>45268</v>
      </c>
      <c r="Q57" s="273"/>
      <c r="R57" s="140"/>
      <c r="S57" s="55" t="s">
        <v>923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223">
        <v>17</v>
      </c>
      <c r="B58" s="277">
        <v>45271</v>
      </c>
      <c r="C58" s="251"/>
      <c r="D58" s="251" t="s">
        <v>929</v>
      </c>
      <c r="E58" s="223" t="s">
        <v>603</v>
      </c>
      <c r="F58" s="223">
        <v>1189</v>
      </c>
      <c r="G58" s="223">
        <v>1169</v>
      </c>
      <c r="H58" s="223">
        <v>1212</v>
      </c>
      <c r="I58" s="218" t="s">
        <v>991</v>
      </c>
      <c r="J58" s="301" t="s">
        <v>999</v>
      </c>
      <c r="K58" s="234">
        <f t="shared" si="54"/>
        <v>23</v>
      </c>
      <c r="L58" s="280">
        <f t="shared" si="52"/>
        <v>181.79999999999998</v>
      </c>
      <c r="M58" s="235">
        <f t="shared" si="53"/>
        <v>11318.2</v>
      </c>
      <c r="N58" s="234">
        <v>500</v>
      </c>
      <c r="O58" s="102" t="s">
        <v>594</v>
      </c>
      <c r="P58" s="236">
        <v>45272</v>
      </c>
      <c r="Q58" s="273"/>
      <c r="R58" s="140"/>
      <c r="S58" s="55" t="s">
        <v>923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223">
        <v>18</v>
      </c>
      <c r="B59" s="277">
        <v>45271</v>
      </c>
      <c r="C59" s="251"/>
      <c r="D59" s="251" t="s">
        <v>989</v>
      </c>
      <c r="E59" s="223" t="s">
        <v>603</v>
      </c>
      <c r="F59" s="223">
        <v>2991</v>
      </c>
      <c r="G59" s="223">
        <v>2955</v>
      </c>
      <c r="H59" s="223">
        <v>3019</v>
      </c>
      <c r="I59" s="218" t="s">
        <v>990</v>
      </c>
      <c r="J59" s="301" t="s">
        <v>996</v>
      </c>
      <c r="K59" s="234">
        <f t="shared" ref="K59:K60" si="55">H59-F59</f>
        <v>28</v>
      </c>
      <c r="L59" s="280">
        <f t="shared" ref="L59:L60" si="56">(H59*N59)*0.03%</f>
        <v>271.70999999999998</v>
      </c>
      <c r="M59" s="235">
        <f t="shared" ref="M59:M60" si="57">(K59*N59)-L59</f>
        <v>8128.29</v>
      </c>
      <c r="N59" s="234">
        <v>300</v>
      </c>
      <c r="O59" s="102" t="s">
        <v>594</v>
      </c>
      <c r="P59" s="236">
        <v>45272</v>
      </c>
      <c r="Q59" s="273"/>
      <c r="R59" s="140"/>
      <c r="S59" s="55" t="s">
        <v>923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13">
        <v>19</v>
      </c>
      <c r="B60" s="314">
        <v>45272</v>
      </c>
      <c r="C60" s="315"/>
      <c r="D60" s="315" t="s">
        <v>965</v>
      </c>
      <c r="E60" s="313" t="s">
        <v>603</v>
      </c>
      <c r="F60" s="313">
        <v>1356</v>
      </c>
      <c r="G60" s="313">
        <v>1335</v>
      </c>
      <c r="H60" s="313">
        <v>1335</v>
      </c>
      <c r="I60" s="316" t="s">
        <v>1007</v>
      </c>
      <c r="J60" s="324" t="s">
        <v>1010</v>
      </c>
      <c r="K60" s="308">
        <f t="shared" si="55"/>
        <v>-21</v>
      </c>
      <c r="L60" s="325">
        <f t="shared" si="56"/>
        <v>200.24999999999997</v>
      </c>
      <c r="M60" s="310">
        <f t="shared" si="57"/>
        <v>-10700.25</v>
      </c>
      <c r="N60" s="327">
        <v>500</v>
      </c>
      <c r="O60" s="311" t="s">
        <v>604</v>
      </c>
      <c r="P60" s="326">
        <v>45273</v>
      </c>
      <c r="Q60" s="273"/>
      <c r="R60" s="140"/>
      <c r="S60" s="55" t="s">
        <v>923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13">
        <v>20</v>
      </c>
      <c r="B61" s="314">
        <v>45272</v>
      </c>
      <c r="C61" s="315"/>
      <c r="D61" s="315" t="s">
        <v>1000</v>
      </c>
      <c r="E61" s="313" t="s">
        <v>603</v>
      </c>
      <c r="F61" s="313">
        <v>2001.5</v>
      </c>
      <c r="G61" s="313">
        <v>1968</v>
      </c>
      <c r="H61" s="313">
        <v>1971</v>
      </c>
      <c r="I61" s="316" t="s">
        <v>1001</v>
      </c>
      <c r="J61" s="324" t="s">
        <v>1006</v>
      </c>
      <c r="K61" s="308">
        <f t="shared" ref="K61" si="58">H61-F61</f>
        <v>-30.5</v>
      </c>
      <c r="L61" s="325">
        <f t="shared" ref="L61:L63" si="59">(H61*N61)*0.03%</f>
        <v>177.39</v>
      </c>
      <c r="M61" s="310">
        <f t="shared" ref="M61:M63" si="60">(K61*N61)-L61</f>
        <v>-9327.39</v>
      </c>
      <c r="N61" s="327">
        <v>300</v>
      </c>
      <c r="O61" s="311" t="s">
        <v>604</v>
      </c>
      <c r="P61" s="326">
        <v>45272</v>
      </c>
      <c r="Q61" s="273"/>
      <c r="R61" s="140"/>
      <c r="S61" s="55" t="s">
        <v>593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313">
        <v>21</v>
      </c>
      <c r="B62" s="314">
        <v>45273</v>
      </c>
      <c r="C62" s="315"/>
      <c r="D62" s="315" t="s">
        <v>910</v>
      </c>
      <c r="E62" s="313" t="s">
        <v>940</v>
      </c>
      <c r="F62" s="313">
        <v>20975</v>
      </c>
      <c r="G62" s="313">
        <v>21130</v>
      </c>
      <c r="H62" s="313">
        <v>21180</v>
      </c>
      <c r="I62" s="316" t="s">
        <v>968</v>
      </c>
      <c r="J62" s="324" t="s">
        <v>1014</v>
      </c>
      <c r="K62" s="308">
        <f>F62-H62</f>
        <v>-205</v>
      </c>
      <c r="L62" s="325">
        <f t="shared" si="59"/>
        <v>317.7</v>
      </c>
      <c r="M62" s="310">
        <f t="shared" si="60"/>
        <v>-10567.7</v>
      </c>
      <c r="N62" s="308">
        <v>50</v>
      </c>
      <c r="O62" s="311" t="s">
        <v>604</v>
      </c>
      <c r="P62" s="326">
        <v>45274</v>
      </c>
      <c r="Q62" s="273"/>
      <c r="R62" s="140"/>
      <c r="S62" s="55" t="s">
        <v>923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223">
        <v>22</v>
      </c>
      <c r="B63" s="277">
        <v>45273</v>
      </c>
      <c r="C63" s="251"/>
      <c r="D63" s="251" t="s">
        <v>1012</v>
      </c>
      <c r="E63" s="223" t="s">
        <v>603</v>
      </c>
      <c r="F63" s="223">
        <v>2632.5</v>
      </c>
      <c r="G63" s="223">
        <v>2592</v>
      </c>
      <c r="H63" s="223">
        <v>2672</v>
      </c>
      <c r="I63" s="218" t="s">
        <v>1013</v>
      </c>
      <c r="J63" s="301" t="s">
        <v>1036</v>
      </c>
      <c r="K63" s="234">
        <f t="shared" ref="K63" si="61">H63-F63</f>
        <v>39.5</v>
      </c>
      <c r="L63" s="280">
        <f t="shared" si="59"/>
        <v>200.39999999999998</v>
      </c>
      <c r="M63" s="235">
        <f t="shared" si="60"/>
        <v>9674.6</v>
      </c>
      <c r="N63" s="234">
        <v>250</v>
      </c>
      <c r="O63" s="102" t="s">
        <v>594</v>
      </c>
      <c r="P63" s="236">
        <v>45278</v>
      </c>
      <c r="Q63" s="273"/>
      <c r="R63" s="140"/>
      <c r="S63" s="55" t="s">
        <v>923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223">
        <v>23</v>
      </c>
      <c r="B64" s="277">
        <v>45274</v>
      </c>
      <c r="C64" s="251"/>
      <c r="D64" s="251" t="s">
        <v>1017</v>
      </c>
      <c r="E64" s="223" t="s">
        <v>603</v>
      </c>
      <c r="F64" s="223">
        <v>1103.5</v>
      </c>
      <c r="G64" s="223">
        <v>1087</v>
      </c>
      <c r="H64" s="223">
        <v>1115</v>
      </c>
      <c r="I64" s="218" t="s">
        <v>1018</v>
      </c>
      <c r="J64" s="301" t="s">
        <v>1021</v>
      </c>
      <c r="K64" s="234">
        <f t="shared" ref="K64:K65" si="62">H64-F64</f>
        <v>11.5</v>
      </c>
      <c r="L64" s="280">
        <f t="shared" ref="L64:L65" si="63">(H64*N64)*0.03%</f>
        <v>217.42499999999998</v>
      </c>
      <c r="M64" s="235">
        <f t="shared" ref="M64:M65" si="64">(K64*N64)-L64</f>
        <v>7257.5749999999998</v>
      </c>
      <c r="N64" s="234">
        <v>650</v>
      </c>
      <c r="O64" s="102" t="s">
        <v>594</v>
      </c>
      <c r="P64" s="236">
        <v>45274</v>
      </c>
      <c r="Q64" s="273"/>
      <c r="R64" s="140"/>
      <c r="S64" s="55" t="s">
        <v>923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223">
        <v>34</v>
      </c>
      <c r="B65" s="277">
        <v>45274</v>
      </c>
      <c r="C65" s="251"/>
      <c r="D65" s="251" t="s">
        <v>1019</v>
      </c>
      <c r="E65" s="223" t="s">
        <v>603</v>
      </c>
      <c r="F65" s="223">
        <v>1050</v>
      </c>
      <c r="G65" s="223">
        <v>1029</v>
      </c>
      <c r="H65" s="223">
        <v>1062.5</v>
      </c>
      <c r="I65" s="218" t="s">
        <v>1020</v>
      </c>
      <c r="J65" s="301" t="s">
        <v>1068</v>
      </c>
      <c r="K65" s="234">
        <f t="shared" si="62"/>
        <v>12.5</v>
      </c>
      <c r="L65" s="280">
        <f t="shared" si="63"/>
        <v>159.375</v>
      </c>
      <c r="M65" s="235">
        <f t="shared" si="64"/>
        <v>6090.625</v>
      </c>
      <c r="N65" s="234">
        <v>500</v>
      </c>
      <c r="O65" s="102" t="s">
        <v>594</v>
      </c>
      <c r="P65" s="236">
        <v>45280</v>
      </c>
      <c r="Q65" s="273"/>
      <c r="R65" s="140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223">
        <v>35</v>
      </c>
      <c r="B66" s="277">
        <v>45275</v>
      </c>
      <c r="C66" s="251"/>
      <c r="D66" s="251" t="s">
        <v>1034</v>
      </c>
      <c r="E66" s="223" t="s">
        <v>603</v>
      </c>
      <c r="F66" s="223">
        <v>2503</v>
      </c>
      <c r="G66" s="223">
        <v>2463</v>
      </c>
      <c r="H66" s="223">
        <v>2535</v>
      </c>
      <c r="I66" s="218" t="s">
        <v>1035</v>
      </c>
      <c r="J66" s="301" t="s">
        <v>1037</v>
      </c>
      <c r="K66" s="234">
        <f t="shared" ref="K66" si="65">H66-F66</f>
        <v>32</v>
      </c>
      <c r="L66" s="280">
        <f t="shared" ref="L66" si="66">(H66*N66)*0.03%</f>
        <v>190.12499999999997</v>
      </c>
      <c r="M66" s="235">
        <f t="shared" ref="M66" si="67">(K66*N66)-L66</f>
        <v>7809.875</v>
      </c>
      <c r="N66" s="234">
        <v>250</v>
      </c>
      <c r="O66" s="102" t="s">
        <v>594</v>
      </c>
      <c r="P66" s="236">
        <v>45278</v>
      </c>
      <c r="Q66" s="273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223">
        <v>36</v>
      </c>
      <c r="B67" s="277">
        <v>45279</v>
      </c>
      <c r="C67" s="251"/>
      <c r="D67" s="251" t="s">
        <v>1052</v>
      </c>
      <c r="E67" s="223" t="s">
        <v>603</v>
      </c>
      <c r="F67" s="223">
        <v>1635</v>
      </c>
      <c r="G67" s="223">
        <v>1607</v>
      </c>
      <c r="H67" s="223">
        <v>1661</v>
      </c>
      <c r="I67" s="218" t="s">
        <v>1053</v>
      </c>
      <c r="J67" s="301" t="s">
        <v>1067</v>
      </c>
      <c r="K67" s="234">
        <f t="shared" ref="K67:K68" si="68">H67-F67</f>
        <v>26</v>
      </c>
      <c r="L67" s="280">
        <f t="shared" ref="L67:L68" si="69">(H67*N67)*0.03%</f>
        <v>199.32</v>
      </c>
      <c r="M67" s="235">
        <f t="shared" ref="M67" si="70">(K67*N67)-L67</f>
        <v>10200.68</v>
      </c>
      <c r="N67" s="234">
        <v>400</v>
      </c>
      <c r="O67" s="102" t="s">
        <v>594</v>
      </c>
      <c r="P67" s="236">
        <v>45280</v>
      </c>
      <c r="Q67" s="273"/>
      <c r="R67" s="140"/>
      <c r="S67" s="5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363">
        <v>37</v>
      </c>
      <c r="B68" s="365">
        <v>45280</v>
      </c>
      <c r="C68" s="315"/>
      <c r="D68" s="315" t="s">
        <v>1070</v>
      </c>
      <c r="E68" s="313" t="s">
        <v>603</v>
      </c>
      <c r="F68" s="313">
        <v>25770</v>
      </c>
      <c r="G68" s="363">
        <v>25150</v>
      </c>
      <c r="H68" s="313">
        <v>25350</v>
      </c>
      <c r="I68" s="367">
        <v>26500</v>
      </c>
      <c r="J68" s="361" t="s">
        <v>1080</v>
      </c>
      <c r="K68" s="308">
        <f t="shared" si="68"/>
        <v>-420</v>
      </c>
      <c r="L68" s="325">
        <f t="shared" si="69"/>
        <v>304.2</v>
      </c>
      <c r="M68" s="389">
        <v>-9954.2000000000007</v>
      </c>
      <c r="N68" s="327">
        <v>40</v>
      </c>
      <c r="O68" s="361" t="s">
        <v>604</v>
      </c>
      <c r="P68" s="387">
        <v>45281</v>
      </c>
      <c r="Q68" s="273"/>
      <c r="R68" s="140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364"/>
      <c r="B69" s="366"/>
      <c r="C69" s="315"/>
      <c r="D69" s="315" t="s">
        <v>1071</v>
      </c>
      <c r="E69" s="313" t="s">
        <v>940</v>
      </c>
      <c r="F69" s="313">
        <v>305</v>
      </c>
      <c r="G69" s="364"/>
      <c r="H69" s="313">
        <v>125</v>
      </c>
      <c r="I69" s="368"/>
      <c r="J69" s="362"/>
      <c r="K69" s="308">
        <f>F69-H69</f>
        <v>180</v>
      </c>
      <c r="L69" s="325">
        <v>50</v>
      </c>
      <c r="M69" s="390"/>
      <c r="N69" s="327">
        <v>40</v>
      </c>
      <c r="O69" s="362"/>
      <c r="P69" s="388"/>
      <c r="Q69" s="273"/>
      <c r="R69" s="140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313">
        <v>38</v>
      </c>
      <c r="B70" s="314">
        <v>45280</v>
      </c>
      <c r="C70" s="315"/>
      <c r="D70" s="315" t="s">
        <v>1072</v>
      </c>
      <c r="E70" s="313" t="s">
        <v>603</v>
      </c>
      <c r="F70" s="313">
        <v>4957.5</v>
      </c>
      <c r="G70" s="313">
        <v>4910</v>
      </c>
      <c r="H70" s="313">
        <v>4910</v>
      </c>
      <c r="I70" s="316" t="s">
        <v>1073</v>
      </c>
      <c r="J70" s="324" t="s">
        <v>1077</v>
      </c>
      <c r="K70" s="308">
        <f>H70-F70</f>
        <v>-47.5</v>
      </c>
      <c r="L70" s="325">
        <f t="shared" ref="L70" si="71">(H70*N70)*0.03%</f>
        <v>294.59999999999997</v>
      </c>
      <c r="M70" s="310">
        <f t="shared" ref="M70" si="72">(K70*N70)-L70</f>
        <v>-9794.6</v>
      </c>
      <c r="N70" s="308">
        <v>200</v>
      </c>
      <c r="O70" s="311" t="s">
        <v>604</v>
      </c>
      <c r="P70" s="326">
        <v>45280</v>
      </c>
      <c r="Q70" s="273"/>
      <c r="R70" s="140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220">
        <v>39</v>
      </c>
      <c r="B71" s="291">
        <v>45286</v>
      </c>
      <c r="C71" s="274"/>
      <c r="D71" s="274" t="s">
        <v>1129</v>
      </c>
      <c r="E71" s="220" t="s">
        <v>603</v>
      </c>
      <c r="F71" s="220" t="s">
        <v>1130</v>
      </c>
      <c r="G71" s="220">
        <v>3600</v>
      </c>
      <c r="H71" s="220"/>
      <c r="I71" s="222" t="s">
        <v>1131</v>
      </c>
      <c r="J71" s="219" t="s">
        <v>592</v>
      </c>
      <c r="K71" s="98"/>
      <c r="L71" s="292"/>
      <c r="M71" s="276"/>
      <c r="N71" s="98"/>
      <c r="O71" s="100"/>
      <c r="P71" s="293"/>
      <c r="Q71" s="273"/>
      <c r="R71" s="140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220"/>
      <c r="B72" s="291"/>
      <c r="C72" s="274"/>
      <c r="D72" s="274"/>
      <c r="E72" s="220"/>
      <c r="F72" s="220"/>
      <c r="G72" s="220"/>
      <c r="H72" s="220"/>
      <c r="I72" s="222"/>
      <c r="J72" s="219"/>
      <c r="K72" s="98"/>
      <c r="L72" s="292"/>
      <c r="M72" s="276"/>
      <c r="N72" s="98"/>
      <c r="O72" s="100"/>
      <c r="P72" s="293"/>
      <c r="Q72" s="273"/>
      <c r="R72" s="140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220"/>
      <c r="B73" s="291"/>
      <c r="C73" s="274"/>
      <c r="D73" s="274"/>
      <c r="E73" s="220"/>
      <c r="F73" s="220"/>
      <c r="G73" s="220"/>
      <c r="H73" s="220"/>
      <c r="I73" s="222"/>
      <c r="J73" s="219"/>
      <c r="K73" s="98"/>
      <c r="L73" s="292"/>
      <c r="M73" s="276"/>
      <c r="N73" s="98"/>
      <c r="O73" s="100"/>
      <c r="P73" s="293"/>
      <c r="Q73" s="273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5" spans="1:39" ht="12.75" customHeight="1">
      <c r="A75" s="141"/>
      <c r="B75" s="144"/>
      <c r="C75" s="140"/>
      <c r="D75" s="140"/>
      <c r="E75" s="141"/>
      <c r="F75" s="141"/>
      <c r="G75" s="141"/>
      <c r="H75" s="145"/>
      <c r="I75" s="145"/>
      <c r="J75" s="145"/>
      <c r="K75" s="140"/>
      <c r="L75" s="141"/>
      <c r="M75" s="141"/>
      <c r="N75" s="141"/>
      <c r="O75" s="145"/>
      <c r="P75" s="145"/>
      <c r="Q75" s="145"/>
      <c r="R75" s="140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>
      <c r="A76" s="146" t="s">
        <v>609</v>
      </c>
      <c r="B76" s="146"/>
      <c r="C76" s="146"/>
      <c r="D76" s="146"/>
      <c r="E76" s="147"/>
      <c r="F76" s="108"/>
      <c r="G76" s="108"/>
      <c r="H76" s="108"/>
      <c r="I76" s="108"/>
      <c r="J76" s="1"/>
      <c r="K76" s="6"/>
      <c r="L76" s="6"/>
      <c r="M76" s="6"/>
      <c r="N76" s="1"/>
      <c r="O76" s="1"/>
      <c r="P76" s="37"/>
      <c r="Q76" s="37"/>
      <c r="R76" s="37"/>
      <c r="S76" s="6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37"/>
      <c r="AH76" s="37"/>
      <c r="AI76" s="37"/>
      <c r="AJ76" s="37"/>
      <c r="AK76" s="37"/>
      <c r="AL76" s="37"/>
      <c r="AM76" s="37"/>
    </row>
    <row r="77" spans="1:39" ht="38.25">
      <c r="A77" s="95" t="s">
        <v>16</v>
      </c>
      <c r="B77" s="95" t="s">
        <v>566</v>
      </c>
      <c r="C77" s="95"/>
      <c r="D77" s="96" t="s">
        <v>578</v>
      </c>
      <c r="E77" s="95" t="s">
        <v>579</v>
      </c>
      <c r="F77" s="95" t="s">
        <v>580</v>
      </c>
      <c r="G77" s="95" t="s">
        <v>601</v>
      </c>
      <c r="H77" s="95" t="s">
        <v>582</v>
      </c>
      <c r="I77" s="95" t="s">
        <v>583</v>
      </c>
      <c r="J77" s="94" t="s">
        <v>584</v>
      </c>
      <c r="K77" s="94" t="s">
        <v>610</v>
      </c>
      <c r="L77" s="97" t="s">
        <v>586</v>
      </c>
      <c r="M77" s="139" t="s">
        <v>607</v>
      </c>
      <c r="N77" s="95" t="s">
        <v>608</v>
      </c>
      <c r="O77" s="95" t="s">
        <v>588</v>
      </c>
      <c r="P77" s="96" t="s">
        <v>589</v>
      </c>
      <c r="Q77" s="278"/>
      <c r="R77" s="37"/>
      <c r="S77" s="6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37"/>
      <c r="AH77" s="37"/>
      <c r="AI77" s="37"/>
      <c r="AJ77" s="37"/>
      <c r="AK77" s="37"/>
      <c r="AL77" s="37"/>
      <c r="AM77" s="37"/>
    </row>
    <row r="78" spans="1:39" ht="12.75" customHeight="1">
      <c r="A78" s="313">
        <v>1</v>
      </c>
      <c r="B78" s="314">
        <v>45261</v>
      </c>
      <c r="C78" s="315"/>
      <c r="D78" s="315" t="s">
        <v>914</v>
      </c>
      <c r="E78" s="313" t="s">
        <v>603</v>
      </c>
      <c r="F78" s="313">
        <v>190</v>
      </c>
      <c r="G78" s="313">
        <v>90</v>
      </c>
      <c r="H78" s="313">
        <v>35</v>
      </c>
      <c r="I78" s="316" t="s">
        <v>915</v>
      </c>
      <c r="J78" s="318" t="s">
        <v>934</v>
      </c>
      <c r="K78" s="317">
        <f>H78-F78</f>
        <v>-155</v>
      </c>
      <c r="L78" s="309">
        <v>50</v>
      </c>
      <c r="M78" s="310">
        <f t="shared" ref="M78" si="73">(K78*N78)-L78</f>
        <v>-2375</v>
      </c>
      <c r="N78" s="308">
        <v>15</v>
      </c>
      <c r="O78" s="311" t="s">
        <v>604</v>
      </c>
      <c r="P78" s="312">
        <v>45264</v>
      </c>
      <c r="Q78" s="273"/>
      <c r="R78" s="140"/>
      <c r="S78" s="55" t="s">
        <v>593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363">
        <v>2</v>
      </c>
      <c r="B79" s="365">
        <v>45264</v>
      </c>
      <c r="C79" s="315"/>
      <c r="D79" s="315" t="s">
        <v>936</v>
      </c>
      <c r="E79" s="313" t="s">
        <v>940</v>
      </c>
      <c r="F79" s="313">
        <v>67</v>
      </c>
      <c r="G79" s="322"/>
      <c r="H79" s="313">
        <v>52</v>
      </c>
      <c r="I79" s="316"/>
      <c r="J79" s="377" t="s">
        <v>959</v>
      </c>
      <c r="K79" s="317">
        <f>F79-H79</f>
        <v>15</v>
      </c>
      <c r="L79" s="309">
        <v>50</v>
      </c>
      <c r="M79" s="389">
        <v>-4100</v>
      </c>
      <c r="N79" s="308">
        <v>50</v>
      </c>
      <c r="O79" s="361" t="s">
        <v>604</v>
      </c>
      <c r="P79" s="387">
        <v>45265</v>
      </c>
      <c r="Q79" s="273"/>
      <c r="R79" s="140"/>
      <c r="S79" s="55" t="s">
        <v>593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364"/>
      <c r="B80" s="366"/>
      <c r="C80" s="315"/>
      <c r="D80" s="315" t="s">
        <v>937</v>
      </c>
      <c r="E80" s="313" t="s">
        <v>940</v>
      </c>
      <c r="F80" s="313">
        <v>87</v>
      </c>
      <c r="G80" s="322"/>
      <c r="H80" s="313">
        <v>182</v>
      </c>
      <c r="I80" s="316"/>
      <c r="J80" s="378"/>
      <c r="K80" s="317">
        <f>F80-H80</f>
        <v>-95</v>
      </c>
      <c r="L80" s="309">
        <v>50</v>
      </c>
      <c r="M80" s="395"/>
      <c r="N80" s="308">
        <v>50</v>
      </c>
      <c r="O80" s="396"/>
      <c r="P80" s="397"/>
      <c r="Q80" s="273"/>
      <c r="R80" s="140"/>
      <c r="S80" s="55" t="s">
        <v>593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>
      <c r="A81" s="357">
        <v>3</v>
      </c>
      <c r="B81" s="359">
        <v>45264</v>
      </c>
      <c r="C81" s="251"/>
      <c r="D81" s="251" t="s">
        <v>938</v>
      </c>
      <c r="E81" s="223" t="s">
        <v>940</v>
      </c>
      <c r="F81" s="223">
        <v>37</v>
      </c>
      <c r="G81" s="323"/>
      <c r="H81" s="223">
        <v>6.5</v>
      </c>
      <c r="I81" s="218"/>
      <c r="J81" s="375" t="s">
        <v>946</v>
      </c>
      <c r="K81" s="320">
        <f>F81-H81</f>
        <v>30.5</v>
      </c>
      <c r="L81" s="321">
        <v>50</v>
      </c>
      <c r="M81" s="383">
        <v>620</v>
      </c>
      <c r="N81" s="234">
        <v>40</v>
      </c>
      <c r="O81" s="381" t="s">
        <v>594</v>
      </c>
      <c r="P81" s="379">
        <v>45265</v>
      </c>
      <c r="Q81" s="273"/>
      <c r="R81" s="140"/>
      <c r="S81" s="55" t="s">
        <v>1022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358"/>
      <c r="B82" s="360"/>
      <c r="C82" s="251"/>
      <c r="D82" s="251" t="s">
        <v>939</v>
      </c>
      <c r="E82" s="223" t="s">
        <v>940</v>
      </c>
      <c r="F82" s="223">
        <v>45</v>
      </c>
      <c r="G82" s="323"/>
      <c r="H82" s="223">
        <v>57.5</v>
      </c>
      <c r="I82" s="218"/>
      <c r="J82" s="376"/>
      <c r="K82" s="320">
        <f>F82-H82</f>
        <v>-12.5</v>
      </c>
      <c r="L82" s="321">
        <v>50</v>
      </c>
      <c r="M82" s="398"/>
      <c r="N82" s="234">
        <v>40</v>
      </c>
      <c r="O82" s="400"/>
      <c r="P82" s="399"/>
      <c r="Q82" s="273"/>
      <c r="R82" s="140"/>
      <c r="S82" s="55" t="s">
        <v>1022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223">
        <v>4</v>
      </c>
      <c r="B83" s="277">
        <v>45264</v>
      </c>
      <c r="C83" s="251"/>
      <c r="D83" s="251" t="s">
        <v>941</v>
      </c>
      <c r="E83" s="223" t="s">
        <v>603</v>
      </c>
      <c r="F83" s="223">
        <v>300</v>
      </c>
      <c r="G83" s="223">
        <v>190</v>
      </c>
      <c r="H83" s="223">
        <v>470</v>
      </c>
      <c r="I83" s="218" t="s">
        <v>943</v>
      </c>
      <c r="J83" s="319" t="s">
        <v>820</v>
      </c>
      <c r="K83" s="320">
        <f>H83-F83</f>
        <v>170</v>
      </c>
      <c r="L83" s="321">
        <v>50</v>
      </c>
      <c r="M83" s="235">
        <f t="shared" ref="M83:M84" si="74">(K83*N83)-L83</f>
        <v>2500</v>
      </c>
      <c r="N83" s="234">
        <v>15</v>
      </c>
      <c r="O83" s="102" t="s">
        <v>594</v>
      </c>
      <c r="P83" s="236">
        <v>45265</v>
      </c>
      <c r="Q83" s="273"/>
      <c r="R83" s="140"/>
      <c r="S83" s="55" t="s">
        <v>1023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12.75" customHeight="1">
      <c r="A84" s="313">
        <v>5</v>
      </c>
      <c r="B84" s="314">
        <v>45265</v>
      </c>
      <c r="C84" s="315"/>
      <c r="D84" s="315" t="s">
        <v>947</v>
      </c>
      <c r="E84" s="313" t="s">
        <v>603</v>
      </c>
      <c r="F84" s="313">
        <v>29</v>
      </c>
      <c r="G84" s="313">
        <v>0</v>
      </c>
      <c r="H84" s="313">
        <v>0</v>
      </c>
      <c r="I84" s="316" t="s">
        <v>948</v>
      </c>
      <c r="J84" s="318" t="s">
        <v>967</v>
      </c>
      <c r="K84" s="317">
        <f>H84-F84</f>
        <v>-29</v>
      </c>
      <c r="L84" s="309">
        <v>25</v>
      </c>
      <c r="M84" s="310">
        <f t="shared" si="74"/>
        <v>-1185</v>
      </c>
      <c r="N84" s="308">
        <v>40</v>
      </c>
      <c r="O84" s="311" t="s">
        <v>604</v>
      </c>
      <c r="P84" s="312">
        <v>45266</v>
      </c>
      <c r="Q84" s="273"/>
      <c r="R84" s="140"/>
      <c r="S84" s="55" t="s">
        <v>1022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 ht="12.75" customHeight="1">
      <c r="A85" s="223">
        <v>6</v>
      </c>
      <c r="B85" s="277">
        <v>45265</v>
      </c>
      <c r="C85" s="251"/>
      <c r="D85" s="251" t="s">
        <v>954</v>
      </c>
      <c r="E85" s="223" t="s">
        <v>603</v>
      </c>
      <c r="F85" s="223">
        <v>54</v>
      </c>
      <c r="G85" s="223">
        <v>18</v>
      </c>
      <c r="H85" s="223">
        <v>79</v>
      </c>
      <c r="I85" s="218" t="s">
        <v>955</v>
      </c>
      <c r="J85" s="319" t="s">
        <v>761</v>
      </c>
      <c r="K85" s="320">
        <f>H85-F85</f>
        <v>25</v>
      </c>
      <c r="L85" s="321">
        <v>50</v>
      </c>
      <c r="M85" s="235">
        <f t="shared" ref="M85" si="75">(K85*N85)-L85</f>
        <v>1200</v>
      </c>
      <c r="N85" s="234">
        <v>50</v>
      </c>
      <c r="O85" s="102" t="s">
        <v>594</v>
      </c>
      <c r="P85" s="236">
        <v>45265</v>
      </c>
      <c r="Q85" s="273"/>
      <c r="R85" s="140"/>
      <c r="S85" s="55" t="s">
        <v>1023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41"/>
      <c r="AH85" s="142"/>
      <c r="AI85" s="140"/>
      <c r="AJ85" s="140"/>
      <c r="AK85" s="141"/>
      <c r="AL85" s="141"/>
      <c r="AM85" s="141"/>
    </row>
    <row r="86" spans="1:39" ht="12.75" customHeight="1">
      <c r="A86" s="363">
        <v>7</v>
      </c>
      <c r="B86" s="365">
        <v>45267</v>
      </c>
      <c r="C86" s="315"/>
      <c r="D86" s="315" t="s">
        <v>971</v>
      </c>
      <c r="E86" s="313" t="s">
        <v>603</v>
      </c>
      <c r="F86" s="313">
        <v>325</v>
      </c>
      <c r="G86" s="313"/>
      <c r="H86" s="313">
        <v>90</v>
      </c>
      <c r="I86" s="316"/>
      <c r="J86" s="377" t="s">
        <v>985</v>
      </c>
      <c r="K86" s="313">
        <f>H86-F86</f>
        <v>-235</v>
      </c>
      <c r="L86" s="328">
        <v>50</v>
      </c>
      <c r="M86" s="389">
        <f>(160*-15)-100</f>
        <v>-2500</v>
      </c>
      <c r="N86" s="313">
        <v>15</v>
      </c>
      <c r="O86" s="361" t="s">
        <v>604</v>
      </c>
      <c r="P86" s="387">
        <v>45268</v>
      </c>
      <c r="Q86" s="273"/>
      <c r="R86" s="140"/>
      <c r="S86" s="55" t="s">
        <v>1023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41"/>
      <c r="AH86" s="142"/>
      <c r="AI86" s="140"/>
      <c r="AJ86" s="140"/>
      <c r="AK86" s="141"/>
      <c r="AL86" s="141"/>
      <c r="AM86" s="141"/>
    </row>
    <row r="87" spans="1:39" ht="12.75" customHeight="1">
      <c r="A87" s="364"/>
      <c r="B87" s="366"/>
      <c r="C87" s="315"/>
      <c r="D87" s="315" t="s">
        <v>972</v>
      </c>
      <c r="E87" s="313" t="s">
        <v>940</v>
      </c>
      <c r="F87" s="313">
        <v>165</v>
      </c>
      <c r="G87" s="313"/>
      <c r="H87" s="313">
        <v>90</v>
      </c>
      <c r="I87" s="316"/>
      <c r="J87" s="378"/>
      <c r="K87" s="317">
        <f>F87-H87</f>
        <v>75</v>
      </c>
      <c r="L87" s="309">
        <v>50</v>
      </c>
      <c r="M87" s="395"/>
      <c r="N87" s="308">
        <v>15</v>
      </c>
      <c r="O87" s="396"/>
      <c r="P87" s="397"/>
      <c r="Q87" s="273"/>
      <c r="R87" s="140"/>
      <c r="S87" s="55" t="s">
        <v>1023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41"/>
      <c r="AH87" s="142"/>
      <c r="AI87" s="140"/>
      <c r="AJ87" s="140"/>
      <c r="AK87" s="141"/>
      <c r="AL87" s="141"/>
      <c r="AM87" s="141"/>
    </row>
    <row r="88" spans="1:39" ht="12.75" customHeight="1">
      <c r="A88" s="223">
        <v>8</v>
      </c>
      <c r="B88" s="277">
        <v>45267</v>
      </c>
      <c r="C88" s="251"/>
      <c r="D88" s="251" t="s">
        <v>973</v>
      </c>
      <c r="E88" s="223" t="s">
        <v>603</v>
      </c>
      <c r="F88" s="223">
        <v>40</v>
      </c>
      <c r="G88" s="223">
        <v>8</v>
      </c>
      <c r="H88" s="223">
        <v>60</v>
      </c>
      <c r="I88" s="218" t="s">
        <v>974</v>
      </c>
      <c r="J88" s="319" t="s">
        <v>975</v>
      </c>
      <c r="K88" s="320">
        <f>H88-F88</f>
        <v>20</v>
      </c>
      <c r="L88" s="321">
        <v>50</v>
      </c>
      <c r="M88" s="235">
        <f t="shared" ref="M88" si="76">(K88*N88)-L88</f>
        <v>950</v>
      </c>
      <c r="N88" s="234">
        <v>50</v>
      </c>
      <c r="O88" s="102" t="s">
        <v>594</v>
      </c>
      <c r="P88" s="236">
        <v>45267</v>
      </c>
      <c r="Q88" s="273"/>
      <c r="R88" s="140"/>
      <c r="S88" s="55" t="s">
        <v>1022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2.75" customHeight="1">
      <c r="A89" s="223">
        <v>9</v>
      </c>
      <c r="B89" s="277">
        <v>45272</v>
      </c>
      <c r="C89" s="251"/>
      <c r="D89" s="251" t="s">
        <v>1002</v>
      </c>
      <c r="E89" s="223" t="s">
        <v>603</v>
      </c>
      <c r="F89" s="223">
        <v>14</v>
      </c>
      <c r="G89" s="223">
        <v>0</v>
      </c>
      <c r="H89" s="223">
        <v>29</v>
      </c>
      <c r="I89" s="218" t="s">
        <v>1003</v>
      </c>
      <c r="J89" s="319" t="s">
        <v>1004</v>
      </c>
      <c r="K89" s="320">
        <f>H89-F89</f>
        <v>15</v>
      </c>
      <c r="L89" s="321">
        <v>50</v>
      </c>
      <c r="M89" s="235">
        <f t="shared" ref="M89" si="77">(K89*N89)-L89</f>
        <v>550</v>
      </c>
      <c r="N89" s="234">
        <v>40</v>
      </c>
      <c r="O89" s="102" t="s">
        <v>594</v>
      </c>
      <c r="P89" s="236">
        <v>45272</v>
      </c>
      <c r="Q89" s="273"/>
      <c r="R89" s="140"/>
      <c r="S89" s="55" t="s">
        <v>1022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41"/>
      <c r="AH89" s="142"/>
      <c r="AI89" s="140"/>
      <c r="AJ89" s="140"/>
      <c r="AK89" s="141"/>
      <c r="AL89" s="141"/>
      <c r="AM89" s="141"/>
    </row>
    <row r="90" spans="1:39" ht="12.75" customHeight="1">
      <c r="A90" s="363">
        <v>10</v>
      </c>
      <c r="B90" s="365">
        <v>45272</v>
      </c>
      <c r="C90" s="315"/>
      <c r="D90" s="315" t="s">
        <v>1008</v>
      </c>
      <c r="E90" s="313" t="s">
        <v>603</v>
      </c>
      <c r="F90" s="313">
        <v>300</v>
      </c>
      <c r="G90" s="313"/>
      <c r="H90" s="313">
        <v>0</v>
      </c>
      <c r="I90" s="316"/>
      <c r="J90" s="377" t="s">
        <v>1078</v>
      </c>
      <c r="K90" s="317">
        <f>H90-F90</f>
        <v>-300</v>
      </c>
      <c r="L90" s="309">
        <v>25</v>
      </c>
      <c r="M90" s="389">
        <v>-1550</v>
      </c>
      <c r="N90" s="308">
        <v>15</v>
      </c>
      <c r="O90" s="361" t="s">
        <v>604</v>
      </c>
      <c r="P90" s="387">
        <v>45280</v>
      </c>
      <c r="Q90" s="273"/>
      <c r="R90" s="140"/>
      <c r="S90" s="55" t="s">
        <v>1023</v>
      </c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41"/>
      <c r="AH90" s="142"/>
      <c r="AI90" s="140"/>
      <c r="AJ90" s="140"/>
      <c r="AK90" s="141"/>
      <c r="AL90" s="141"/>
      <c r="AM90" s="141"/>
    </row>
    <row r="91" spans="1:39" ht="12.75" customHeight="1">
      <c r="A91" s="364"/>
      <c r="B91" s="366"/>
      <c r="C91" s="315"/>
      <c r="D91" s="315" t="s">
        <v>1009</v>
      </c>
      <c r="E91" s="313" t="s">
        <v>940</v>
      </c>
      <c r="F91" s="313">
        <v>200</v>
      </c>
      <c r="G91" s="313"/>
      <c r="H91" s="313">
        <v>0</v>
      </c>
      <c r="I91" s="316"/>
      <c r="J91" s="378"/>
      <c r="K91" s="317">
        <f>F91-H91</f>
        <v>200</v>
      </c>
      <c r="L91" s="309">
        <v>25</v>
      </c>
      <c r="M91" s="390"/>
      <c r="N91" s="308">
        <v>15</v>
      </c>
      <c r="O91" s="362"/>
      <c r="P91" s="388"/>
      <c r="Q91" s="273"/>
      <c r="R91" s="140"/>
      <c r="S91" s="55" t="s">
        <v>1023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41"/>
      <c r="AH91" s="142"/>
      <c r="AI91" s="140"/>
      <c r="AJ91" s="140"/>
      <c r="AK91" s="141"/>
      <c r="AL91" s="141"/>
      <c r="AM91" s="141"/>
    </row>
    <row r="92" spans="1:39" ht="12.75" customHeight="1">
      <c r="A92" s="223">
        <v>11</v>
      </c>
      <c r="B92" s="277">
        <v>45273</v>
      </c>
      <c r="C92" s="251"/>
      <c r="D92" s="251" t="s">
        <v>1011</v>
      </c>
      <c r="E92" s="223" t="s">
        <v>603</v>
      </c>
      <c r="F92" s="223">
        <v>42.5</v>
      </c>
      <c r="G92" s="223"/>
      <c r="H92" s="223">
        <v>67.5</v>
      </c>
      <c r="I92" s="218" t="s">
        <v>955</v>
      </c>
      <c r="J92" s="319" t="s">
        <v>761</v>
      </c>
      <c r="K92" s="320">
        <f>H92-F92</f>
        <v>25</v>
      </c>
      <c r="L92" s="321">
        <v>50</v>
      </c>
      <c r="M92" s="235">
        <f t="shared" ref="M92" si="78">(K92*N92)-L92</f>
        <v>325</v>
      </c>
      <c r="N92" s="234">
        <v>15</v>
      </c>
      <c r="O92" s="102" t="s">
        <v>594</v>
      </c>
      <c r="P92" s="236">
        <v>45273</v>
      </c>
      <c r="Q92" s="273"/>
      <c r="R92" s="140"/>
      <c r="S92" s="55" t="s">
        <v>1022</v>
      </c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41"/>
      <c r="AH92" s="142"/>
      <c r="AI92" s="140"/>
      <c r="AJ92" s="140"/>
      <c r="AK92" s="141"/>
      <c r="AL92" s="141"/>
      <c r="AM92" s="141"/>
    </row>
    <row r="93" spans="1:39" ht="12.75" customHeight="1">
      <c r="A93" s="371">
        <v>12</v>
      </c>
      <c r="B93" s="373">
        <v>45275</v>
      </c>
      <c r="C93" s="337"/>
      <c r="D93" s="337" t="s">
        <v>1026</v>
      </c>
      <c r="E93" s="338" t="s">
        <v>603</v>
      </c>
      <c r="F93" s="338">
        <v>24</v>
      </c>
      <c r="G93" s="338"/>
      <c r="H93" s="338">
        <v>17.5</v>
      </c>
      <c r="I93" s="339"/>
      <c r="J93" s="369" t="s">
        <v>1054</v>
      </c>
      <c r="K93" s="340">
        <f>H93-F93</f>
        <v>-6.5</v>
      </c>
      <c r="L93" s="341">
        <v>50</v>
      </c>
      <c r="M93" s="385">
        <v>-100</v>
      </c>
      <c r="N93" s="342">
        <v>400</v>
      </c>
      <c r="O93" s="391" t="s">
        <v>611</v>
      </c>
      <c r="P93" s="393">
        <v>45279</v>
      </c>
      <c r="Q93" s="273"/>
      <c r="R93" s="140"/>
      <c r="S93" s="55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41"/>
      <c r="AH93" s="142"/>
      <c r="AI93" s="140"/>
      <c r="AJ93" s="140"/>
      <c r="AK93" s="141"/>
      <c r="AL93" s="141"/>
      <c r="AM93" s="141"/>
    </row>
    <row r="94" spans="1:39" ht="12.75" customHeight="1">
      <c r="A94" s="372"/>
      <c r="B94" s="374"/>
      <c r="C94" s="337"/>
      <c r="D94" s="337" t="s">
        <v>1027</v>
      </c>
      <c r="E94" s="338" t="s">
        <v>940</v>
      </c>
      <c r="F94" s="338">
        <v>18</v>
      </c>
      <c r="G94" s="338"/>
      <c r="H94" s="338">
        <v>11.5</v>
      </c>
      <c r="I94" s="339"/>
      <c r="J94" s="370"/>
      <c r="K94" s="340">
        <f>F94-H94</f>
        <v>6.5</v>
      </c>
      <c r="L94" s="341">
        <v>50</v>
      </c>
      <c r="M94" s="386"/>
      <c r="N94" s="342">
        <v>400</v>
      </c>
      <c r="O94" s="392"/>
      <c r="P94" s="394"/>
      <c r="Q94" s="273"/>
      <c r="R94" s="140"/>
      <c r="S94" s="55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41"/>
      <c r="AH94" s="142"/>
      <c r="AI94" s="140"/>
      <c r="AJ94" s="140"/>
      <c r="AK94" s="141"/>
      <c r="AL94" s="141"/>
      <c r="AM94" s="141"/>
    </row>
    <row r="95" spans="1:39" ht="12.75" customHeight="1">
      <c r="A95" s="357">
        <v>13</v>
      </c>
      <c r="B95" s="359">
        <v>45275</v>
      </c>
      <c r="C95" s="251"/>
      <c r="D95" s="251" t="s">
        <v>1028</v>
      </c>
      <c r="E95" s="223" t="s">
        <v>603</v>
      </c>
      <c r="F95" s="223">
        <v>13.5</v>
      </c>
      <c r="G95" s="223"/>
      <c r="H95" s="223">
        <v>18.5</v>
      </c>
      <c r="I95" s="218"/>
      <c r="J95" s="375" t="s">
        <v>1031</v>
      </c>
      <c r="K95" s="320">
        <f>H95-F95</f>
        <v>5</v>
      </c>
      <c r="L95" s="321">
        <v>50</v>
      </c>
      <c r="M95" s="383">
        <v>2900</v>
      </c>
      <c r="N95" s="234">
        <v>1500</v>
      </c>
      <c r="O95" s="381" t="s">
        <v>594</v>
      </c>
      <c r="P95" s="379">
        <v>45275</v>
      </c>
      <c r="Q95" s="273"/>
      <c r="R95" s="140"/>
      <c r="S95" s="55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41"/>
      <c r="AH95" s="142"/>
      <c r="AI95" s="140"/>
      <c r="AJ95" s="140"/>
      <c r="AK95" s="141"/>
      <c r="AL95" s="141"/>
      <c r="AM95" s="141"/>
    </row>
    <row r="96" spans="1:39" ht="12.75" customHeight="1">
      <c r="A96" s="358"/>
      <c r="B96" s="360"/>
      <c r="C96" s="251"/>
      <c r="D96" s="251" t="s">
        <v>1029</v>
      </c>
      <c r="E96" s="223" t="s">
        <v>940</v>
      </c>
      <c r="F96" s="332" t="s">
        <v>1030</v>
      </c>
      <c r="G96" s="223"/>
      <c r="H96" s="223">
        <v>9.5</v>
      </c>
      <c r="I96" s="218"/>
      <c r="J96" s="376"/>
      <c r="K96" s="331">
        <f>F96-H96</f>
        <v>-3</v>
      </c>
      <c r="L96" s="321">
        <v>50</v>
      </c>
      <c r="M96" s="384"/>
      <c r="N96" s="234">
        <v>1500</v>
      </c>
      <c r="O96" s="382"/>
      <c r="P96" s="380"/>
      <c r="Q96" s="273"/>
      <c r="R96" s="140"/>
      <c r="S96" s="5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41"/>
      <c r="AH96" s="142"/>
      <c r="AI96" s="140"/>
      <c r="AJ96" s="140"/>
      <c r="AK96" s="141"/>
      <c r="AL96" s="141"/>
      <c r="AM96" s="141"/>
    </row>
    <row r="97" spans="1:39" ht="12.75" customHeight="1">
      <c r="A97" s="357">
        <v>14</v>
      </c>
      <c r="B97" s="359">
        <v>45275</v>
      </c>
      <c r="C97" s="251"/>
      <c r="D97" s="251" t="s">
        <v>1032</v>
      </c>
      <c r="E97" s="223" t="s">
        <v>603</v>
      </c>
      <c r="F97" s="223">
        <v>49</v>
      </c>
      <c r="G97" s="223"/>
      <c r="H97" s="223">
        <v>62</v>
      </c>
      <c r="I97" s="218"/>
      <c r="J97" s="375" t="s">
        <v>1049</v>
      </c>
      <c r="K97" s="320">
        <f>H97-F97</f>
        <v>13</v>
      </c>
      <c r="L97" s="321">
        <v>50</v>
      </c>
      <c r="M97" s="383">
        <v>1850</v>
      </c>
      <c r="N97" s="234">
        <v>300</v>
      </c>
      <c r="O97" s="381" t="s">
        <v>594</v>
      </c>
      <c r="P97" s="379">
        <v>45279</v>
      </c>
      <c r="Q97" s="273"/>
      <c r="R97" s="140"/>
      <c r="S97" s="55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41"/>
      <c r="AH97" s="142"/>
      <c r="AI97" s="140"/>
      <c r="AJ97" s="140"/>
      <c r="AK97" s="141"/>
      <c r="AL97" s="141"/>
      <c r="AM97" s="141"/>
    </row>
    <row r="98" spans="1:39" ht="12.75" customHeight="1">
      <c r="A98" s="358"/>
      <c r="B98" s="360"/>
      <c r="C98" s="251"/>
      <c r="D98" s="251" t="s">
        <v>1033</v>
      </c>
      <c r="E98" s="223" t="s">
        <v>940</v>
      </c>
      <c r="F98" s="223">
        <v>27.5</v>
      </c>
      <c r="G98" s="223"/>
      <c r="H98" s="223">
        <v>34</v>
      </c>
      <c r="I98" s="218"/>
      <c r="J98" s="376"/>
      <c r="K98" s="320">
        <f>F98-H98</f>
        <v>-6.5</v>
      </c>
      <c r="L98" s="321">
        <v>50</v>
      </c>
      <c r="M98" s="384"/>
      <c r="N98" s="234">
        <v>300</v>
      </c>
      <c r="O98" s="382"/>
      <c r="P98" s="380"/>
      <c r="Q98" s="273"/>
      <c r="R98" s="140"/>
      <c r="S98" s="55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41"/>
      <c r="AH98" s="142"/>
      <c r="AI98" s="140"/>
      <c r="AJ98" s="140"/>
      <c r="AK98" s="141"/>
      <c r="AL98" s="141"/>
      <c r="AM98" s="141"/>
    </row>
    <row r="99" spans="1:39" ht="12.75" customHeight="1">
      <c r="A99" s="357">
        <v>15</v>
      </c>
      <c r="B99" s="359">
        <v>45278</v>
      </c>
      <c r="C99" s="251"/>
      <c r="D99" s="251" t="s">
        <v>1038</v>
      </c>
      <c r="E99" s="223" t="s">
        <v>940</v>
      </c>
      <c r="F99" s="223">
        <v>42</v>
      </c>
      <c r="G99" s="223"/>
      <c r="H99" s="223">
        <v>13</v>
      </c>
      <c r="I99" s="218"/>
      <c r="J99" s="375" t="s">
        <v>634</v>
      </c>
      <c r="K99" s="320">
        <f>F99-H99</f>
        <v>29</v>
      </c>
      <c r="L99" s="321">
        <v>50</v>
      </c>
      <c r="M99" s="383">
        <v>1500</v>
      </c>
      <c r="N99" s="234">
        <v>40</v>
      </c>
      <c r="O99" s="381" t="s">
        <v>594</v>
      </c>
      <c r="P99" s="379">
        <v>45279</v>
      </c>
      <c r="Q99" s="273"/>
      <c r="R99" s="140"/>
      <c r="S99" s="55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41"/>
      <c r="AH99" s="142"/>
      <c r="AI99" s="140"/>
      <c r="AJ99" s="140"/>
      <c r="AK99" s="141"/>
      <c r="AL99" s="141"/>
      <c r="AM99" s="141"/>
    </row>
    <row r="100" spans="1:39" ht="12.75" customHeight="1">
      <c r="A100" s="358"/>
      <c r="B100" s="360"/>
      <c r="C100" s="251"/>
      <c r="D100" s="251" t="s">
        <v>1039</v>
      </c>
      <c r="E100" s="223" t="s">
        <v>940</v>
      </c>
      <c r="F100" s="223">
        <v>36</v>
      </c>
      <c r="G100" s="223"/>
      <c r="H100" s="223">
        <v>25</v>
      </c>
      <c r="I100" s="218"/>
      <c r="J100" s="376"/>
      <c r="K100" s="320">
        <f>F100-H100</f>
        <v>11</v>
      </c>
      <c r="L100" s="321">
        <v>50</v>
      </c>
      <c r="M100" s="384"/>
      <c r="N100" s="234">
        <v>40</v>
      </c>
      <c r="O100" s="382"/>
      <c r="P100" s="380"/>
      <c r="Q100" s="273"/>
      <c r="R100" s="140"/>
      <c r="S100" s="55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41"/>
      <c r="AH100" s="142"/>
      <c r="AI100" s="140"/>
      <c r="AJ100" s="140"/>
      <c r="AK100" s="141"/>
      <c r="AL100" s="141"/>
      <c r="AM100" s="141"/>
    </row>
    <row r="101" spans="1:39" ht="12.75" customHeight="1">
      <c r="A101" s="334">
        <v>16</v>
      </c>
      <c r="B101" s="335">
        <v>45279</v>
      </c>
      <c r="C101" s="315"/>
      <c r="D101" s="315" t="s">
        <v>1039</v>
      </c>
      <c r="E101" s="313" t="s">
        <v>603</v>
      </c>
      <c r="F101" s="313">
        <v>9.5</v>
      </c>
      <c r="G101" s="313">
        <v>0</v>
      </c>
      <c r="H101" s="336">
        <v>0</v>
      </c>
      <c r="I101" s="313" t="s">
        <v>1050</v>
      </c>
      <c r="J101" s="318" t="s">
        <v>1051</v>
      </c>
      <c r="K101" s="317">
        <f t="shared" ref="K101:K106" si="79">H101-F101</f>
        <v>-9.5</v>
      </c>
      <c r="L101" s="309">
        <v>25</v>
      </c>
      <c r="M101" s="310">
        <f t="shared" ref="M101" si="80">(K101*N101)-L101</f>
        <v>-405</v>
      </c>
      <c r="N101" s="308">
        <v>40</v>
      </c>
      <c r="O101" s="311" t="s">
        <v>604</v>
      </c>
      <c r="P101" s="312">
        <v>45279</v>
      </c>
      <c r="Q101" s="273"/>
      <c r="R101" s="140"/>
      <c r="S101" s="55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41"/>
      <c r="AH101" s="142"/>
      <c r="AI101" s="140"/>
      <c r="AJ101" s="140"/>
      <c r="AK101" s="141"/>
      <c r="AL101" s="141"/>
      <c r="AM101" s="141"/>
    </row>
    <row r="102" spans="1:39" ht="12.75" customHeight="1">
      <c r="A102" s="334">
        <v>17</v>
      </c>
      <c r="B102" s="335">
        <v>45280</v>
      </c>
      <c r="C102" s="315"/>
      <c r="D102" s="315" t="s">
        <v>1074</v>
      </c>
      <c r="E102" s="313" t="s">
        <v>603</v>
      </c>
      <c r="F102" s="313">
        <v>40</v>
      </c>
      <c r="G102" s="313">
        <v>0</v>
      </c>
      <c r="H102" s="313">
        <v>0</v>
      </c>
      <c r="I102" s="316" t="s">
        <v>974</v>
      </c>
      <c r="J102" s="318" t="s">
        <v>1079</v>
      </c>
      <c r="K102" s="317">
        <f t="shared" si="79"/>
        <v>-40</v>
      </c>
      <c r="L102" s="309">
        <v>25</v>
      </c>
      <c r="M102" s="310">
        <f t="shared" ref="M102" si="81">(K102*N102)-L102</f>
        <v>-625</v>
      </c>
      <c r="N102" s="308">
        <v>15</v>
      </c>
      <c r="O102" s="311" t="s">
        <v>604</v>
      </c>
      <c r="P102" s="312">
        <v>45280</v>
      </c>
      <c r="Q102" s="273"/>
      <c r="R102" s="140"/>
      <c r="S102" s="5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41"/>
      <c r="AH102" s="142"/>
      <c r="AI102" s="140"/>
      <c r="AJ102" s="140"/>
      <c r="AK102" s="141"/>
      <c r="AL102" s="141"/>
      <c r="AM102" s="141"/>
    </row>
    <row r="103" spans="1:39" ht="12.75" customHeight="1">
      <c r="A103" s="357">
        <v>18</v>
      </c>
      <c r="B103" s="359">
        <v>45281</v>
      </c>
      <c r="C103" s="251"/>
      <c r="D103" s="251" t="s">
        <v>1081</v>
      </c>
      <c r="E103" s="223" t="s">
        <v>603</v>
      </c>
      <c r="F103" s="223">
        <v>25</v>
      </c>
      <c r="G103" s="223"/>
      <c r="H103" s="223">
        <v>72</v>
      </c>
      <c r="I103" s="218"/>
      <c r="J103" s="375" t="s">
        <v>1067</v>
      </c>
      <c r="K103" s="320">
        <f t="shared" si="79"/>
        <v>47</v>
      </c>
      <c r="L103" s="321">
        <v>50</v>
      </c>
      <c r="M103" s="403">
        <v>1200</v>
      </c>
      <c r="N103" s="234">
        <v>50</v>
      </c>
      <c r="O103" s="401" t="s">
        <v>594</v>
      </c>
      <c r="P103" s="402">
        <v>45281</v>
      </c>
      <c r="Q103" s="273"/>
      <c r="R103" s="140"/>
      <c r="S103" s="55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41"/>
      <c r="AH103" s="142"/>
      <c r="AI103" s="140"/>
      <c r="AJ103" s="140"/>
      <c r="AK103" s="141"/>
      <c r="AL103" s="141"/>
      <c r="AM103" s="141"/>
    </row>
    <row r="104" spans="1:39" ht="12.75" customHeight="1">
      <c r="A104" s="358"/>
      <c r="B104" s="360"/>
      <c r="C104" s="251"/>
      <c r="D104" s="251" t="s">
        <v>1082</v>
      </c>
      <c r="E104" s="223" t="s">
        <v>603</v>
      </c>
      <c r="F104" s="223">
        <v>32</v>
      </c>
      <c r="G104" s="223"/>
      <c r="H104" s="223">
        <v>11</v>
      </c>
      <c r="I104" s="218"/>
      <c r="J104" s="376"/>
      <c r="K104" s="320">
        <f t="shared" si="79"/>
        <v>-21</v>
      </c>
      <c r="L104" s="321">
        <v>50</v>
      </c>
      <c r="M104" s="398"/>
      <c r="N104" s="234">
        <v>50</v>
      </c>
      <c r="O104" s="400"/>
      <c r="P104" s="399"/>
      <c r="Q104" s="273"/>
      <c r="R104" s="140"/>
      <c r="S104" s="55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41"/>
      <c r="AH104" s="142"/>
      <c r="AI104" s="140"/>
      <c r="AJ104" s="140"/>
      <c r="AK104" s="141"/>
      <c r="AL104" s="141"/>
      <c r="AM104" s="141"/>
    </row>
    <row r="105" spans="1:39" ht="12.75" customHeight="1">
      <c r="A105" s="357">
        <v>19</v>
      </c>
      <c r="B105" s="359">
        <v>45281</v>
      </c>
      <c r="C105" s="251"/>
      <c r="D105" s="251" t="s">
        <v>1083</v>
      </c>
      <c r="E105" s="223" t="s">
        <v>603</v>
      </c>
      <c r="F105" s="223">
        <v>22</v>
      </c>
      <c r="G105" s="223"/>
      <c r="H105" s="223">
        <v>71</v>
      </c>
      <c r="I105" s="218"/>
      <c r="J105" s="375" t="s">
        <v>999</v>
      </c>
      <c r="K105" s="320">
        <f t="shared" si="79"/>
        <v>49</v>
      </c>
      <c r="L105" s="321">
        <v>50</v>
      </c>
      <c r="M105" s="403">
        <v>1050</v>
      </c>
      <c r="N105" s="234">
        <v>50</v>
      </c>
      <c r="O105" s="401" t="s">
        <v>594</v>
      </c>
      <c r="P105" s="402">
        <v>45281</v>
      </c>
      <c r="Q105" s="273"/>
      <c r="R105" s="140"/>
      <c r="S105" s="55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41"/>
      <c r="AH105" s="142"/>
      <c r="AI105" s="140"/>
      <c r="AJ105" s="140"/>
      <c r="AK105" s="141"/>
      <c r="AL105" s="141"/>
      <c r="AM105" s="141"/>
    </row>
    <row r="106" spans="1:39" ht="12.75" customHeight="1">
      <c r="A106" s="358"/>
      <c r="B106" s="360"/>
      <c r="C106" s="251"/>
      <c r="D106" s="251" t="s">
        <v>1084</v>
      </c>
      <c r="E106" s="223" t="s">
        <v>603</v>
      </c>
      <c r="F106" s="223">
        <v>33</v>
      </c>
      <c r="G106" s="223"/>
      <c r="H106" s="223">
        <v>7</v>
      </c>
      <c r="I106" s="218"/>
      <c r="J106" s="376"/>
      <c r="K106" s="320">
        <f t="shared" si="79"/>
        <v>-26</v>
      </c>
      <c r="L106" s="321">
        <v>50</v>
      </c>
      <c r="M106" s="384"/>
      <c r="N106" s="234">
        <v>50</v>
      </c>
      <c r="O106" s="382"/>
      <c r="P106" s="380"/>
      <c r="Q106" s="273"/>
      <c r="R106" s="140"/>
      <c r="S106" s="55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41"/>
      <c r="AH106" s="142"/>
      <c r="AI106" s="140"/>
      <c r="AJ106" s="140"/>
      <c r="AK106" s="141"/>
      <c r="AL106" s="141"/>
      <c r="AM106" s="141"/>
    </row>
    <row r="107" spans="1:39" ht="12.75" customHeight="1">
      <c r="A107" s="334">
        <v>20</v>
      </c>
      <c r="B107" s="335">
        <v>45281</v>
      </c>
      <c r="C107" s="315"/>
      <c r="D107" s="315" t="s">
        <v>1085</v>
      </c>
      <c r="E107" s="313" t="s">
        <v>940</v>
      </c>
      <c r="F107" s="313">
        <v>39</v>
      </c>
      <c r="G107" s="313">
        <v>65</v>
      </c>
      <c r="H107" s="313">
        <v>65</v>
      </c>
      <c r="I107" s="316">
        <v>0.1</v>
      </c>
      <c r="J107" s="318" t="s">
        <v>1125</v>
      </c>
      <c r="K107" s="317">
        <f>F107-H107</f>
        <v>-26</v>
      </c>
      <c r="L107" s="309">
        <v>50</v>
      </c>
      <c r="M107" s="310">
        <f t="shared" ref="M107" si="82">(K107*N107)-L107</f>
        <v>-1350</v>
      </c>
      <c r="N107" s="308">
        <v>50</v>
      </c>
      <c r="O107" s="311" t="s">
        <v>604</v>
      </c>
      <c r="P107" s="312">
        <v>45282</v>
      </c>
      <c r="Q107" s="273"/>
      <c r="R107" s="140"/>
      <c r="S107" s="55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41"/>
      <c r="AH107" s="142"/>
      <c r="AI107" s="140"/>
      <c r="AJ107" s="140"/>
      <c r="AK107" s="141"/>
      <c r="AL107" s="141"/>
      <c r="AM107" s="141"/>
    </row>
    <row r="108" spans="1:39" ht="12.75" customHeight="1">
      <c r="A108" s="357">
        <v>21</v>
      </c>
      <c r="B108" s="359">
        <v>45282</v>
      </c>
      <c r="C108" s="251"/>
      <c r="D108" s="251" t="s">
        <v>1126</v>
      </c>
      <c r="E108" s="223" t="s">
        <v>940</v>
      </c>
      <c r="F108" s="223">
        <v>49</v>
      </c>
      <c r="G108" s="223"/>
      <c r="H108" s="223">
        <v>10</v>
      </c>
      <c r="I108" s="218"/>
      <c r="J108" s="375" t="s">
        <v>1128</v>
      </c>
      <c r="K108" s="320">
        <f>F108-H108</f>
        <v>39</v>
      </c>
      <c r="L108" s="321">
        <v>50</v>
      </c>
      <c r="M108" s="403">
        <v>1900</v>
      </c>
      <c r="N108" s="234">
        <v>40</v>
      </c>
      <c r="O108" s="401" t="s">
        <v>594</v>
      </c>
      <c r="P108" s="402">
        <v>45286</v>
      </c>
      <c r="Q108" s="273"/>
      <c r="R108" s="140"/>
      <c r="S108" s="55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41"/>
      <c r="AH108" s="142"/>
      <c r="AI108" s="140"/>
      <c r="AJ108" s="140"/>
      <c r="AK108" s="141"/>
      <c r="AL108" s="141"/>
      <c r="AM108" s="141"/>
    </row>
    <row r="109" spans="1:39" ht="12.75" customHeight="1">
      <c r="A109" s="358"/>
      <c r="B109" s="360"/>
      <c r="C109" s="251"/>
      <c r="D109" s="251" t="s">
        <v>1127</v>
      </c>
      <c r="E109" s="223" t="s">
        <v>940</v>
      </c>
      <c r="F109" s="223">
        <v>31</v>
      </c>
      <c r="G109" s="223"/>
      <c r="H109" s="223">
        <v>20</v>
      </c>
      <c r="I109" s="218"/>
      <c r="J109" s="376"/>
      <c r="K109" s="320">
        <f>F109-H109</f>
        <v>11</v>
      </c>
      <c r="L109" s="321">
        <v>50</v>
      </c>
      <c r="M109" s="384"/>
      <c r="N109" s="234">
        <v>40</v>
      </c>
      <c r="O109" s="382"/>
      <c r="P109" s="380"/>
      <c r="Q109" s="273"/>
      <c r="R109" s="140"/>
      <c r="S109" s="55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41"/>
      <c r="AH109" s="142"/>
      <c r="AI109" s="140"/>
      <c r="AJ109" s="140"/>
      <c r="AK109" s="141"/>
      <c r="AL109" s="141"/>
      <c r="AM109" s="141"/>
    </row>
    <row r="110" spans="1:39" ht="12.75" customHeight="1">
      <c r="A110" s="344"/>
      <c r="B110" s="333"/>
      <c r="C110" s="274"/>
      <c r="D110" s="274"/>
      <c r="E110" s="220"/>
      <c r="F110" s="220"/>
      <c r="G110" s="220"/>
      <c r="H110" s="220"/>
      <c r="I110" s="222"/>
      <c r="J110" s="343"/>
      <c r="K110" s="220"/>
      <c r="L110" s="294"/>
      <c r="M110" s="296"/>
      <c r="N110" s="220"/>
      <c r="O110" s="222"/>
      <c r="P110" s="291"/>
      <c r="Q110" s="273"/>
      <c r="R110" s="140"/>
      <c r="S110" s="55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41"/>
      <c r="AH110" s="142"/>
      <c r="AI110" s="140"/>
      <c r="AJ110" s="140"/>
      <c r="AK110" s="141"/>
      <c r="AL110" s="141"/>
      <c r="AM110" s="141"/>
    </row>
    <row r="111" spans="1:39" ht="12.75" customHeight="1">
      <c r="A111" s="220"/>
      <c r="B111" s="291"/>
      <c r="C111" s="274"/>
      <c r="D111" s="274"/>
      <c r="E111" s="220"/>
      <c r="F111" s="220"/>
      <c r="G111" s="220"/>
      <c r="H111" s="220"/>
      <c r="I111" s="222"/>
      <c r="J111" s="222"/>
      <c r="K111" s="220"/>
      <c r="L111" s="294"/>
      <c r="M111" s="296"/>
      <c r="N111" s="220"/>
      <c r="O111" s="222"/>
      <c r="P111" s="291"/>
      <c r="Q111" s="273"/>
      <c r="R111" s="140"/>
      <c r="S111" s="55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41"/>
      <c r="AH111" s="142"/>
      <c r="AI111" s="140"/>
      <c r="AJ111" s="140"/>
      <c r="AK111" s="141"/>
      <c r="AL111" s="141"/>
      <c r="AM111" s="141"/>
    </row>
    <row r="112" spans="1:39" ht="38.25" customHeight="1">
      <c r="A112" s="93" t="s">
        <v>615</v>
      </c>
      <c r="B112" s="148"/>
      <c r="C112" s="148"/>
      <c r="D112" s="149"/>
      <c r="E112" s="129"/>
      <c r="F112" s="6"/>
      <c r="G112" s="6"/>
      <c r="H112" s="130"/>
      <c r="I112" s="150"/>
      <c r="J112" s="1"/>
      <c r="K112" s="6"/>
      <c r="L112" s="6"/>
      <c r="M112" s="6"/>
      <c r="N112" s="1"/>
      <c r="O112" s="1"/>
      <c r="R112" s="1"/>
      <c r="S112" s="6"/>
      <c r="T112" s="1"/>
      <c r="U112" s="1"/>
      <c r="V112" s="1"/>
      <c r="W112" s="1"/>
      <c r="X112" s="1"/>
      <c r="Y112" s="6"/>
      <c r="Z112" s="1"/>
      <c r="AA112" s="1"/>
      <c r="AB112" s="1"/>
      <c r="AC112" s="1"/>
      <c r="AD112" s="1"/>
      <c r="AE112" s="6"/>
      <c r="AF112" s="1"/>
      <c r="AG112" s="1"/>
      <c r="AH112" s="1"/>
      <c r="AI112" s="1"/>
      <c r="AJ112" s="1"/>
      <c r="AK112" s="6"/>
      <c r="AL112" s="1"/>
    </row>
    <row r="113" spans="1:39" ht="38.25">
      <c r="A113" s="94" t="s">
        <v>16</v>
      </c>
      <c r="B113" s="95" t="s">
        <v>566</v>
      </c>
      <c r="C113" s="95"/>
      <c r="D113" s="96" t="s">
        <v>578</v>
      </c>
      <c r="E113" s="95" t="s">
        <v>579</v>
      </c>
      <c r="F113" s="95" t="s">
        <v>580</v>
      </c>
      <c r="G113" s="95" t="s">
        <v>581</v>
      </c>
      <c r="H113" s="95" t="s">
        <v>582</v>
      </c>
      <c r="I113" s="95" t="s">
        <v>583</v>
      </c>
      <c r="J113" s="94" t="s">
        <v>584</v>
      </c>
      <c r="K113" s="133" t="s">
        <v>602</v>
      </c>
      <c r="L113" s="134" t="s">
        <v>586</v>
      </c>
      <c r="M113" s="97" t="s">
        <v>587</v>
      </c>
      <c r="N113" s="95" t="s">
        <v>588</v>
      </c>
      <c r="O113" s="96" t="s">
        <v>589</v>
      </c>
      <c r="P113" s="231" t="s">
        <v>590</v>
      </c>
      <c r="Q113" s="233" t="s">
        <v>879</v>
      </c>
      <c r="R113" s="37"/>
      <c r="S113" s="6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</row>
    <row r="114" spans="1:39" ht="14.25" customHeight="1">
      <c r="A114" s="98">
        <v>1</v>
      </c>
      <c r="B114" s="99">
        <v>45252</v>
      </c>
      <c r="C114" s="143"/>
      <c r="D114" s="143" t="s">
        <v>365</v>
      </c>
      <c r="E114" s="98" t="s">
        <v>591</v>
      </c>
      <c r="F114" s="98" t="s">
        <v>897</v>
      </c>
      <c r="G114" s="98">
        <v>2480</v>
      </c>
      <c r="H114" s="98"/>
      <c r="I114" s="98" t="s">
        <v>898</v>
      </c>
      <c r="J114" s="100" t="s">
        <v>592</v>
      </c>
      <c r="K114" s="100"/>
      <c r="L114" s="101"/>
      <c r="M114" s="298"/>
      <c r="N114" s="295"/>
      <c r="O114" s="299"/>
      <c r="P114" s="224">
        <f>VLOOKUP(D114,'MidCap Intra'!$B$11:$C$568,2,0)</f>
        <v>2657.35</v>
      </c>
      <c r="Q114" s="221"/>
      <c r="R114" s="37"/>
      <c r="S114" s="37" t="s">
        <v>593</v>
      </c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</row>
    <row r="115" spans="1:39" ht="14.25" customHeight="1">
      <c r="A115" s="98">
        <v>2</v>
      </c>
      <c r="B115" s="99">
        <v>45261</v>
      </c>
      <c r="C115" s="143"/>
      <c r="D115" s="143" t="s">
        <v>406</v>
      </c>
      <c r="E115" s="98" t="s">
        <v>591</v>
      </c>
      <c r="F115" s="98" t="s">
        <v>921</v>
      </c>
      <c r="G115" s="98">
        <v>477</v>
      </c>
      <c r="H115" s="98"/>
      <c r="I115" s="98" t="s">
        <v>922</v>
      </c>
      <c r="J115" s="100" t="s">
        <v>592</v>
      </c>
      <c r="K115" s="100"/>
      <c r="L115" s="297"/>
      <c r="M115" s="228"/>
      <c r="N115" s="222"/>
      <c r="O115" s="229"/>
      <c r="P115" s="224">
        <f>VLOOKUP(D115,'MidCap Intra'!$B$11:$C$568,2,0)</f>
        <v>540.75</v>
      </c>
      <c r="Q115" s="221"/>
      <c r="R115" s="37"/>
      <c r="S115" s="37" t="s">
        <v>593</v>
      </c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</row>
    <row r="116" spans="1:39" ht="14.25" customHeight="1">
      <c r="A116" s="98">
        <v>3</v>
      </c>
      <c r="B116" s="99">
        <v>45271</v>
      </c>
      <c r="C116" s="143"/>
      <c r="D116" s="143" t="s">
        <v>447</v>
      </c>
      <c r="E116" s="98" t="s">
        <v>591</v>
      </c>
      <c r="F116" s="98" t="s">
        <v>995</v>
      </c>
      <c r="G116" s="98">
        <v>390</v>
      </c>
      <c r="H116" s="98"/>
      <c r="I116" s="98" t="s">
        <v>992</v>
      </c>
      <c r="J116" s="100" t="s">
        <v>592</v>
      </c>
      <c r="K116" s="100"/>
      <c r="L116" s="297"/>
      <c r="M116" s="228"/>
      <c r="N116" s="222"/>
      <c r="O116" s="229"/>
      <c r="P116" s="224">
        <f>VLOOKUP(D116,'MidCap Intra'!$B$11:$C$568,2,0)</f>
        <v>454.15</v>
      </c>
      <c r="Q116" s="221"/>
      <c r="R116" s="37"/>
      <c r="S116" s="37" t="s">
        <v>593</v>
      </c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</row>
    <row r="117" spans="1:39" ht="14.25" customHeight="1">
      <c r="A117" s="98"/>
      <c r="B117" s="99"/>
      <c r="C117" s="143"/>
      <c r="D117" s="143"/>
      <c r="E117" s="98"/>
      <c r="F117" s="98"/>
      <c r="G117" s="98"/>
      <c r="H117" s="98"/>
      <c r="I117" s="98"/>
      <c r="J117" s="100"/>
      <c r="K117" s="100"/>
      <c r="L117" s="297"/>
      <c r="M117" s="228"/>
      <c r="N117" s="222"/>
      <c r="O117" s="229"/>
      <c r="P117" s="221"/>
      <c r="Q117" s="221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</row>
    <row r="118" spans="1:39" ht="12.75" customHeight="1">
      <c r="A118" s="98"/>
      <c r="B118" s="99"/>
      <c r="C118" s="143"/>
      <c r="D118" s="143"/>
      <c r="E118" s="98"/>
      <c r="F118" s="98"/>
      <c r="G118" s="98"/>
      <c r="H118" s="98"/>
      <c r="I118" s="98"/>
      <c r="J118" s="100"/>
      <c r="K118" s="100"/>
      <c r="L118" s="297"/>
      <c r="M118" s="300"/>
      <c r="N118" s="222"/>
      <c r="O118" s="222"/>
      <c r="P118" s="221"/>
      <c r="Q118" s="221"/>
      <c r="S118" s="6"/>
      <c r="T118" s="1"/>
      <c r="U118" s="1"/>
      <c r="V118" s="1"/>
      <c r="W118" s="1"/>
      <c r="X118" s="1"/>
      <c r="Y118" s="1"/>
      <c r="Z118" s="1"/>
    </row>
    <row r="119" spans="1:39" ht="12.75" customHeight="1">
      <c r="A119" s="115" t="s">
        <v>595</v>
      </c>
      <c r="B119" s="115"/>
      <c r="C119" s="115"/>
      <c r="D119" s="115"/>
      <c r="E119" s="37"/>
      <c r="F119" s="122" t="s">
        <v>597</v>
      </c>
      <c r="G119" s="55"/>
      <c r="H119" s="55"/>
      <c r="I119" s="55"/>
      <c r="J119" s="6"/>
      <c r="K119" s="135"/>
      <c r="L119" s="136"/>
      <c r="M119" s="6"/>
      <c r="N119" s="105"/>
      <c r="O119" s="151"/>
      <c r="P119" s="1"/>
      <c r="Q119" s="242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39" ht="12.75" customHeight="1">
      <c r="A120" s="121" t="s">
        <v>596</v>
      </c>
      <c r="B120" s="115"/>
      <c r="C120" s="115"/>
      <c r="D120" s="115"/>
      <c r="E120" s="6"/>
      <c r="F120" s="122" t="s">
        <v>600</v>
      </c>
      <c r="G120" s="6"/>
      <c r="H120" s="6" t="s">
        <v>617</v>
      </c>
      <c r="I120" s="6"/>
      <c r="J120" s="1"/>
      <c r="K120" s="6"/>
      <c r="L120" s="6"/>
      <c r="M120" s="6"/>
      <c r="N120" s="1"/>
      <c r="O120" s="1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39" ht="12.75" customHeight="1">
      <c r="A121" s="121"/>
      <c r="B121" s="115"/>
      <c r="C121" s="115"/>
      <c r="D121" s="115"/>
      <c r="E121" s="6"/>
      <c r="F121" s="122"/>
      <c r="G121" s="6"/>
      <c r="H121" s="6"/>
      <c r="I121" s="6"/>
      <c r="J121" s="1"/>
      <c r="K121" s="6"/>
      <c r="L121" s="6"/>
      <c r="M121" s="6"/>
      <c r="N121" s="1"/>
      <c r="O121" s="1"/>
      <c r="R121" s="1"/>
      <c r="S121" s="55"/>
      <c r="T121" s="1"/>
      <c r="U121" s="1"/>
      <c r="V121" s="1"/>
      <c r="W121" s="1"/>
      <c r="X121" s="1"/>
      <c r="Y121" s="1"/>
      <c r="Z121" s="1"/>
      <c r="AA121" s="1"/>
    </row>
    <row r="122" spans="1:39" ht="12.75" customHeight="1">
      <c r="A122" s="121"/>
      <c r="B122" s="115"/>
      <c r="C122" s="115"/>
      <c r="D122" s="115"/>
      <c r="E122" s="6"/>
      <c r="F122" s="122"/>
      <c r="G122" s="55"/>
      <c r="H122" s="37"/>
      <c r="I122" s="55"/>
      <c r="J122" s="6"/>
      <c r="K122" s="135"/>
      <c r="L122" s="136"/>
      <c r="M122" s="6"/>
      <c r="N122" s="105"/>
      <c r="O122" s="137"/>
      <c r="P122" s="1"/>
      <c r="Q122" s="242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39" ht="12.75" customHeight="1">
      <c r="A123" s="121"/>
      <c r="B123" s="115"/>
      <c r="C123" s="115"/>
      <c r="D123" s="115"/>
      <c r="E123" s="6"/>
      <c r="F123" s="122"/>
      <c r="G123" s="55"/>
      <c r="H123" s="37"/>
      <c r="I123" s="55"/>
      <c r="J123" s="6"/>
      <c r="K123" s="135"/>
      <c r="L123" s="136"/>
      <c r="M123" s="6"/>
      <c r="N123" s="105"/>
      <c r="O123" s="137"/>
      <c r="P123" s="1"/>
      <c r="Q123" s="24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39" ht="12.75" customHeight="1">
      <c r="A124" s="121"/>
      <c r="B124" s="115"/>
      <c r="C124" s="115"/>
      <c r="D124" s="115"/>
      <c r="E124" s="6"/>
      <c r="F124" s="122"/>
      <c r="G124" s="55"/>
      <c r="H124" s="37"/>
      <c r="I124" s="55"/>
      <c r="J124" s="6"/>
      <c r="K124" s="135"/>
      <c r="L124" s="136"/>
      <c r="M124" s="6"/>
      <c r="N124" s="105"/>
      <c r="O124" s="137"/>
      <c r="P124" s="1"/>
      <c r="Q124" s="242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39" ht="12.75" customHeight="1">
      <c r="A125" s="121"/>
      <c r="B125" s="115"/>
      <c r="C125" s="115"/>
      <c r="D125" s="115"/>
      <c r="E125" s="6"/>
      <c r="F125" s="122"/>
      <c r="G125" s="55"/>
      <c r="H125" s="37"/>
      <c r="I125" s="55"/>
      <c r="J125" s="6"/>
      <c r="K125" s="135"/>
      <c r="L125" s="136"/>
      <c r="M125" s="6"/>
      <c r="N125" s="105"/>
      <c r="O125" s="137"/>
      <c r="P125" s="1"/>
      <c r="Q125" s="242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39" ht="12.75" customHeight="1">
      <c r="A126" s="121"/>
      <c r="B126" s="115"/>
      <c r="C126" s="115"/>
      <c r="D126" s="115"/>
      <c r="E126" s="6"/>
      <c r="F126" s="122"/>
      <c r="G126" s="55"/>
      <c r="H126" s="37"/>
      <c r="I126" s="55"/>
      <c r="J126" s="6"/>
      <c r="K126" s="135"/>
      <c r="L126" s="136"/>
      <c r="M126" s="6"/>
      <c r="N126" s="105"/>
      <c r="O126" s="137"/>
      <c r="P126" s="1"/>
      <c r="Q126" s="24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39" ht="12.75" customHeight="1">
      <c r="A127" s="121"/>
      <c r="B127" s="115"/>
      <c r="C127" s="115"/>
      <c r="D127" s="115"/>
      <c r="E127" s="6"/>
      <c r="F127" s="122"/>
      <c r="G127" s="55"/>
      <c r="H127" s="37"/>
      <c r="I127" s="55"/>
      <c r="J127" s="6"/>
      <c r="K127" s="135"/>
      <c r="L127" s="136"/>
      <c r="M127" s="6"/>
      <c r="N127" s="105"/>
      <c r="O127" s="137"/>
      <c r="P127" s="1"/>
      <c r="Q127" s="24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39" ht="12.75" customHeight="1">
      <c r="A128" s="55"/>
      <c r="B128" s="104"/>
      <c r="C128" s="104"/>
      <c r="D128" s="37"/>
      <c r="E128" s="55"/>
      <c r="F128" s="55"/>
      <c r="G128" s="55"/>
      <c r="H128" s="37"/>
      <c r="I128" s="55"/>
      <c r="J128" s="6"/>
      <c r="K128" s="135"/>
      <c r="L128" s="136"/>
      <c r="M128" s="6"/>
      <c r="N128" s="105"/>
      <c r="O128" s="137"/>
      <c r="P128" s="1"/>
      <c r="Q128" s="24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38.25" customHeight="1">
      <c r="A129" s="37"/>
      <c r="B129" s="152" t="s">
        <v>618</v>
      </c>
      <c r="C129" s="152"/>
      <c r="D129" s="152"/>
      <c r="E129" s="152"/>
      <c r="F129" s="6"/>
      <c r="G129" s="6"/>
      <c r="H129" s="131"/>
      <c r="I129" s="6"/>
      <c r="J129" s="131"/>
      <c r="K129" s="132"/>
      <c r="L129" s="6"/>
      <c r="M129" s="6"/>
      <c r="N129" s="1"/>
      <c r="O129" s="1"/>
      <c r="P129" s="1"/>
      <c r="Q129" s="24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94" t="s">
        <v>16</v>
      </c>
      <c r="B130" s="95" t="s">
        <v>566</v>
      </c>
      <c r="C130" s="95"/>
      <c r="D130" s="96" t="s">
        <v>578</v>
      </c>
      <c r="E130" s="95" t="s">
        <v>579</v>
      </c>
      <c r="F130" s="95" t="s">
        <v>580</v>
      </c>
      <c r="G130" s="95" t="s">
        <v>619</v>
      </c>
      <c r="H130" s="95" t="s">
        <v>620</v>
      </c>
      <c r="I130" s="95" t="s">
        <v>583</v>
      </c>
      <c r="J130" s="153" t="s">
        <v>584</v>
      </c>
      <c r="K130" s="95" t="s">
        <v>585</v>
      </c>
      <c r="L130" s="95" t="s">
        <v>621</v>
      </c>
      <c r="M130" s="95" t="s">
        <v>588</v>
      </c>
      <c r="N130" s="96" t="s">
        <v>589</v>
      </c>
      <c r="O130" s="1"/>
      <c r="P130" s="1"/>
      <c r="Q130" s="24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1</v>
      </c>
      <c r="B131" s="155">
        <v>41579</v>
      </c>
      <c r="C131" s="155"/>
      <c r="D131" s="156" t="s">
        <v>622</v>
      </c>
      <c r="E131" s="157" t="s">
        <v>591</v>
      </c>
      <c r="F131" s="158">
        <v>82</v>
      </c>
      <c r="G131" s="157" t="s">
        <v>623</v>
      </c>
      <c r="H131" s="157">
        <v>100</v>
      </c>
      <c r="I131" s="159">
        <v>100</v>
      </c>
      <c r="J131" s="160" t="s">
        <v>624</v>
      </c>
      <c r="K131" s="161">
        <f t="shared" ref="K131:K183" si="83">H131-F131</f>
        <v>18</v>
      </c>
      <c r="L131" s="162">
        <f t="shared" ref="L131:L183" si="84">K131/F131</f>
        <v>0.21951219512195122</v>
      </c>
      <c r="M131" s="157" t="s">
        <v>594</v>
      </c>
      <c r="N131" s="163">
        <v>42657</v>
      </c>
      <c r="O131" s="1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2</v>
      </c>
      <c r="B132" s="155">
        <v>41794</v>
      </c>
      <c r="C132" s="155"/>
      <c r="D132" s="156" t="s">
        <v>625</v>
      </c>
      <c r="E132" s="157" t="s">
        <v>603</v>
      </c>
      <c r="F132" s="158">
        <v>257</v>
      </c>
      <c r="G132" s="157" t="s">
        <v>623</v>
      </c>
      <c r="H132" s="157">
        <v>300</v>
      </c>
      <c r="I132" s="159">
        <v>300</v>
      </c>
      <c r="J132" s="160" t="s">
        <v>624</v>
      </c>
      <c r="K132" s="161">
        <f t="shared" si="83"/>
        <v>43</v>
      </c>
      <c r="L132" s="162">
        <f t="shared" si="84"/>
        <v>0.16731517509727625</v>
      </c>
      <c r="M132" s="157" t="s">
        <v>594</v>
      </c>
      <c r="N132" s="163">
        <v>41822</v>
      </c>
      <c r="O132" s="1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3</v>
      </c>
      <c r="B133" s="155">
        <v>41828</v>
      </c>
      <c r="C133" s="155"/>
      <c r="D133" s="156" t="s">
        <v>626</v>
      </c>
      <c r="E133" s="157" t="s">
        <v>603</v>
      </c>
      <c r="F133" s="158">
        <v>393</v>
      </c>
      <c r="G133" s="157" t="s">
        <v>623</v>
      </c>
      <c r="H133" s="157">
        <v>468</v>
      </c>
      <c r="I133" s="159">
        <v>468</v>
      </c>
      <c r="J133" s="160" t="s">
        <v>624</v>
      </c>
      <c r="K133" s="161">
        <f t="shared" si="83"/>
        <v>75</v>
      </c>
      <c r="L133" s="162">
        <f t="shared" si="84"/>
        <v>0.19083969465648856</v>
      </c>
      <c r="M133" s="157" t="s">
        <v>594</v>
      </c>
      <c r="N133" s="163">
        <v>41863</v>
      </c>
      <c r="O133" s="1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4</v>
      </c>
      <c r="B134" s="155">
        <v>41857</v>
      </c>
      <c r="C134" s="155"/>
      <c r="D134" s="156" t="s">
        <v>627</v>
      </c>
      <c r="E134" s="157" t="s">
        <v>603</v>
      </c>
      <c r="F134" s="158">
        <v>205</v>
      </c>
      <c r="G134" s="157" t="s">
        <v>623</v>
      </c>
      <c r="H134" s="157">
        <v>275</v>
      </c>
      <c r="I134" s="159">
        <v>250</v>
      </c>
      <c r="J134" s="160" t="s">
        <v>624</v>
      </c>
      <c r="K134" s="161">
        <f t="shared" si="83"/>
        <v>70</v>
      </c>
      <c r="L134" s="162">
        <f t="shared" si="84"/>
        <v>0.34146341463414637</v>
      </c>
      <c r="M134" s="157" t="s">
        <v>594</v>
      </c>
      <c r="N134" s="163">
        <v>41962</v>
      </c>
      <c r="O134" s="1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5</v>
      </c>
      <c r="B135" s="155">
        <v>41886</v>
      </c>
      <c r="C135" s="155"/>
      <c r="D135" s="156" t="s">
        <v>628</v>
      </c>
      <c r="E135" s="157" t="s">
        <v>603</v>
      </c>
      <c r="F135" s="158">
        <v>162</v>
      </c>
      <c r="G135" s="157" t="s">
        <v>623</v>
      </c>
      <c r="H135" s="157">
        <v>190</v>
      </c>
      <c r="I135" s="159">
        <v>190</v>
      </c>
      <c r="J135" s="160" t="s">
        <v>624</v>
      </c>
      <c r="K135" s="161">
        <f t="shared" si="83"/>
        <v>28</v>
      </c>
      <c r="L135" s="162">
        <f t="shared" si="84"/>
        <v>0.1728395061728395</v>
      </c>
      <c r="M135" s="157" t="s">
        <v>594</v>
      </c>
      <c r="N135" s="163">
        <v>42006</v>
      </c>
      <c r="O135" s="1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6</v>
      </c>
      <c r="B136" s="155">
        <v>41886</v>
      </c>
      <c r="C136" s="155"/>
      <c r="D136" s="156" t="s">
        <v>629</v>
      </c>
      <c r="E136" s="157" t="s">
        <v>603</v>
      </c>
      <c r="F136" s="158">
        <v>75</v>
      </c>
      <c r="G136" s="157" t="s">
        <v>623</v>
      </c>
      <c r="H136" s="157">
        <v>91.5</v>
      </c>
      <c r="I136" s="159" t="s">
        <v>616</v>
      </c>
      <c r="J136" s="160" t="s">
        <v>630</v>
      </c>
      <c r="K136" s="161">
        <f t="shared" si="83"/>
        <v>16.5</v>
      </c>
      <c r="L136" s="162">
        <f t="shared" si="84"/>
        <v>0.22</v>
      </c>
      <c r="M136" s="157" t="s">
        <v>594</v>
      </c>
      <c r="N136" s="163">
        <v>41954</v>
      </c>
      <c r="O136" s="1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7</v>
      </c>
      <c r="B137" s="155">
        <v>41913</v>
      </c>
      <c r="C137" s="155"/>
      <c r="D137" s="156" t="s">
        <v>631</v>
      </c>
      <c r="E137" s="157" t="s">
        <v>603</v>
      </c>
      <c r="F137" s="158">
        <v>850</v>
      </c>
      <c r="G137" s="157" t="s">
        <v>623</v>
      </c>
      <c r="H137" s="157">
        <v>982.5</v>
      </c>
      <c r="I137" s="159">
        <v>1050</v>
      </c>
      <c r="J137" s="160" t="s">
        <v>632</v>
      </c>
      <c r="K137" s="161">
        <f t="shared" si="83"/>
        <v>132.5</v>
      </c>
      <c r="L137" s="162">
        <f t="shared" si="84"/>
        <v>0.15588235294117647</v>
      </c>
      <c r="M137" s="157" t="s">
        <v>594</v>
      </c>
      <c r="N137" s="163">
        <v>42039</v>
      </c>
      <c r="O137" s="1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8</v>
      </c>
      <c r="B138" s="155">
        <v>41913</v>
      </c>
      <c r="C138" s="155"/>
      <c r="D138" s="156" t="s">
        <v>633</v>
      </c>
      <c r="E138" s="157" t="s">
        <v>603</v>
      </c>
      <c r="F138" s="158">
        <v>475</v>
      </c>
      <c r="G138" s="157" t="s">
        <v>623</v>
      </c>
      <c r="H138" s="157">
        <v>515</v>
      </c>
      <c r="I138" s="159">
        <v>600</v>
      </c>
      <c r="J138" s="160" t="s">
        <v>634</v>
      </c>
      <c r="K138" s="161">
        <f t="shared" si="83"/>
        <v>40</v>
      </c>
      <c r="L138" s="162">
        <f t="shared" si="84"/>
        <v>8.4210526315789472E-2</v>
      </c>
      <c r="M138" s="157" t="s">
        <v>594</v>
      </c>
      <c r="N138" s="163">
        <v>41939</v>
      </c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9</v>
      </c>
      <c r="B139" s="155">
        <v>41913</v>
      </c>
      <c r="C139" s="155"/>
      <c r="D139" s="156" t="s">
        <v>635</v>
      </c>
      <c r="E139" s="157" t="s">
        <v>603</v>
      </c>
      <c r="F139" s="158">
        <v>86</v>
      </c>
      <c r="G139" s="157" t="s">
        <v>623</v>
      </c>
      <c r="H139" s="157">
        <v>99</v>
      </c>
      <c r="I139" s="159">
        <v>140</v>
      </c>
      <c r="J139" s="160" t="s">
        <v>636</v>
      </c>
      <c r="K139" s="161">
        <f t="shared" si="83"/>
        <v>13</v>
      </c>
      <c r="L139" s="162">
        <f t="shared" si="84"/>
        <v>0.15116279069767441</v>
      </c>
      <c r="M139" s="157" t="s">
        <v>594</v>
      </c>
      <c r="N139" s="163">
        <v>41939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10</v>
      </c>
      <c r="B140" s="155">
        <v>41926</v>
      </c>
      <c r="C140" s="155"/>
      <c r="D140" s="156" t="s">
        <v>637</v>
      </c>
      <c r="E140" s="157" t="s">
        <v>603</v>
      </c>
      <c r="F140" s="158">
        <v>496.6</v>
      </c>
      <c r="G140" s="157" t="s">
        <v>623</v>
      </c>
      <c r="H140" s="157">
        <v>621</v>
      </c>
      <c r="I140" s="159">
        <v>580</v>
      </c>
      <c r="J140" s="160" t="s">
        <v>624</v>
      </c>
      <c r="K140" s="161">
        <f t="shared" si="83"/>
        <v>124.39999999999998</v>
      </c>
      <c r="L140" s="162">
        <f t="shared" si="84"/>
        <v>0.25050342327829234</v>
      </c>
      <c r="M140" s="157" t="s">
        <v>594</v>
      </c>
      <c r="N140" s="163">
        <v>42605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11</v>
      </c>
      <c r="B141" s="155">
        <v>41926</v>
      </c>
      <c r="C141" s="155"/>
      <c r="D141" s="156" t="s">
        <v>638</v>
      </c>
      <c r="E141" s="157" t="s">
        <v>603</v>
      </c>
      <c r="F141" s="158">
        <v>2481.9</v>
      </c>
      <c r="G141" s="157" t="s">
        <v>623</v>
      </c>
      <c r="H141" s="157">
        <v>2840</v>
      </c>
      <c r="I141" s="159">
        <v>2870</v>
      </c>
      <c r="J141" s="160" t="s">
        <v>639</v>
      </c>
      <c r="K141" s="161">
        <f t="shared" si="83"/>
        <v>358.09999999999991</v>
      </c>
      <c r="L141" s="162">
        <f t="shared" si="84"/>
        <v>0.14428462065353154</v>
      </c>
      <c r="M141" s="157" t="s">
        <v>594</v>
      </c>
      <c r="N141" s="163">
        <v>42017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12</v>
      </c>
      <c r="B142" s="155">
        <v>41928</v>
      </c>
      <c r="C142" s="155"/>
      <c r="D142" s="156" t="s">
        <v>640</v>
      </c>
      <c r="E142" s="157" t="s">
        <v>603</v>
      </c>
      <c r="F142" s="158">
        <v>84.5</v>
      </c>
      <c r="G142" s="157" t="s">
        <v>623</v>
      </c>
      <c r="H142" s="157">
        <v>93</v>
      </c>
      <c r="I142" s="159">
        <v>110</v>
      </c>
      <c r="J142" s="160" t="s">
        <v>641</v>
      </c>
      <c r="K142" s="161">
        <f t="shared" si="83"/>
        <v>8.5</v>
      </c>
      <c r="L142" s="162">
        <f t="shared" si="84"/>
        <v>0.10059171597633136</v>
      </c>
      <c r="M142" s="157" t="s">
        <v>594</v>
      </c>
      <c r="N142" s="163">
        <v>41939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13</v>
      </c>
      <c r="B143" s="155">
        <v>41928</v>
      </c>
      <c r="C143" s="155"/>
      <c r="D143" s="156" t="s">
        <v>642</v>
      </c>
      <c r="E143" s="157" t="s">
        <v>603</v>
      </c>
      <c r="F143" s="158">
        <v>401</v>
      </c>
      <c r="G143" s="157" t="s">
        <v>623</v>
      </c>
      <c r="H143" s="157">
        <v>428</v>
      </c>
      <c r="I143" s="159">
        <v>450</v>
      </c>
      <c r="J143" s="160" t="s">
        <v>643</v>
      </c>
      <c r="K143" s="161">
        <f t="shared" si="83"/>
        <v>27</v>
      </c>
      <c r="L143" s="162">
        <f t="shared" si="84"/>
        <v>6.7331670822942641E-2</v>
      </c>
      <c r="M143" s="157" t="s">
        <v>594</v>
      </c>
      <c r="N143" s="163">
        <v>42020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14</v>
      </c>
      <c r="B144" s="155">
        <v>41928</v>
      </c>
      <c r="C144" s="155"/>
      <c r="D144" s="156" t="s">
        <v>644</v>
      </c>
      <c r="E144" s="157" t="s">
        <v>603</v>
      </c>
      <c r="F144" s="158">
        <v>101</v>
      </c>
      <c r="G144" s="157" t="s">
        <v>623</v>
      </c>
      <c r="H144" s="157">
        <v>112</v>
      </c>
      <c r="I144" s="159">
        <v>120</v>
      </c>
      <c r="J144" s="160" t="s">
        <v>645</v>
      </c>
      <c r="K144" s="161">
        <f t="shared" si="83"/>
        <v>11</v>
      </c>
      <c r="L144" s="162">
        <f t="shared" si="84"/>
        <v>0.10891089108910891</v>
      </c>
      <c r="M144" s="157" t="s">
        <v>594</v>
      </c>
      <c r="N144" s="163">
        <v>41939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15</v>
      </c>
      <c r="B145" s="155">
        <v>41954</v>
      </c>
      <c r="C145" s="155"/>
      <c r="D145" s="156" t="s">
        <v>646</v>
      </c>
      <c r="E145" s="157" t="s">
        <v>603</v>
      </c>
      <c r="F145" s="158">
        <v>59</v>
      </c>
      <c r="G145" s="157" t="s">
        <v>623</v>
      </c>
      <c r="H145" s="157">
        <v>76</v>
      </c>
      <c r="I145" s="159">
        <v>76</v>
      </c>
      <c r="J145" s="160" t="s">
        <v>624</v>
      </c>
      <c r="K145" s="161">
        <f t="shared" si="83"/>
        <v>17</v>
      </c>
      <c r="L145" s="162">
        <f t="shared" si="84"/>
        <v>0.28813559322033899</v>
      </c>
      <c r="M145" s="157" t="s">
        <v>594</v>
      </c>
      <c r="N145" s="163">
        <v>43032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16</v>
      </c>
      <c r="B146" s="155">
        <v>41954</v>
      </c>
      <c r="C146" s="155"/>
      <c r="D146" s="156" t="s">
        <v>635</v>
      </c>
      <c r="E146" s="157" t="s">
        <v>603</v>
      </c>
      <c r="F146" s="158">
        <v>99</v>
      </c>
      <c r="G146" s="157" t="s">
        <v>623</v>
      </c>
      <c r="H146" s="157">
        <v>120</v>
      </c>
      <c r="I146" s="159">
        <v>120</v>
      </c>
      <c r="J146" s="160" t="s">
        <v>612</v>
      </c>
      <c r="K146" s="161">
        <f t="shared" si="83"/>
        <v>21</v>
      </c>
      <c r="L146" s="162">
        <f t="shared" si="84"/>
        <v>0.21212121212121213</v>
      </c>
      <c r="M146" s="157" t="s">
        <v>594</v>
      </c>
      <c r="N146" s="163">
        <v>41960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17</v>
      </c>
      <c r="B147" s="155">
        <v>41956</v>
      </c>
      <c r="C147" s="155"/>
      <c r="D147" s="156" t="s">
        <v>647</v>
      </c>
      <c r="E147" s="157" t="s">
        <v>603</v>
      </c>
      <c r="F147" s="158">
        <v>22</v>
      </c>
      <c r="G147" s="157" t="s">
        <v>623</v>
      </c>
      <c r="H147" s="157">
        <v>33.549999999999997</v>
      </c>
      <c r="I147" s="159">
        <v>32</v>
      </c>
      <c r="J147" s="160" t="s">
        <v>648</v>
      </c>
      <c r="K147" s="161">
        <f t="shared" si="83"/>
        <v>11.549999999999997</v>
      </c>
      <c r="L147" s="162">
        <f t="shared" si="84"/>
        <v>0.52499999999999991</v>
      </c>
      <c r="M147" s="157" t="s">
        <v>594</v>
      </c>
      <c r="N147" s="163">
        <v>42188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18</v>
      </c>
      <c r="B148" s="155">
        <v>41976</v>
      </c>
      <c r="C148" s="155"/>
      <c r="D148" s="156" t="s">
        <v>649</v>
      </c>
      <c r="E148" s="157" t="s">
        <v>603</v>
      </c>
      <c r="F148" s="158">
        <v>440</v>
      </c>
      <c r="G148" s="157" t="s">
        <v>623</v>
      </c>
      <c r="H148" s="157">
        <v>520</v>
      </c>
      <c r="I148" s="159">
        <v>520</v>
      </c>
      <c r="J148" s="160" t="s">
        <v>650</v>
      </c>
      <c r="K148" s="161">
        <f t="shared" si="83"/>
        <v>80</v>
      </c>
      <c r="L148" s="162">
        <f t="shared" si="84"/>
        <v>0.18181818181818182</v>
      </c>
      <c r="M148" s="157" t="s">
        <v>594</v>
      </c>
      <c r="N148" s="163">
        <v>42208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19</v>
      </c>
      <c r="B149" s="155">
        <v>41976</v>
      </c>
      <c r="C149" s="155"/>
      <c r="D149" s="156" t="s">
        <v>651</v>
      </c>
      <c r="E149" s="157" t="s">
        <v>603</v>
      </c>
      <c r="F149" s="158">
        <v>360</v>
      </c>
      <c r="G149" s="157" t="s">
        <v>623</v>
      </c>
      <c r="H149" s="157">
        <v>427</v>
      </c>
      <c r="I149" s="159">
        <v>425</v>
      </c>
      <c r="J149" s="160" t="s">
        <v>652</v>
      </c>
      <c r="K149" s="161">
        <f t="shared" si="83"/>
        <v>67</v>
      </c>
      <c r="L149" s="162">
        <f t="shared" si="84"/>
        <v>0.18611111111111112</v>
      </c>
      <c r="M149" s="157" t="s">
        <v>594</v>
      </c>
      <c r="N149" s="163">
        <v>42058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20</v>
      </c>
      <c r="B150" s="155">
        <v>42012</v>
      </c>
      <c r="C150" s="155"/>
      <c r="D150" s="156" t="s">
        <v>653</v>
      </c>
      <c r="E150" s="157" t="s">
        <v>603</v>
      </c>
      <c r="F150" s="158">
        <v>360</v>
      </c>
      <c r="G150" s="157" t="s">
        <v>623</v>
      </c>
      <c r="H150" s="157">
        <v>455</v>
      </c>
      <c r="I150" s="159">
        <v>420</v>
      </c>
      <c r="J150" s="160" t="s">
        <v>654</v>
      </c>
      <c r="K150" s="161">
        <f t="shared" si="83"/>
        <v>95</v>
      </c>
      <c r="L150" s="162">
        <f t="shared" si="84"/>
        <v>0.2638888888888889</v>
      </c>
      <c r="M150" s="157" t="s">
        <v>594</v>
      </c>
      <c r="N150" s="163">
        <v>42024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21</v>
      </c>
      <c r="B151" s="155">
        <v>42012</v>
      </c>
      <c r="C151" s="155"/>
      <c r="D151" s="156" t="s">
        <v>655</v>
      </c>
      <c r="E151" s="157" t="s">
        <v>603</v>
      </c>
      <c r="F151" s="158">
        <v>130</v>
      </c>
      <c r="G151" s="157"/>
      <c r="H151" s="157">
        <v>175.5</v>
      </c>
      <c r="I151" s="159">
        <v>165</v>
      </c>
      <c r="J151" s="160" t="s">
        <v>656</v>
      </c>
      <c r="K151" s="161">
        <f t="shared" si="83"/>
        <v>45.5</v>
      </c>
      <c r="L151" s="162">
        <f t="shared" si="84"/>
        <v>0.35</v>
      </c>
      <c r="M151" s="157" t="s">
        <v>594</v>
      </c>
      <c r="N151" s="163">
        <v>43088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22</v>
      </c>
      <c r="B152" s="155">
        <v>42040</v>
      </c>
      <c r="C152" s="155"/>
      <c r="D152" s="156" t="s">
        <v>403</v>
      </c>
      <c r="E152" s="157" t="s">
        <v>591</v>
      </c>
      <c r="F152" s="158">
        <v>98</v>
      </c>
      <c r="G152" s="157"/>
      <c r="H152" s="157">
        <v>120</v>
      </c>
      <c r="I152" s="159">
        <v>120</v>
      </c>
      <c r="J152" s="160" t="s">
        <v>624</v>
      </c>
      <c r="K152" s="161">
        <f t="shared" si="83"/>
        <v>22</v>
      </c>
      <c r="L152" s="162">
        <f t="shared" si="84"/>
        <v>0.22448979591836735</v>
      </c>
      <c r="M152" s="157" t="s">
        <v>594</v>
      </c>
      <c r="N152" s="163">
        <v>42753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23</v>
      </c>
      <c r="B153" s="155">
        <v>42040</v>
      </c>
      <c r="C153" s="155"/>
      <c r="D153" s="156" t="s">
        <v>657</v>
      </c>
      <c r="E153" s="157" t="s">
        <v>591</v>
      </c>
      <c r="F153" s="158">
        <v>196</v>
      </c>
      <c r="G153" s="157"/>
      <c r="H153" s="157">
        <v>262</v>
      </c>
      <c r="I153" s="159">
        <v>255</v>
      </c>
      <c r="J153" s="160" t="s">
        <v>624</v>
      </c>
      <c r="K153" s="161">
        <f t="shared" si="83"/>
        <v>66</v>
      </c>
      <c r="L153" s="162">
        <f t="shared" si="84"/>
        <v>0.33673469387755101</v>
      </c>
      <c r="M153" s="157" t="s">
        <v>594</v>
      </c>
      <c r="N153" s="163">
        <v>42599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64">
        <v>24</v>
      </c>
      <c r="B154" s="165">
        <v>42067</v>
      </c>
      <c r="C154" s="165"/>
      <c r="D154" s="166" t="s">
        <v>402</v>
      </c>
      <c r="E154" s="167" t="s">
        <v>591</v>
      </c>
      <c r="F154" s="168">
        <v>235</v>
      </c>
      <c r="G154" s="168"/>
      <c r="H154" s="169">
        <v>77</v>
      </c>
      <c r="I154" s="169" t="s">
        <v>658</v>
      </c>
      <c r="J154" s="170" t="s">
        <v>659</v>
      </c>
      <c r="K154" s="171">
        <f t="shared" si="83"/>
        <v>-158</v>
      </c>
      <c r="L154" s="172">
        <f t="shared" si="84"/>
        <v>-0.67234042553191486</v>
      </c>
      <c r="M154" s="168" t="s">
        <v>604</v>
      </c>
      <c r="N154" s="165">
        <v>43522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25</v>
      </c>
      <c r="B155" s="155">
        <v>42067</v>
      </c>
      <c r="C155" s="155"/>
      <c r="D155" s="156" t="s">
        <v>660</v>
      </c>
      <c r="E155" s="157" t="s">
        <v>591</v>
      </c>
      <c r="F155" s="158">
        <v>185</v>
      </c>
      <c r="G155" s="157"/>
      <c r="H155" s="157">
        <v>224</v>
      </c>
      <c r="I155" s="159" t="s">
        <v>661</v>
      </c>
      <c r="J155" s="160" t="s">
        <v>624</v>
      </c>
      <c r="K155" s="161">
        <f t="shared" si="83"/>
        <v>39</v>
      </c>
      <c r="L155" s="162">
        <f t="shared" si="84"/>
        <v>0.21081081081081082</v>
      </c>
      <c r="M155" s="157" t="s">
        <v>594</v>
      </c>
      <c r="N155" s="163">
        <v>42647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64">
        <v>26</v>
      </c>
      <c r="B156" s="165">
        <v>42090</v>
      </c>
      <c r="C156" s="165"/>
      <c r="D156" s="173" t="s">
        <v>662</v>
      </c>
      <c r="E156" s="168" t="s">
        <v>591</v>
      </c>
      <c r="F156" s="168">
        <v>49.5</v>
      </c>
      <c r="G156" s="169"/>
      <c r="H156" s="169">
        <v>15.85</v>
      </c>
      <c r="I156" s="169">
        <v>67</v>
      </c>
      <c r="J156" s="170" t="s">
        <v>663</v>
      </c>
      <c r="K156" s="169">
        <f t="shared" si="83"/>
        <v>-33.65</v>
      </c>
      <c r="L156" s="174">
        <f t="shared" si="84"/>
        <v>-0.67979797979797973</v>
      </c>
      <c r="M156" s="168" t="s">
        <v>604</v>
      </c>
      <c r="N156" s="175">
        <v>43627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27</v>
      </c>
      <c r="B157" s="155">
        <v>42093</v>
      </c>
      <c r="C157" s="155"/>
      <c r="D157" s="156" t="s">
        <v>664</v>
      </c>
      <c r="E157" s="157" t="s">
        <v>591</v>
      </c>
      <c r="F157" s="158">
        <v>183.5</v>
      </c>
      <c r="G157" s="157"/>
      <c r="H157" s="157">
        <v>219</v>
      </c>
      <c r="I157" s="159">
        <v>218</v>
      </c>
      <c r="J157" s="160" t="s">
        <v>665</v>
      </c>
      <c r="K157" s="161">
        <f t="shared" si="83"/>
        <v>35.5</v>
      </c>
      <c r="L157" s="162">
        <f t="shared" si="84"/>
        <v>0.19346049046321526</v>
      </c>
      <c r="M157" s="157" t="s">
        <v>594</v>
      </c>
      <c r="N157" s="163">
        <v>42103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28</v>
      </c>
      <c r="B158" s="155">
        <v>42114</v>
      </c>
      <c r="C158" s="155"/>
      <c r="D158" s="156" t="s">
        <v>666</v>
      </c>
      <c r="E158" s="157" t="s">
        <v>591</v>
      </c>
      <c r="F158" s="158">
        <f>(227+237)/2</f>
        <v>232</v>
      </c>
      <c r="G158" s="157"/>
      <c r="H158" s="157">
        <v>298</v>
      </c>
      <c r="I158" s="159">
        <v>298</v>
      </c>
      <c r="J158" s="160" t="s">
        <v>624</v>
      </c>
      <c r="K158" s="161">
        <f t="shared" si="83"/>
        <v>66</v>
      </c>
      <c r="L158" s="162">
        <f t="shared" si="84"/>
        <v>0.28448275862068967</v>
      </c>
      <c r="M158" s="157" t="s">
        <v>594</v>
      </c>
      <c r="N158" s="163">
        <v>42823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29</v>
      </c>
      <c r="B159" s="155">
        <v>42128</v>
      </c>
      <c r="C159" s="155"/>
      <c r="D159" s="156" t="s">
        <v>667</v>
      </c>
      <c r="E159" s="157" t="s">
        <v>603</v>
      </c>
      <c r="F159" s="158">
        <v>385</v>
      </c>
      <c r="G159" s="157"/>
      <c r="H159" s="157">
        <f>212.5+331</f>
        <v>543.5</v>
      </c>
      <c r="I159" s="159">
        <v>510</v>
      </c>
      <c r="J159" s="160" t="s">
        <v>668</v>
      </c>
      <c r="K159" s="161">
        <f t="shared" si="83"/>
        <v>158.5</v>
      </c>
      <c r="L159" s="162">
        <f t="shared" si="84"/>
        <v>0.41168831168831171</v>
      </c>
      <c r="M159" s="157" t="s">
        <v>594</v>
      </c>
      <c r="N159" s="163">
        <v>42235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30</v>
      </c>
      <c r="B160" s="155">
        <v>42128</v>
      </c>
      <c r="C160" s="155"/>
      <c r="D160" s="156" t="s">
        <v>669</v>
      </c>
      <c r="E160" s="157" t="s">
        <v>603</v>
      </c>
      <c r="F160" s="158">
        <v>115.5</v>
      </c>
      <c r="G160" s="157"/>
      <c r="H160" s="157">
        <v>146</v>
      </c>
      <c r="I160" s="159">
        <v>142</v>
      </c>
      <c r="J160" s="160" t="s">
        <v>670</v>
      </c>
      <c r="K160" s="161">
        <f t="shared" si="83"/>
        <v>30.5</v>
      </c>
      <c r="L160" s="162">
        <f t="shared" si="84"/>
        <v>0.26406926406926406</v>
      </c>
      <c r="M160" s="157" t="s">
        <v>594</v>
      </c>
      <c r="N160" s="163">
        <v>42202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31</v>
      </c>
      <c r="B161" s="155">
        <v>42151</v>
      </c>
      <c r="C161" s="155"/>
      <c r="D161" s="156" t="s">
        <v>540</v>
      </c>
      <c r="E161" s="157" t="s">
        <v>603</v>
      </c>
      <c r="F161" s="158">
        <v>237.5</v>
      </c>
      <c r="G161" s="157"/>
      <c r="H161" s="157">
        <v>279.5</v>
      </c>
      <c r="I161" s="159">
        <v>278</v>
      </c>
      <c r="J161" s="160" t="s">
        <v>624</v>
      </c>
      <c r="K161" s="161">
        <f t="shared" si="83"/>
        <v>42</v>
      </c>
      <c r="L161" s="162">
        <f t="shared" si="84"/>
        <v>0.17684210526315788</v>
      </c>
      <c r="M161" s="157" t="s">
        <v>594</v>
      </c>
      <c r="N161" s="163">
        <v>42222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32</v>
      </c>
      <c r="B162" s="155">
        <v>42174</v>
      </c>
      <c r="C162" s="155"/>
      <c r="D162" s="156" t="s">
        <v>642</v>
      </c>
      <c r="E162" s="157" t="s">
        <v>591</v>
      </c>
      <c r="F162" s="158">
        <v>340</v>
      </c>
      <c r="G162" s="157"/>
      <c r="H162" s="157">
        <v>448</v>
      </c>
      <c r="I162" s="159">
        <v>448</v>
      </c>
      <c r="J162" s="160" t="s">
        <v>624</v>
      </c>
      <c r="K162" s="161">
        <f t="shared" si="83"/>
        <v>108</v>
      </c>
      <c r="L162" s="162">
        <f t="shared" si="84"/>
        <v>0.31764705882352939</v>
      </c>
      <c r="M162" s="157" t="s">
        <v>594</v>
      </c>
      <c r="N162" s="163">
        <v>43018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33</v>
      </c>
      <c r="B163" s="155">
        <v>42191</v>
      </c>
      <c r="C163" s="155"/>
      <c r="D163" s="156" t="s">
        <v>671</v>
      </c>
      <c r="E163" s="157" t="s">
        <v>591</v>
      </c>
      <c r="F163" s="158">
        <v>390</v>
      </c>
      <c r="G163" s="157"/>
      <c r="H163" s="157">
        <v>460</v>
      </c>
      <c r="I163" s="159">
        <v>460</v>
      </c>
      <c r="J163" s="160" t="s">
        <v>624</v>
      </c>
      <c r="K163" s="161">
        <f t="shared" si="83"/>
        <v>70</v>
      </c>
      <c r="L163" s="162">
        <f t="shared" si="84"/>
        <v>0.17948717948717949</v>
      </c>
      <c r="M163" s="157" t="s">
        <v>594</v>
      </c>
      <c r="N163" s="163">
        <v>42478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64">
        <v>34</v>
      </c>
      <c r="B164" s="165">
        <v>42195</v>
      </c>
      <c r="C164" s="165"/>
      <c r="D164" s="166" t="s">
        <v>672</v>
      </c>
      <c r="E164" s="167" t="s">
        <v>591</v>
      </c>
      <c r="F164" s="168">
        <v>122.5</v>
      </c>
      <c r="G164" s="168"/>
      <c r="H164" s="169">
        <v>61</v>
      </c>
      <c r="I164" s="169">
        <v>172</v>
      </c>
      <c r="J164" s="170" t="s">
        <v>673</v>
      </c>
      <c r="K164" s="171">
        <f t="shared" si="83"/>
        <v>-61.5</v>
      </c>
      <c r="L164" s="172">
        <f t="shared" si="84"/>
        <v>-0.50204081632653064</v>
      </c>
      <c r="M164" s="168" t="s">
        <v>604</v>
      </c>
      <c r="N164" s="165">
        <v>43333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35</v>
      </c>
      <c r="B165" s="155">
        <v>42219</v>
      </c>
      <c r="C165" s="155"/>
      <c r="D165" s="156" t="s">
        <v>674</v>
      </c>
      <c r="E165" s="157" t="s">
        <v>591</v>
      </c>
      <c r="F165" s="158">
        <v>297.5</v>
      </c>
      <c r="G165" s="157"/>
      <c r="H165" s="157">
        <v>350</v>
      </c>
      <c r="I165" s="159">
        <v>360</v>
      </c>
      <c r="J165" s="160" t="s">
        <v>675</v>
      </c>
      <c r="K165" s="161">
        <f t="shared" si="83"/>
        <v>52.5</v>
      </c>
      <c r="L165" s="162">
        <f t="shared" si="84"/>
        <v>0.17647058823529413</v>
      </c>
      <c r="M165" s="157" t="s">
        <v>594</v>
      </c>
      <c r="N165" s="163">
        <v>42232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36</v>
      </c>
      <c r="B166" s="155">
        <v>42219</v>
      </c>
      <c r="C166" s="155"/>
      <c r="D166" s="156" t="s">
        <v>676</v>
      </c>
      <c r="E166" s="157" t="s">
        <v>591</v>
      </c>
      <c r="F166" s="158">
        <v>115.5</v>
      </c>
      <c r="G166" s="157"/>
      <c r="H166" s="157">
        <v>149</v>
      </c>
      <c r="I166" s="159">
        <v>140</v>
      </c>
      <c r="J166" s="160" t="s">
        <v>677</v>
      </c>
      <c r="K166" s="161">
        <f t="shared" si="83"/>
        <v>33.5</v>
      </c>
      <c r="L166" s="162">
        <f t="shared" si="84"/>
        <v>0.29004329004329005</v>
      </c>
      <c r="M166" s="157" t="s">
        <v>594</v>
      </c>
      <c r="N166" s="163">
        <v>42740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37</v>
      </c>
      <c r="B167" s="155">
        <v>42251</v>
      </c>
      <c r="C167" s="155"/>
      <c r="D167" s="156" t="s">
        <v>540</v>
      </c>
      <c r="E167" s="157" t="s">
        <v>591</v>
      </c>
      <c r="F167" s="158">
        <v>226</v>
      </c>
      <c r="G167" s="157"/>
      <c r="H167" s="157">
        <v>292</v>
      </c>
      <c r="I167" s="159">
        <v>292</v>
      </c>
      <c r="J167" s="160" t="s">
        <v>678</v>
      </c>
      <c r="K167" s="161">
        <f t="shared" si="83"/>
        <v>66</v>
      </c>
      <c r="L167" s="162">
        <f t="shared" si="84"/>
        <v>0.29203539823008851</v>
      </c>
      <c r="M167" s="157" t="s">
        <v>594</v>
      </c>
      <c r="N167" s="163">
        <v>42286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38</v>
      </c>
      <c r="B168" s="155">
        <v>42254</v>
      </c>
      <c r="C168" s="155"/>
      <c r="D168" s="156" t="s">
        <v>666</v>
      </c>
      <c r="E168" s="157" t="s">
        <v>591</v>
      </c>
      <c r="F168" s="158">
        <v>232.5</v>
      </c>
      <c r="G168" s="157"/>
      <c r="H168" s="157">
        <v>312.5</v>
      </c>
      <c r="I168" s="159">
        <v>310</v>
      </c>
      <c r="J168" s="160" t="s">
        <v>624</v>
      </c>
      <c r="K168" s="161">
        <f t="shared" si="83"/>
        <v>80</v>
      </c>
      <c r="L168" s="162">
        <f t="shared" si="84"/>
        <v>0.34408602150537637</v>
      </c>
      <c r="M168" s="157" t="s">
        <v>594</v>
      </c>
      <c r="N168" s="163">
        <v>42823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39</v>
      </c>
      <c r="B169" s="155">
        <v>42268</v>
      </c>
      <c r="C169" s="155"/>
      <c r="D169" s="156" t="s">
        <v>679</v>
      </c>
      <c r="E169" s="157" t="s">
        <v>591</v>
      </c>
      <c r="F169" s="158">
        <v>196.5</v>
      </c>
      <c r="G169" s="157"/>
      <c r="H169" s="157">
        <v>238</v>
      </c>
      <c r="I169" s="159">
        <v>238</v>
      </c>
      <c r="J169" s="160" t="s">
        <v>678</v>
      </c>
      <c r="K169" s="161">
        <f t="shared" si="83"/>
        <v>41.5</v>
      </c>
      <c r="L169" s="162">
        <f t="shared" si="84"/>
        <v>0.21119592875318066</v>
      </c>
      <c r="M169" s="157" t="s">
        <v>594</v>
      </c>
      <c r="N169" s="163">
        <v>42291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40</v>
      </c>
      <c r="B170" s="155">
        <v>42271</v>
      </c>
      <c r="C170" s="155"/>
      <c r="D170" s="156" t="s">
        <v>622</v>
      </c>
      <c r="E170" s="157" t="s">
        <v>591</v>
      </c>
      <c r="F170" s="158">
        <v>65</v>
      </c>
      <c r="G170" s="157"/>
      <c r="H170" s="157">
        <v>82</v>
      </c>
      <c r="I170" s="159">
        <v>82</v>
      </c>
      <c r="J170" s="160" t="s">
        <v>678</v>
      </c>
      <c r="K170" s="161">
        <f t="shared" si="83"/>
        <v>17</v>
      </c>
      <c r="L170" s="162">
        <f t="shared" si="84"/>
        <v>0.26153846153846155</v>
      </c>
      <c r="M170" s="157" t="s">
        <v>594</v>
      </c>
      <c r="N170" s="163">
        <v>42578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41</v>
      </c>
      <c r="B171" s="155">
        <v>42291</v>
      </c>
      <c r="C171" s="155"/>
      <c r="D171" s="156" t="s">
        <v>680</v>
      </c>
      <c r="E171" s="157" t="s">
        <v>591</v>
      </c>
      <c r="F171" s="158">
        <v>144</v>
      </c>
      <c r="G171" s="157"/>
      <c r="H171" s="157">
        <v>182.5</v>
      </c>
      <c r="I171" s="159">
        <v>181</v>
      </c>
      <c r="J171" s="160" t="s">
        <v>678</v>
      </c>
      <c r="K171" s="161">
        <f t="shared" si="83"/>
        <v>38.5</v>
      </c>
      <c r="L171" s="162">
        <f t="shared" si="84"/>
        <v>0.2673611111111111</v>
      </c>
      <c r="M171" s="157" t="s">
        <v>594</v>
      </c>
      <c r="N171" s="163">
        <v>42817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42</v>
      </c>
      <c r="B172" s="155">
        <v>42291</v>
      </c>
      <c r="C172" s="155"/>
      <c r="D172" s="156" t="s">
        <v>681</v>
      </c>
      <c r="E172" s="157" t="s">
        <v>591</v>
      </c>
      <c r="F172" s="158">
        <v>264</v>
      </c>
      <c r="G172" s="157"/>
      <c r="H172" s="157">
        <v>311</v>
      </c>
      <c r="I172" s="159">
        <v>311</v>
      </c>
      <c r="J172" s="160" t="s">
        <v>678</v>
      </c>
      <c r="K172" s="161">
        <f t="shared" si="83"/>
        <v>47</v>
      </c>
      <c r="L172" s="162">
        <f t="shared" si="84"/>
        <v>0.17803030303030304</v>
      </c>
      <c r="M172" s="157" t="s">
        <v>594</v>
      </c>
      <c r="N172" s="163">
        <v>42604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43</v>
      </c>
      <c r="B173" s="155">
        <v>42318</v>
      </c>
      <c r="C173" s="155"/>
      <c r="D173" s="156" t="s">
        <v>682</v>
      </c>
      <c r="E173" s="157" t="s">
        <v>603</v>
      </c>
      <c r="F173" s="158">
        <v>549.5</v>
      </c>
      <c r="G173" s="157"/>
      <c r="H173" s="157">
        <v>630</v>
      </c>
      <c r="I173" s="159">
        <v>630</v>
      </c>
      <c r="J173" s="160" t="s">
        <v>678</v>
      </c>
      <c r="K173" s="161">
        <f t="shared" si="83"/>
        <v>80.5</v>
      </c>
      <c r="L173" s="162">
        <f t="shared" si="84"/>
        <v>0.1464968152866242</v>
      </c>
      <c r="M173" s="157" t="s">
        <v>594</v>
      </c>
      <c r="N173" s="163">
        <v>42419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44</v>
      </c>
      <c r="B174" s="155">
        <v>42342</v>
      </c>
      <c r="C174" s="155"/>
      <c r="D174" s="156" t="s">
        <v>683</v>
      </c>
      <c r="E174" s="157" t="s">
        <v>591</v>
      </c>
      <c r="F174" s="158">
        <v>1027.5</v>
      </c>
      <c r="G174" s="157"/>
      <c r="H174" s="157">
        <v>1315</v>
      </c>
      <c r="I174" s="159">
        <v>1250</v>
      </c>
      <c r="J174" s="160" t="s">
        <v>678</v>
      </c>
      <c r="K174" s="161">
        <f t="shared" si="83"/>
        <v>287.5</v>
      </c>
      <c r="L174" s="162">
        <f t="shared" si="84"/>
        <v>0.27980535279805352</v>
      </c>
      <c r="M174" s="157" t="s">
        <v>594</v>
      </c>
      <c r="N174" s="163">
        <v>43244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45</v>
      </c>
      <c r="B175" s="155">
        <v>42367</v>
      </c>
      <c r="C175" s="155"/>
      <c r="D175" s="156" t="s">
        <v>684</v>
      </c>
      <c r="E175" s="157" t="s">
        <v>591</v>
      </c>
      <c r="F175" s="158">
        <v>465</v>
      </c>
      <c r="G175" s="157"/>
      <c r="H175" s="157">
        <v>540</v>
      </c>
      <c r="I175" s="159">
        <v>540</v>
      </c>
      <c r="J175" s="160" t="s">
        <v>678</v>
      </c>
      <c r="K175" s="161">
        <f t="shared" si="83"/>
        <v>75</v>
      </c>
      <c r="L175" s="162">
        <f t="shared" si="84"/>
        <v>0.16129032258064516</v>
      </c>
      <c r="M175" s="157" t="s">
        <v>594</v>
      </c>
      <c r="N175" s="163">
        <v>42530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46</v>
      </c>
      <c r="B176" s="155">
        <v>42380</v>
      </c>
      <c r="C176" s="155"/>
      <c r="D176" s="156" t="s">
        <v>403</v>
      </c>
      <c r="E176" s="157" t="s">
        <v>603</v>
      </c>
      <c r="F176" s="158">
        <v>81</v>
      </c>
      <c r="G176" s="157"/>
      <c r="H176" s="157">
        <v>110</v>
      </c>
      <c r="I176" s="159">
        <v>110</v>
      </c>
      <c r="J176" s="160" t="s">
        <v>678</v>
      </c>
      <c r="K176" s="161">
        <f t="shared" si="83"/>
        <v>29</v>
      </c>
      <c r="L176" s="162">
        <f t="shared" si="84"/>
        <v>0.35802469135802467</v>
      </c>
      <c r="M176" s="157" t="s">
        <v>594</v>
      </c>
      <c r="N176" s="163">
        <v>42745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47</v>
      </c>
      <c r="B177" s="155">
        <v>42382</v>
      </c>
      <c r="C177" s="155"/>
      <c r="D177" s="156" t="s">
        <v>685</v>
      </c>
      <c r="E177" s="157" t="s">
        <v>603</v>
      </c>
      <c r="F177" s="158">
        <v>417.5</v>
      </c>
      <c r="G177" s="157"/>
      <c r="H177" s="157">
        <v>547</v>
      </c>
      <c r="I177" s="159">
        <v>535</v>
      </c>
      <c r="J177" s="160" t="s">
        <v>678</v>
      </c>
      <c r="K177" s="161">
        <f t="shared" si="83"/>
        <v>129.5</v>
      </c>
      <c r="L177" s="162">
        <f t="shared" si="84"/>
        <v>0.31017964071856285</v>
      </c>
      <c r="M177" s="157" t="s">
        <v>594</v>
      </c>
      <c r="N177" s="163">
        <v>42578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48</v>
      </c>
      <c r="B178" s="155">
        <v>42408</v>
      </c>
      <c r="C178" s="155"/>
      <c r="D178" s="156" t="s">
        <v>686</v>
      </c>
      <c r="E178" s="157" t="s">
        <v>591</v>
      </c>
      <c r="F178" s="158">
        <v>650</v>
      </c>
      <c r="G178" s="157"/>
      <c r="H178" s="157">
        <v>800</v>
      </c>
      <c r="I178" s="159">
        <v>800</v>
      </c>
      <c r="J178" s="160" t="s">
        <v>678</v>
      </c>
      <c r="K178" s="161">
        <f t="shared" si="83"/>
        <v>150</v>
      </c>
      <c r="L178" s="162">
        <f t="shared" si="84"/>
        <v>0.23076923076923078</v>
      </c>
      <c r="M178" s="157" t="s">
        <v>594</v>
      </c>
      <c r="N178" s="163">
        <v>43154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49</v>
      </c>
      <c r="B179" s="155">
        <v>42433</v>
      </c>
      <c r="C179" s="155"/>
      <c r="D179" s="156" t="s">
        <v>237</v>
      </c>
      <c r="E179" s="157" t="s">
        <v>591</v>
      </c>
      <c r="F179" s="158">
        <v>437.5</v>
      </c>
      <c r="G179" s="157"/>
      <c r="H179" s="157">
        <v>504.5</v>
      </c>
      <c r="I179" s="159">
        <v>522</v>
      </c>
      <c r="J179" s="160" t="s">
        <v>687</v>
      </c>
      <c r="K179" s="161">
        <f t="shared" si="83"/>
        <v>67</v>
      </c>
      <c r="L179" s="162">
        <f t="shared" si="84"/>
        <v>0.15314285714285714</v>
      </c>
      <c r="M179" s="157" t="s">
        <v>594</v>
      </c>
      <c r="N179" s="163">
        <v>42480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50</v>
      </c>
      <c r="B180" s="155">
        <v>42438</v>
      </c>
      <c r="C180" s="155"/>
      <c r="D180" s="156" t="s">
        <v>688</v>
      </c>
      <c r="E180" s="157" t="s">
        <v>591</v>
      </c>
      <c r="F180" s="158">
        <v>189.5</v>
      </c>
      <c r="G180" s="157"/>
      <c r="H180" s="157">
        <v>218</v>
      </c>
      <c r="I180" s="159">
        <v>218</v>
      </c>
      <c r="J180" s="160" t="s">
        <v>678</v>
      </c>
      <c r="K180" s="161">
        <f t="shared" si="83"/>
        <v>28.5</v>
      </c>
      <c r="L180" s="162">
        <f t="shared" si="84"/>
        <v>0.15039577836411611</v>
      </c>
      <c r="M180" s="157" t="s">
        <v>594</v>
      </c>
      <c r="N180" s="163">
        <v>43034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64">
        <v>51</v>
      </c>
      <c r="B181" s="165">
        <v>42471</v>
      </c>
      <c r="C181" s="165"/>
      <c r="D181" s="173" t="s">
        <v>689</v>
      </c>
      <c r="E181" s="168" t="s">
        <v>591</v>
      </c>
      <c r="F181" s="168">
        <v>36.5</v>
      </c>
      <c r="G181" s="169"/>
      <c r="H181" s="169">
        <v>15.85</v>
      </c>
      <c r="I181" s="169">
        <v>60</v>
      </c>
      <c r="J181" s="170" t="s">
        <v>690</v>
      </c>
      <c r="K181" s="171">
        <f t="shared" si="83"/>
        <v>-20.65</v>
      </c>
      <c r="L181" s="172">
        <f t="shared" si="84"/>
        <v>-0.5657534246575342</v>
      </c>
      <c r="M181" s="168" t="s">
        <v>604</v>
      </c>
      <c r="N181" s="176">
        <v>43627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52</v>
      </c>
      <c r="B182" s="155">
        <v>42472</v>
      </c>
      <c r="C182" s="155"/>
      <c r="D182" s="156" t="s">
        <v>691</v>
      </c>
      <c r="E182" s="157" t="s">
        <v>591</v>
      </c>
      <c r="F182" s="158">
        <v>93</v>
      </c>
      <c r="G182" s="157"/>
      <c r="H182" s="157">
        <v>149</v>
      </c>
      <c r="I182" s="159">
        <v>140</v>
      </c>
      <c r="J182" s="160" t="s">
        <v>692</v>
      </c>
      <c r="K182" s="161">
        <f t="shared" si="83"/>
        <v>56</v>
      </c>
      <c r="L182" s="162">
        <f t="shared" si="84"/>
        <v>0.60215053763440862</v>
      </c>
      <c r="M182" s="157" t="s">
        <v>594</v>
      </c>
      <c r="N182" s="163">
        <v>42740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53</v>
      </c>
      <c r="B183" s="155">
        <v>42472</v>
      </c>
      <c r="C183" s="155"/>
      <c r="D183" s="156" t="s">
        <v>693</v>
      </c>
      <c r="E183" s="157" t="s">
        <v>591</v>
      </c>
      <c r="F183" s="158">
        <v>130</v>
      </c>
      <c r="G183" s="157"/>
      <c r="H183" s="157">
        <v>150</v>
      </c>
      <c r="I183" s="159" t="s">
        <v>694</v>
      </c>
      <c r="J183" s="160" t="s">
        <v>678</v>
      </c>
      <c r="K183" s="161">
        <f t="shared" si="83"/>
        <v>20</v>
      </c>
      <c r="L183" s="162">
        <f t="shared" si="84"/>
        <v>0.15384615384615385</v>
      </c>
      <c r="M183" s="157" t="s">
        <v>594</v>
      </c>
      <c r="N183" s="163">
        <v>42564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54</v>
      </c>
      <c r="B184" s="155">
        <v>42473</v>
      </c>
      <c r="C184" s="155"/>
      <c r="D184" s="156" t="s">
        <v>695</v>
      </c>
      <c r="E184" s="157" t="s">
        <v>591</v>
      </c>
      <c r="F184" s="158">
        <v>196</v>
      </c>
      <c r="G184" s="157"/>
      <c r="H184" s="157">
        <v>299</v>
      </c>
      <c r="I184" s="159">
        <v>299</v>
      </c>
      <c r="J184" s="160" t="s">
        <v>678</v>
      </c>
      <c r="K184" s="161">
        <v>103</v>
      </c>
      <c r="L184" s="162">
        <v>0.52551020408163296</v>
      </c>
      <c r="M184" s="157" t="s">
        <v>594</v>
      </c>
      <c r="N184" s="163">
        <v>42620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55</v>
      </c>
      <c r="B185" s="155">
        <v>42473</v>
      </c>
      <c r="C185" s="155"/>
      <c r="D185" s="156" t="s">
        <v>696</v>
      </c>
      <c r="E185" s="157" t="s">
        <v>591</v>
      </c>
      <c r="F185" s="158">
        <v>88</v>
      </c>
      <c r="G185" s="157"/>
      <c r="H185" s="157">
        <v>103</v>
      </c>
      <c r="I185" s="159">
        <v>103</v>
      </c>
      <c r="J185" s="160" t="s">
        <v>678</v>
      </c>
      <c r="K185" s="161">
        <v>15</v>
      </c>
      <c r="L185" s="162">
        <v>0.170454545454545</v>
      </c>
      <c r="M185" s="157" t="s">
        <v>594</v>
      </c>
      <c r="N185" s="163">
        <v>42530</v>
      </c>
      <c r="O185" s="1"/>
      <c r="P185" s="1"/>
      <c r="Q185" s="24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56</v>
      </c>
      <c r="B186" s="155">
        <v>42492</v>
      </c>
      <c r="C186" s="155"/>
      <c r="D186" s="156" t="s">
        <v>697</v>
      </c>
      <c r="E186" s="157" t="s">
        <v>591</v>
      </c>
      <c r="F186" s="158">
        <v>127.5</v>
      </c>
      <c r="G186" s="157"/>
      <c r="H186" s="157">
        <v>148</v>
      </c>
      <c r="I186" s="159" t="s">
        <v>698</v>
      </c>
      <c r="J186" s="160" t="s">
        <v>678</v>
      </c>
      <c r="K186" s="161">
        <f t="shared" ref="K186:K190" si="85">H186-F186</f>
        <v>20.5</v>
      </c>
      <c r="L186" s="162">
        <f t="shared" ref="L186:L190" si="86">K186/F186</f>
        <v>0.16078431372549021</v>
      </c>
      <c r="M186" s="157" t="s">
        <v>594</v>
      </c>
      <c r="N186" s="163">
        <v>42564</v>
      </c>
      <c r="O186" s="1"/>
      <c r="P186" s="1"/>
      <c r="Q186" s="24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57</v>
      </c>
      <c r="B187" s="155">
        <v>42493</v>
      </c>
      <c r="C187" s="155"/>
      <c r="D187" s="156" t="s">
        <v>699</v>
      </c>
      <c r="E187" s="157" t="s">
        <v>591</v>
      </c>
      <c r="F187" s="158">
        <v>675</v>
      </c>
      <c r="G187" s="157"/>
      <c r="H187" s="157">
        <v>815</v>
      </c>
      <c r="I187" s="159" t="s">
        <v>700</v>
      </c>
      <c r="J187" s="160" t="s">
        <v>678</v>
      </c>
      <c r="K187" s="161">
        <f t="shared" si="85"/>
        <v>140</v>
      </c>
      <c r="L187" s="162">
        <f t="shared" si="86"/>
        <v>0.2074074074074074</v>
      </c>
      <c r="M187" s="157" t="s">
        <v>594</v>
      </c>
      <c r="N187" s="163">
        <v>43154</v>
      </c>
      <c r="O187" s="1"/>
      <c r="P187" s="1"/>
      <c r="Q187" s="24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64">
        <v>58</v>
      </c>
      <c r="B188" s="165">
        <v>42522</v>
      </c>
      <c r="C188" s="165"/>
      <c r="D188" s="166" t="s">
        <v>701</v>
      </c>
      <c r="E188" s="167" t="s">
        <v>591</v>
      </c>
      <c r="F188" s="168">
        <v>500</v>
      </c>
      <c r="G188" s="168"/>
      <c r="H188" s="169">
        <v>232.5</v>
      </c>
      <c r="I188" s="169" t="s">
        <v>702</v>
      </c>
      <c r="J188" s="170" t="s">
        <v>703</v>
      </c>
      <c r="K188" s="171">
        <f t="shared" si="85"/>
        <v>-267.5</v>
      </c>
      <c r="L188" s="172">
        <f t="shared" si="86"/>
        <v>-0.53500000000000003</v>
      </c>
      <c r="M188" s="168" t="s">
        <v>604</v>
      </c>
      <c r="N188" s="165">
        <v>43735</v>
      </c>
      <c r="O188" s="1"/>
      <c r="P188" s="1"/>
      <c r="Q188" s="24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59</v>
      </c>
      <c r="B189" s="155">
        <v>42527</v>
      </c>
      <c r="C189" s="155"/>
      <c r="D189" s="156" t="s">
        <v>542</v>
      </c>
      <c r="E189" s="157" t="s">
        <v>591</v>
      </c>
      <c r="F189" s="158">
        <v>110</v>
      </c>
      <c r="G189" s="157"/>
      <c r="H189" s="157">
        <v>126.5</v>
      </c>
      <c r="I189" s="159">
        <v>125</v>
      </c>
      <c r="J189" s="160" t="s">
        <v>630</v>
      </c>
      <c r="K189" s="161">
        <f t="shared" si="85"/>
        <v>16.5</v>
      </c>
      <c r="L189" s="162">
        <f t="shared" si="86"/>
        <v>0.15</v>
      </c>
      <c r="M189" s="157" t="s">
        <v>594</v>
      </c>
      <c r="N189" s="163">
        <v>42552</v>
      </c>
      <c r="O189" s="1"/>
      <c r="P189" s="1"/>
      <c r="Q189" s="24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60</v>
      </c>
      <c r="B190" s="155">
        <v>42538</v>
      </c>
      <c r="C190" s="155"/>
      <c r="D190" s="156" t="s">
        <v>704</v>
      </c>
      <c r="E190" s="157" t="s">
        <v>591</v>
      </c>
      <c r="F190" s="158">
        <v>44</v>
      </c>
      <c r="G190" s="157"/>
      <c r="H190" s="157">
        <v>69.5</v>
      </c>
      <c r="I190" s="159">
        <v>69.5</v>
      </c>
      <c r="J190" s="160" t="s">
        <v>705</v>
      </c>
      <c r="K190" s="161">
        <f t="shared" si="85"/>
        <v>25.5</v>
      </c>
      <c r="L190" s="162">
        <f t="shared" si="86"/>
        <v>0.57954545454545459</v>
      </c>
      <c r="M190" s="157" t="s">
        <v>594</v>
      </c>
      <c r="N190" s="163">
        <v>42977</v>
      </c>
      <c r="O190" s="1"/>
      <c r="P190" s="1"/>
      <c r="Q190" s="24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61</v>
      </c>
      <c r="B191" s="155">
        <v>42549</v>
      </c>
      <c r="C191" s="155"/>
      <c r="D191" s="156" t="s">
        <v>706</v>
      </c>
      <c r="E191" s="157" t="s">
        <v>591</v>
      </c>
      <c r="F191" s="158">
        <v>262.5</v>
      </c>
      <c r="G191" s="157"/>
      <c r="H191" s="157">
        <v>340</v>
      </c>
      <c r="I191" s="159">
        <v>333</v>
      </c>
      <c r="J191" s="160" t="s">
        <v>707</v>
      </c>
      <c r="K191" s="161">
        <v>77.5</v>
      </c>
      <c r="L191" s="162">
        <v>0.29523809523809502</v>
      </c>
      <c r="M191" s="157" t="s">
        <v>594</v>
      </c>
      <c r="N191" s="163">
        <v>43017</v>
      </c>
      <c r="O191" s="1"/>
      <c r="P191" s="1"/>
      <c r="Q191" s="24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62</v>
      </c>
      <c r="B192" s="155">
        <v>42549</v>
      </c>
      <c r="C192" s="155"/>
      <c r="D192" s="156" t="s">
        <v>708</v>
      </c>
      <c r="E192" s="157" t="s">
        <v>591</v>
      </c>
      <c r="F192" s="158">
        <v>840</v>
      </c>
      <c r="G192" s="157"/>
      <c r="H192" s="157">
        <v>1230</v>
      </c>
      <c r="I192" s="159">
        <v>1230</v>
      </c>
      <c r="J192" s="160" t="s">
        <v>678</v>
      </c>
      <c r="K192" s="161">
        <v>390</v>
      </c>
      <c r="L192" s="162">
        <v>0.46428571428571402</v>
      </c>
      <c r="M192" s="157" t="s">
        <v>594</v>
      </c>
      <c r="N192" s="163">
        <v>42649</v>
      </c>
      <c r="O192" s="1"/>
      <c r="P192" s="1"/>
      <c r="Q192" s="24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77">
        <v>63</v>
      </c>
      <c r="B193" s="178">
        <v>42556</v>
      </c>
      <c r="C193" s="178"/>
      <c r="D193" s="179" t="s">
        <v>709</v>
      </c>
      <c r="E193" s="180" t="s">
        <v>591</v>
      </c>
      <c r="F193" s="180">
        <v>395</v>
      </c>
      <c r="G193" s="181"/>
      <c r="H193" s="181">
        <f>(468.5+342.5)/2</f>
        <v>405.5</v>
      </c>
      <c r="I193" s="181">
        <v>510</v>
      </c>
      <c r="J193" s="182" t="s">
        <v>710</v>
      </c>
      <c r="K193" s="183">
        <f t="shared" ref="K193:K199" si="87">H193-F193</f>
        <v>10.5</v>
      </c>
      <c r="L193" s="184">
        <f t="shared" ref="L193:L199" si="88">K193/F193</f>
        <v>2.6582278481012658E-2</v>
      </c>
      <c r="M193" s="180" t="s">
        <v>611</v>
      </c>
      <c r="N193" s="178">
        <v>43606</v>
      </c>
      <c r="O193" s="1"/>
      <c r="P193" s="1"/>
      <c r="Q193" s="24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64">
        <v>64</v>
      </c>
      <c r="B194" s="165">
        <v>42584</v>
      </c>
      <c r="C194" s="165"/>
      <c r="D194" s="166" t="s">
        <v>711</v>
      </c>
      <c r="E194" s="167" t="s">
        <v>603</v>
      </c>
      <c r="F194" s="168">
        <f>169.5-12.8</f>
        <v>156.69999999999999</v>
      </c>
      <c r="G194" s="168"/>
      <c r="H194" s="169">
        <v>77</v>
      </c>
      <c r="I194" s="169" t="s">
        <v>712</v>
      </c>
      <c r="J194" s="170" t="s">
        <v>713</v>
      </c>
      <c r="K194" s="171">
        <f t="shared" si="87"/>
        <v>-79.699999999999989</v>
      </c>
      <c r="L194" s="172">
        <f t="shared" si="88"/>
        <v>-0.50861518825781749</v>
      </c>
      <c r="M194" s="168" t="s">
        <v>604</v>
      </c>
      <c r="N194" s="165">
        <v>43522</v>
      </c>
      <c r="O194" s="1"/>
      <c r="P194" s="1"/>
      <c r="Q194" s="24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64">
        <v>65</v>
      </c>
      <c r="B195" s="165">
        <v>42586</v>
      </c>
      <c r="C195" s="165"/>
      <c r="D195" s="166" t="s">
        <v>714</v>
      </c>
      <c r="E195" s="167" t="s">
        <v>591</v>
      </c>
      <c r="F195" s="168">
        <v>400</v>
      </c>
      <c r="G195" s="168"/>
      <c r="H195" s="169">
        <v>305</v>
      </c>
      <c r="I195" s="169">
        <v>475</v>
      </c>
      <c r="J195" s="170" t="s">
        <v>715</v>
      </c>
      <c r="K195" s="171">
        <f t="shared" si="87"/>
        <v>-95</v>
      </c>
      <c r="L195" s="172">
        <f t="shared" si="88"/>
        <v>-0.23749999999999999</v>
      </c>
      <c r="M195" s="168" t="s">
        <v>604</v>
      </c>
      <c r="N195" s="165">
        <v>43606</v>
      </c>
      <c r="O195" s="1"/>
      <c r="P195" s="1"/>
      <c r="Q195" s="24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66</v>
      </c>
      <c r="B196" s="155">
        <v>42593</v>
      </c>
      <c r="C196" s="155"/>
      <c r="D196" s="156" t="s">
        <v>716</v>
      </c>
      <c r="E196" s="157" t="s">
        <v>591</v>
      </c>
      <c r="F196" s="158">
        <v>86.5</v>
      </c>
      <c r="G196" s="157"/>
      <c r="H196" s="157">
        <v>130</v>
      </c>
      <c r="I196" s="159">
        <v>130</v>
      </c>
      <c r="J196" s="160" t="s">
        <v>717</v>
      </c>
      <c r="K196" s="161">
        <f t="shared" si="87"/>
        <v>43.5</v>
      </c>
      <c r="L196" s="162">
        <f t="shared" si="88"/>
        <v>0.50289017341040465</v>
      </c>
      <c r="M196" s="157" t="s">
        <v>594</v>
      </c>
      <c r="N196" s="163">
        <v>43091</v>
      </c>
      <c r="O196" s="1"/>
      <c r="P196" s="1"/>
      <c r="Q196" s="24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64">
        <v>67</v>
      </c>
      <c r="B197" s="165">
        <v>42600</v>
      </c>
      <c r="C197" s="165"/>
      <c r="D197" s="166" t="s">
        <v>122</v>
      </c>
      <c r="E197" s="167" t="s">
        <v>591</v>
      </c>
      <c r="F197" s="168">
        <v>133.5</v>
      </c>
      <c r="G197" s="168"/>
      <c r="H197" s="169">
        <v>126.5</v>
      </c>
      <c r="I197" s="169">
        <v>178</v>
      </c>
      <c r="J197" s="170" t="s">
        <v>718</v>
      </c>
      <c r="K197" s="171">
        <f t="shared" si="87"/>
        <v>-7</v>
      </c>
      <c r="L197" s="172">
        <f t="shared" si="88"/>
        <v>-5.2434456928838954E-2</v>
      </c>
      <c r="M197" s="168" t="s">
        <v>604</v>
      </c>
      <c r="N197" s="165">
        <v>42615</v>
      </c>
      <c r="O197" s="1"/>
      <c r="P197" s="1"/>
      <c r="Q197" s="24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68</v>
      </c>
      <c r="B198" s="155">
        <v>42613</v>
      </c>
      <c r="C198" s="155"/>
      <c r="D198" s="156" t="s">
        <v>719</v>
      </c>
      <c r="E198" s="157" t="s">
        <v>591</v>
      </c>
      <c r="F198" s="158">
        <v>560</v>
      </c>
      <c r="G198" s="157"/>
      <c r="H198" s="157">
        <v>725</v>
      </c>
      <c r="I198" s="159">
        <v>725</v>
      </c>
      <c r="J198" s="160" t="s">
        <v>624</v>
      </c>
      <c r="K198" s="161">
        <f t="shared" si="87"/>
        <v>165</v>
      </c>
      <c r="L198" s="162">
        <f t="shared" si="88"/>
        <v>0.29464285714285715</v>
      </c>
      <c r="M198" s="157" t="s">
        <v>594</v>
      </c>
      <c r="N198" s="163">
        <v>42456</v>
      </c>
      <c r="O198" s="1"/>
      <c r="P198" s="1"/>
      <c r="Q198" s="24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69</v>
      </c>
      <c r="B199" s="155">
        <v>42614</v>
      </c>
      <c r="C199" s="155"/>
      <c r="D199" s="156" t="s">
        <v>720</v>
      </c>
      <c r="E199" s="157" t="s">
        <v>591</v>
      </c>
      <c r="F199" s="158">
        <v>160.5</v>
      </c>
      <c r="G199" s="157"/>
      <c r="H199" s="157">
        <v>210</v>
      </c>
      <c r="I199" s="159">
        <v>210</v>
      </c>
      <c r="J199" s="160" t="s">
        <v>624</v>
      </c>
      <c r="K199" s="161">
        <f t="shared" si="87"/>
        <v>49.5</v>
      </c>
      <c r="L199" s="162">
        <f t="shared" si="88"/>
        <v>0.30841121495327101</v>
      </c>
      <c r="M199" s="157" t="s">
        <v>594</v>
      </c>
      <c r="N199" s="163">
        <v>42871</v>
      </c>
      <c r="O199" s="1"/>
      <c r="P199" s="1"/>
      <c r="Q199" s="24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70</v>
      </c>
      <c r="B200" s="155">
        <v>42646</v>
      </c>
      <c r="C200" s="155"/>
      <c r="D200" s="156" t="s">
        <v>415</v>
      </c>
      <c r="E200" s="157" t="s">
        <v>591</v>
      </c>
      <c r="F200" s="158">
        <v>430</v>
      </c>
      <c r="G200" s="157"/>
      <c r="H200" s="157">
        <v>596</v>
      </c>
      <c r="I200" s="159">
        <v>575</v>
      </c>
      <c r="J200" s="160" t="s">
        <v>721</v>
      </c>
      <c r="K200" s="161">
        <v>166</v>
      </c>
      <c r="L200" s="162">
        <v>0.38604651162790699</v>
      </c>
      <c r="M200" s="157" t="s">
        <v>594</v>
      </c>
      <c r="N200" s="163">
        <v>42769</v>
      </c>
      <c r="O200" s="1"/>
      <c r="P200" s="1"/>
      <c r="Q200" s="24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4">
        <v>71</v>
      </c>
      <c r="B201" s="155">
        <v>42657</v>
      </c>
      <c r="C201" s="155"/>
      <c r="D201" s="156" t="s">
        <v>722</v>
      </c>
      <c r="E201" s="157" t="s">
        <v>591</v>
      </c>
      <c r="F201" s="158">
        <v>280</v>
      </c>
      <c r="G201" s="157"/>
      <c r="H201" s="157">
        <v>345</v>
      </c>
      <c r="I201" s="159">
        <v>345</v>
      </c>
      <c r="J201" s="160" t="s">
        <v>624</v>
      </c>
      <c r="K201" s="161">
        <f t="shared" ref="K201:K206" si="89">H201-F201</f>
        <v>65</v>
      </c>
      <c r="L201" s="162">
        <f t="shared" ref="L201:L202" si="90">K201/F201</f>
        <v>0.23214285714285715</v>
      </c>
      <c r="M201" s="157" t="s">
        <v>594</v>
      </c>
      <c r="N201" s="163">
        <v>42814</v>
      </c>
      <c r="O201" s="1"/>
      <c r="P201" s="1"/>
      <c r="Q201" s="24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4">
        <v>72</v>
      </c>
      <c r="B202" s="155">
        <v>42657</v>
      </c>
      <c r="C202" s="155"/>
      <c r="D202" s="156" t="s">
        <v>723</v>
      </c>
      <c r="E202" s="157" t="s">
        <v>591</v>
      </c>
      <c r="F202" s="158">
        <v>245</v>
      </c>
      <c r="G202" s="157"/>
      <c r="H202" s="157">
        <v>325.5</v>
      </c>
      <c r="I202" s="159">
        <v>330</v>
      </c>
      <c r="J202" s="160" t="s">
        <v>724</v>
      </c>
      <c r="K202" s="161">
        <f t="shared" si="89"/>
        <v>80.5</v>
      </c>
      <c r="L202" s="162">
        <f t="shared" si="90"/>
        <v>0.32857142857142857</v>
      </c>
      <c r="M202" s="157" t="s">
        <v>594</v>
      </c>
      <c r="N202" s="163">
        <v>42769</v>
      </c>
      <c r="O202" s="1"/>
      <c r="P202" s="1"/>
      <c r="Q202" s="24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4">
        <v>73</v>
      </c>
      <c r="B203" s="155">
        <v>42660</v>
      </c>
      <c r="C203" s="155"/>
      <c r="D203" s="156" t="s">
        <v>725</v>
      </c>
      <c r="E203" s="157" t="s">
        <v>591</v>
      </c>
      <c r="F203" s="158">
        <v>125</v>
      </c>
      <c r="G203" s="157"/>
      <c r="H203" s="157">
        <v>160</v>
      </c>
      <c r="I203" s="159">
        <v>160</v>
      </c>
      <c r="J203" s="160" t="s">
        <v>678</v>
      </c>
      <c r="K203" s="161">
        <f t="shared" si="89"/>
        <v>35</v>
      </c>
      <c r="L203" s="162">
        <v>0.28000000000000003</v>
      </c>
      <c r="M203" s="157" t="s">
        <v>594</v>
      </c>
      <c r="N203" s="163">
        <v>42803</v>
      </c>
      <c r="O203" s="1"/>
      <c r="P203" s="1"/>
      <c r="Q203" s="24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74</v>
      </c>
      <c r="B204" s="155">
        <v>42660</v>
      </c>
      <c r="C204" s="155"/>
      <c r="D204" s="156" t="s">
        <v>726</v>
      </c>
      <c r="E204" s="157" t="s">
        <v>591</v>
      </c>
      <c r="F204" s="158">
        <v>114</v>
      </c>
      <c r="G204" s="157"/>
      <c r="H204" s="157">
        <v>145</v>
      </c>
      <c r="I204" s="159">
        <v>145</v>
      </c>
      <c r="J204" s="160" t="s">
        <v>678</v>
      </c>
      <c r="K204" s="161">
        <f t="shared" si="89"/>
        <v>31</v>
      </c>
      <c r="L204" s="162">
        <f t="shared" ref="L204:L206" si="91">K204/F204</f>
        <v>0.27192982456140352</v>
      </c>
      <c r="M204" s="157" t="s">
        <v>594</v>
      </c>
      <c r="N204" s="163">
        <v>42859</v>
      </c>
      <c r="O204" s="1"/>
      <c r="P204" s="1"/>
      <c r="Q204" s="242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4">
        <v>75</v>
      </c>
      <c r="B205" s="155">
        <v>42660</v>
      </c>
      <c r="C205" s="155"/>
      <c r="D205" s="156" t="s">
        <v>727</v>
      </c>
      <c r="E205" s="157" t="s">
        <v>591</v>
      </c>
      <c r="F205" s="158">
        <v>212</v>
      </c>
      <c r="G205" s="157"/>
      <c r="H205" s="157">
        <v>280</v>
      </c>
      <c r="I205" s="159">
        <v>276</v>
      </c>
      <c r="J205" s="160" t="s">
        <v>728</v>
      </c>
      <c r="K205" s="161">
        <f t="shared" si="89"/>
        <v>68</v>
      </c>
      <c r="L205" s="162">
        <f t="shared" si="91"/>
        <v>0.32075471698113206</v>
      </c>
      <c r="M205" s="157" t="s">
        <v>594</v>
      </c>
      <c r="N205" s="163">
        <v>42858</v>
      </c>
      <c r="O205" s="1"/>
      <c r="P205" s="1"/>
      <c r="Q205" s="242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76</v>
      </c>
      <c r="B206" s="155">
        <v>42678</v>
      </c>
      <c r="C206" s="155"/>
      <c r="D206" s="156" t="s">
        <v>464</v>
      </c>
      <c r="E206" s="157" t="s">
        <v>591</v>
      </c>
      <c r="F206" s="158">
        <v>155</v>
      </c>
      <c r="G206" s="157"/>
      <c r="H206" s="157">
        <v>210</v>
      </c>
      <c r="I206" s="159">
        <v>210</v>
      </c>
      <c r="J206" s="160" t="s">
        <v>729</v>
      </c>
      <c r="K206" s="161">
        <f t="shared" si="89"/>
        <v>55</v>
      </c>
      <c r="L206" s="162">
        <f t="shared" si="91"/>
        <v>0.35483870967741937</v>
      </c>
      <c r="M206" s="157" t="s">
        <v>594</v>
      </c>
      <c r="N206" s="163">
        <v>42944</v>
      </c>
      <c r="O206" s="1"/>
      <c r="P206" s="1"/>
      <c r="Q206" s="242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64">
        <v>77</v>
      </c>
      <c r="B207" s="165">
        <v>42710</v>
      </c>
      <c r="C207" s="165"/>
      <c r="D207" s="166" t="s">
        <v>730</v>
      </c>
      <c r="E207" s="167" t="s">
        <v>591</v>
      </c>
      <c r="F207" s="168">
        <v>150.5</v>
      </c>
      <c r="G207" s="168"/>
      <c r="H207" s="169">
        <v>72.5</v>
      </c>
      <c r="I207" s="169">
        <v>174</v>
      </c>
      <c r="J207" s="170" t="s">
        <v>731</v>
      </c>
      <c r="K207" s="171">
        <v>-78</v>
      </c>
      <c r="L207" s="172">
        <v>-0.51827242524916906</v>
      </c>
      <c r="M207" s="168" t="s">
        <v>604</v>
      </c>
      <c r="N207" s="165">
        <v>43333</v>
      </c>
      <c r="O207" s="1"/>
      <c r="P207" s="1"/>
      <c r="Q207" s="242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4">
        <v>78</v>
      </c>
      <c r="B208" s="155">
        <v>42712</v>
      </c>
      <c r="C208" s="155"/>
      <c r="D208" s="156" t="s">
        <v>732</v>
      </c>
      <c r="E208" s="157" t="s">
        <v>591</v>
      </c>
      <c r="F208" s="158">
        <v>380</v>
      </c>
      <c r="G208" s="157"/>
      <c r="H208" s="157">
        <v>478</v>
      </c>
      <c r="I208" s="159">
        <v>468</v>
      </c>
      <c r="J208" s="160" t="s">
        <v>678</v>
      </c>
      <c r="K208" s="161">
        <f t="shared" ref="K208:K210" si="92">H208-F208</f>
        <v>98</v>
      </c>
      <c r="L208" s="162">
        <f t="shared" ref="L208:L210" si="93">K208/F208</f>
        <v>0.25789473684210529</v>
      </c>
      <c r="M208" s="157" t="s">
        <v>594</v>
      </c>
      <c r="N208" s="163">
        <v>43025</v>
      </c>
      <c r="O208" s="1"/>
      <c r="P208" s="1"/>
      <c r="Q208" s="242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4">
        <v>79</v>
      </c>
      <c r="B209" s="155">
        <v>42734</v>
      </c>
      <c r="C209" s="155"/>
      <c r="D209" s="156" t="s">
        <v>121</v>
      </c>
      <c r="E209" s="157" t="s">
        <v>591</v>
      </c>
      <c r="F209" s="158">
        <v>305</v>
      </c>
      <c r="G209" s="157"/>
      <c r="H209" s="157">
        <v>375</v>
      </c>
      <c r="I209" s="159">
        <v>375</v>
      </c>
      <c r="J209" s="160" t="s">
        <v>678</v>
      </c>
      <c r="K209" s="161">
        <f t="shared" si="92"/>
        <v>70</v>
      </c>
      <c r="L209" s="162">
        <f t="shared" si="93"/>
        <v>0.22950819672131148</v>
      </c>
      <c r="M209" s="157" t="s">
        <v>594</v>
      </c>
      <c r="N209" s="163">
        <v>42768</v>
      </c>
      <c r="O209" s="1"/>
      <c r="P209" s="1"/>
      <c r="Q209" s="242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4">
        <v>80</v>
      </c>
      <c r="B210" s="155">
        <v>42739</v>
      </c>
      <c r="C210" s="155"/>
      <c r="D210" s="156" t="s">
        <v>104</v>
      </c>
      <c r="E210" s="157" t="s">
        <v>591</v>
      </c>
      <c r="F210" s="158">
        <v>99.5</v>
      </c>
      <c r="G210" s="157"/>
      <c r="H210" s="157">
        <v>158</v>
      </c>
      <c r="I210" s="159">
        <v>158</v>
      </c>
      <c r="J210" s="160" t="s">
        <v>678</v>
      </c>
      <c r="K210" s="161">
        <f t="shared" si="92"/>
        <v>58.5</v>
      </c>
      <c r="L210" s="162">
        <f t="shared" si="93"/>
        <v>0.5879396984924623</v>
      </c>
      <c r="M210" s="157" t="s">
        <v>594</v>
      </c>
      <c r="N210" s="163">
        <v>42898</v>
      </c>
      <c r="O210" s="1"/>
      <c r="P210" s="1"/>
      <c r="Q210" s="242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81</v>
      </c>
      <c r="B211" s="155">
        <v>42739</v>
      </c>
      <c r="C211" s="155"/>
      <c r="D211" s="156" t="s">
        <v>104</v>
      </c>
      <c r="E211" s="157" t="s">
        <v>591</v>
      </c>
      <c r="F211" s="158">
        <v>99.5</v>
      </c>
      <c r="G211" s="157"/>
      <c r="H211" s="157">
        <v>158</v>
      </c>
      <c r="I211" s="159">
        <v>158</v>
      </c>
      <c r="J211" s="160" t="s">
        <v>678</v>
      </c>
      <c r="K211" s="161">
        <v>58.5</v>
      </c>
      <c r="L211" s="162">
        <v>0.58793969849246197</v>
      </c>
      <c r="M211" s="157" t="s">
        <v>594</v>
      </c>
      <c r="N211" s="163">
        <v>42898</v>
      </c>
      <c r="O211" s="1"/>
      <c r="P211" s="1"/>
      <c r="Q211" s="242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82</v>
      </c>
      <c r="B212" s="155">
        <v>42786</v>
      </c>
      <c r="C212" s="155"/>
      <c r="D212" s="156" t="s">
        <v>210</v>
      </c>
      <c r="E212" s="157" t="s">
        <v>591</v>
      </c>
      <c r="F212" s="158">
        <v>140.5</v>
      </c>
      <c r="G212" s="157"/>
      <c r="H212" s="157">
        <v>220</v>
      </c>
      <c r="I212" s="159">
        <v>220</v>
      </c>
      <c r="J212" s="160" t="s">
        <v>678</v>
      </c>
      <c r="K212" s="161">
        <f>H212-F212</f>
        <v>79.5</v>
      </c>
      <c r="L212" s="162">
        <f>K212/F212</f>
        <v>0.5658362989323843</v>
      </c>
      <c r="M212" s="157" t="s">
        <v>594</v>
      </c>
      <c r="N212" s="163">
        <v>42864</v>
      </c>
      <c r="O212" s="1"/>
      <c r="P212" s="1"/>
      <c r="Q212" s="242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4">
        <v>83</v>
      </c>
      <c r="B213" s="155">
        <v>42786</v>
      </c>
      <c r="C213" s="155"/>
      <c r="D213" s="156" t="s">
        <v>733</v>
      </c>
      <c r="E213" s="157" t="s">
        <v>591</v>
      </c>
      <c r="F213" s="158">
        <v>202.5</v>
      </c>
      <c r="G213" s="157"/>
      <c r="H213" s="157">
        <v>234</v>
      </c>
      <c r="I213" s="159">
        <v>234</v>
      </c>
      <c r="J213" s="160" t="s">
        <v>678</v>
      </c>
      <c r="K213" s="161">
        <v>31.5</v>
      </c>
      <c r="L213" s="162">
        <v>0.155555555555556</v>
      </c>
      <c r="M213" s="157" t="s">
        <v>594</v>
      </c>
      <c r="N213" s="163">
        <v>42836</v>
      </c>
      <c r="O213" s="1"/>
      <c r="P213" s="1"/>
      <c r="Q213" s="242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4">
        <v>84</v>
      </c>
      <c r="B214" s="155">
        <v>42818</v>
      </c>
      <c r="C214" s="155"/>
      <c r="D214" s="156" t="s">
        <v>734</v>
      </c>
      <c r="E214" s="157" t="s">
        <v>591</v>
      </c>
      <c r="F214" s="158">
        <v>300.5</v>
      </c>
      <c r="G214" s="157"/>
      <c r="H214" s="157">
        <v>417.5</v>
      </c>
      <c r="I214" s="159">
        <v>420</v>
      </c>
      <c r="J214" s="160" t="s">
        <v>735</v>
      </c>
      <c r="K214" s="161">
        <f>H214-F214</f>
        <v>117</v>
      </c>
      <c r="L214" s="162">
        <f>K214/F214</f>
        <v>0.38935108153078202</v>
      </c>
      <c r="M214" s="157" t="s">
        <v>594</v>
      </c>
      <c r="N214" s="163">
        <v>43070</v>
      </c>
      <c r="O214" s="1"/>
      <c r="P214" s="1"/>
      <c r="Q214" s="242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4">
        <v>85</v>
      </c>
      <c r="B215" s="155">
        <v>42818</v>
      </c>
      <c r="C215" s="155"/>
      <c r="D215" s="156" t="s">
        <v>708</v>
      </c>
      <c r="E215" s="157" t="s">
        <v>591</v>
      </c>
      <c r="F215" s="158">
        <v>850</v>
      </c>
      <c r="G215" s="157"/>
      <c r="H215" s="157">
        <v>1042.5</v>
      </c>
      <c r="I215" s="159">
        <v>1023</v>
      </c>
      <c r="J215" s="160" t="s">
        <v>736</v>
      </c>
      <c r="K215" s="161">
        <v>192.5</v>
      </c>
      <c r="L215" s="162">
        <v>0.22647058823529401</v>
      </c>
      <c r="M215" s="157" t="s">
        <v>594</v>
      </c>
      <c r="N215" s="163">
        <v>42830</v>
      </c>
      <c r="O215" s="1"/>
      <c r="P215" s="1"/>
      <c r="Q215" s="242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4">
        <v>86</v>
      </c>
      <c r="B216" s="155">
        <v>42830</v>
      </c>
      <c r="C216" s="155"/>
      <c r="D216" s="156" t="s">
        <v>495</v>
      </c>
      <c r="E216" s="157" t="s">
        <v>591</v>
      </c>
      <c r="F216" s="158">
        <v>785</v>
      </c>
      <c r="G216" s="157"/>
      <c r="H216" s="157">
        <v>930</v>
      </c>
      <c r="I216" s="159">
        <v>920</v>
      </c>
      <c r="J216" s="160" t="s">
        <v>737</v>
      </c>
      <c r="K216" s="161">
        <f>H216-F216</f>
        <v>145</v>
      </c>
      <c r="L216" s="162">
        <f>K216/F216</f>
        <v>0.18471337579617833</v>
      </c>
      <c r="M216" s="157" t="s">
        <v>594</v>
      </c>
      <c r="N216" s="163">
        <v>42976</v>
      </c>
      <c r="O216" s="1"/>
      <c r="P216" s="1"/>
      <c r="Q216" s="242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64">
        <v>87</v>
      </c>
      <c r="B217" s="165">
        <v>42831</v>
      </c>
      <c r="C217" s="165"/>
      <c r="D217" s="166" t="s">
        <v>738</v>
      </c>
      <c r="E217" s="167" t="s">
        <v>591</v>
      </c>
      <c r="F217" s="168">
        <v>40</v>
      </c>
      <c r="G217" s="168"/>
      <c r="H217" s="169">
        <v>13.1</v>
      </c>
      <c r="I217" s="169">
        <v>60</v>
      </c>
      <c r="J217" s="170" t="s">
        <v>739</v>
      </c>
      <c r="K217" s="171">
        <v>-26.9</v>
      </c>
      <c r="L217" s="172">
        <v>-0.67249999999999999</v>
      </c>
      <c r="M217" s="168" t="s">
        <v>604</v>
      </c>
      <c r="N217" s="165">
        <v>43138</v>
      </c>
      <c r="O217" s="1"/>
      <c r="P217" s="1"/>
      <c r="Q217" s="242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4">
        <v>88</v>
      </c>
      <c r="B218" s="155">
        <v>42837</v>
      </c>
      <c r="C218" s="155"/>
      <c r="D218" s="156" t="s">
        <v>102</v>
      </c>
      <c r="E218" s="157" t="s">
        <v>591</v>
      </c>
      <c r="F218" s="158">
        <v>289.5</v>
      </c>
      <c r="G218" s="157"/>
      <c r="H218" s="157">
        <v>354</v>
      </c>
      <c r="I218" s="159">
        <v>360</v>
      </c>
      <c r="J218" s="160" t="s">
        <v>740</v>
      </c>
      <c r="K218" s="161">
        <f t="shared" ref="K218:K226" si="94">H218-F218</f>
        <v>64.5</v>
      </c>
      <c r="L218" s="162">
        <f t="shared" ref="L218:L226" si="95">K218/F218</f>
        <v>0.22279792746113988</v>
      </c>
      <c r="M218" s="157" t="s">
        <v>594</v>
      </c>
      <c r="N218" s="163">
        <v>43040</v>
      </c>
      <c r="O218" s="1"/>
      <c r="P218" s="1"/>
      <c r="Q218" s="242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4">
        <v>89</v>
      </c>
      <c r="B219" s="155">
        <v>42845</v>
      </c>
      <c r="C219" s="155"/>
      <c r="D219" s="156" t="s">
        <v>435</v>
      </c>
      <c r="E219" s="157" t="s">
        <v>591</v>
      </c>
      <c r="F219" s="158">
        <v>700</v>
      </c>
      <c r="G219" s="157"/>
      <c r="H219" s="157">
        <v>840</v>
      </c>
      <c r="I219" s="159">
        <v>840</v>
      </c>
      <c r="J219" s="160" t="s">
        <v>741</v>
      </c>
      <c r="K219" s="161">
        <f t="shared" si="94"/>
        <v>140</v>
      </c>
      <c r="L219" s="162">
        <f t="shared" si="95"/>
        <v>0.2</v>
      </c>
      <c r="M219" s="157" t="s">
        <v>594</v>
      </c>
      <c r="N219" s="163">
        <v>42893</v>
      </c>
      <c r="O219" s="1"/>
      <c r="P219" s="1"/>
      <c r="Q219" s="242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4">
        <v>90</v>
      </c>
      <c r="B220" s="155">
        <v>42887</v>
      </c>
      <c r="C220" s="155"/>
      <c r="D220" s="156" t="s">
        <v>742</v>
      </c>
      <c r="E220" s="157" t="s">
        <v>591</v>
      </c>
      <c r="F220" s="158">
        <v>130</v>
      </c>
      <c r="G220" s="157"/>
      <c r="H220" s="157">
        <v>144.25</v>
      </c>
      <c r="I220" s="159">
        <v>170</v>
      </c>
      <c r="J220" s="160" t="s">
        <v>743</v>
      </c>
      <c r="K220" s="161">
        <f t="shared" si="94"/>
        <v>14.25</v>
      </c>
      <c r="L220" s="162">
        <f t="shared" si="95"/>
        <v>0.10961538461538461</v>
      </c>
      <c r="M220" s="157" t="s">
        <v>594</v>
      </c>
      <c r="N220" s="163">
        <v>43675</v>
      </c>
      <c r="O220" s="1"/>
      <c r="P220" s="1"/>
      <c r="Q220" s="242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4">
        <v>91</v>
      </c>
      <c r="B221" s="155">
        <v>42901</v>
      </c>
      <c r="C221" s="155"/>
      <c r="D221" s="156" t="s">
        <v>744</v>
      </c>
      <c r="E221" s="157" t="s">
        <v>591</v>
      </c>
      <c r="F221" s="158">
        <v>214.5</v>
      </c>
      <c r="G221" s="157"/>
      <c r="H221" s="157">
        <v>262</v>
      </c>
      <c r="I221" s="159">
        <v>262</v>
      </c>
      <c r="J221" s="160" t="s">
        <v>613</v>
      </c>
      <c r="K221" s="161">
        <f t="shared" si="94"/>
        <v>47.5</v>
      </c>
      <c r="L221" s="162">
        <f t="shared" si="95"/>
        <v>0.22144522144522144</v>
      </c>
      <c r="M221" s="157" t="s">
        <v>594</v>
      </c>
      <c r="N221" s="163">
        <v>42977</v>
      </c>
      <c r="O221" s="1"/>
      <c r="P221" s="1"/>
      <c r="Q221" s="242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92</v>
      </c>
      <c r="B222" s="186">
        <v>42933</v>
      </c>
      <c r="C222" s="186"/>
      <c r="D222" s="187" t="s">
        <v>745</v>
      </c>
      <c r="E222" s="188" t="s">
        <v>591</v>
      </c>
      <c r="F222" s="189">
        <v>370</v>
      </c>
      <c r="G222" s="188"/>
      <c r="H222" s="188">
        <v>447.5</v>
      </c>
      <c r="I222" s="190">
        <v>450</v>
      </c>
      <c r="J222" s="191" t="s">
        <v>678</v>
      </c>
      <c r="K222" s="161">
        <f t="shared" si="94"/>
        <v>77.5</v>
      </c>
      <c r="L222" s="192">
        <f t="shared" si="95"/>
        <v>0.20945945945945946</v>
      </c>
      <c r="M222" s="188" t="s">
        <v>594</v>
      </c>
      <c r="N222" s="193">
        <v>43035</v>
      </c>
      <c r="O222" s="1"/>
      <c r="P222" s="1"/>
      <c r="Q222" s="242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93</v>
      </c>
      <c r="B223" s="186">
        <v>42943</v>
      </c>
      <c r="C223" s="186"/>
      <c r="D223" s="187" t="s">
        <v>208</v>
      </c>
      <c r="E223" s="188" t="s">
        <v>591</v>
      </c>
      <c r="F223" s="189">
        <v>657.5</v>
      </c>
      <c r="G223" s="188"/>
      <c r="H223" s="188">
        <v>825</v>
      </c>
      <c r="I223" s="190">
        <v>820</v>
      </c>
      <c r="J223" s="191" t="s">
        <v>678</v>
      </c>
      <c r="K223" s="161">
        <f t="shared" si="94"/>
        <v>167.5</v>
      </c>
      <c r="L223" s="192">
        <f t="shared" si="95"/>
        <v>0.25475285171102663</v>
      </c>
      <c r="M223" s="188" t="s">
        <v>594</v>
      </c>
      <c r="N223" s="193">
        <v>43090</v>
      </c>
      <c r="O223" s="1"/>
      <c r="P223" s="1"/>
      <c r="Q223" s="242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4">
        <v>94</v>
      </c>
      <c r="B224" s="155">
        <v>42964</v>
      </c>
      <c r="C224" s="155"/>
      <c r="D224" s="156" t="s">
        <v>383</v>
      </c>
      <c r="E224" s="157" t="s">
        <v>591</v>
      </c>
      <c r="F224" s="158">
        <v>605</v>
      </c>
      <c r="G224" s="157"/>
      <c r="H224" s="157">
        <v>750</v>
      </c>
      <c r="I224" s="159">
        <v>750</v>
      </c>
      <c r="J224" s="160" t="s">
        <v>737</v>
      </c>
      <c r="K224" s="161">
        <f t="shared" si="94"/>
        <v>145</v>
      </c>
      <c r="L224" s="162">
        <f t="shared" si="95"/>
        <v>0.23966942148760331</v>
      </c>
      <c r="M224" s="157" t="s">
        <v>594</v>
      </c>
      <c r="N224" s="163">
        <v>43027</v>
      </c>
      <c r="O224" s="1"/>
      <c r="P224" s="1"/>
      <c r="Q224" s="242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64">
        <v>95</v>
      </c>
      <c r="B225" s="165">
        <v>42979</v>
      </c>
      <c r="C225" s="165"/>
      <c r="D225" s="173" t="s">
        <v>746</v>
      </c>
      <c r="E225" s="168" t="s">
        <v>591</v>
      </c>
      <c r="F225" s="168">
        <v>255</v>
      </c>
      <c r="G225" s="169"/>
      <c r="H225" s="169">
        <v>217.25</v>
      </c>
      <c r="I225" s="169">
        <v>320</v>
      </c>
      <c r="J225" s="170" t="s">
        <v>747</v>
      </c>
      <c r="K225" s="171">
        <f t="shared" si="94"/>
        <v>-37.75</v>
      </c>
      <c r="L225" s="174">
        <f t="shared" si="95"/>
        <v>-0.14803921568627451</v>
      </c>
      <c r="M225" s="168" t="s">
        <v>604</v>
      </c>
      <c r="N225" s="165">
        <v>43661</v>
      </c>
      <c r="O225" s="1"/>
      <c r="P225" s="1"/>
      <c r="Q225" s="242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4">
        <v>96</v>
      </c>
      <c r="B226" s="155">
        <v>42997</v>
      </c>
      <c r="C226" s="155"/>
      <c r="D226" s="156" t="s">
        <v>748</v>
      </c>
      <c r="E226" s="157" t="s">
        <v>591</v>
      </c>
      <c r="F226" s="158">
        <v>215</v>
      </c>
      <c r="G226" s="157"/>
      <c r="H226" s="157">
        <v>258</v>
      </c>
      <c r="I226" s="159">
        <v>258</v>
      </c>
      <c r="J226" s="160" t="s">
        <v>678</v>
      </c>
      <c r="K226" s="161">
        <f t="shared" si="94"/>
        <v>43</v>
      </c>
      <c r="L226" s="162">
        <f t="shared" si="95"/>
        <v>0.2</v>
      </c>
      <c r="M226" s="157" t="s">
        <v>594</v>
      </c>
      <c r="N226" s="163">
        <v>43040</v>
      </c>
      <c r="O226" s="1"/>
      <c r="P226" s="1"/>
      <c r="Q226" s="242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4">
        <v>97</v>
      </c>
      <c r="B227" s="155">
        <v>42997</v>
      </c>
      <c r="C227" s="155"/>
      <c r="D227" s="156" t="s">
        <v>748</v>
      </c>
      <c r="E227" s="157" t="s">
        <v>591</v>
      </c>
      <c r="F227" s="158">
        <v>215</v>
      </c>
      <c r="G227" s="157"/>
      <c r="H227" s="157">
        <v>258</v>
      </c>
      <c r="I227" s="159">
        <v>258</v>
      </c>
      <c r="J227" s="191" t="s">
        <v>678</v>
      </c>
      <c r="K227" s="161">
        <v>43</v>
      </c>
      <c r="L227" s="162">
        <v>0.2</v>
      </c>
      <c r="M227" s="157" t="s">
        <v>594</v>
      </c>
      <c r="N227" s="163">
        <v>43040</v>
      </c>
      <c r="O227" s="1"/>
      <c r="P227" s="1"/>
      <c r="Q227" s="242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98</v>
      </c>
      <c r="B228" s="186">
        <v>42998</v>
      </c>
      <c r="C228" s="186"/>
      <c r="D228" s="187" t="s">
        <v>749</v>
      </c>
      <c r="E228" s="188" t="s">
        <v>591</v>
      </c>
      <c r="F228" s="158">
        <v>75</v>
      </c>
      <c r="G228" s="188"/>
      <c r="H228" s="188">
        <v>90</v>
      </c>
      <c r="I228" s="190">
        <v>90</v>
      </c>
      <c r="J228" s="160" t="s">
        <v>750</v>
      </c>
      <c r="K228" s="161">
        <f t="shared" ref="K228:K233" si="96">H228-F228</f>
        <v>15</v>
      </c>
      <c r="L228" s="162">
        <f t="shared" ref="L228:L233" si="97">K228/F228</f>
        <v>0.2</v>
      </c>
      <c r="M228" s="157" t="s">
        <v>594</v>
      </c>
      <c r="N228" s="163">
        <v>43019</v>
      </c>
      <c r="O228" s="1"/>
      <c r="P228" s="1"/>
      <c r="Q228" s="242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99</v>
      </c>
      <c r="B229" s="186">
        <v>43011</v>
      </c>
      <c r="C229" s="186"/>
      <c r="D229" s="187" t="s">
        <v>751</v>
      </c>
      <c r="E229" s="188" t="s">
        <v>591</v>
      </c>
      <c r="F229" s="189">
        <v>315</v>
      </c>
      <c r="G229" s="188"/>
      <c r="H229" s="188">
        <v>392</v>
      </c>
      <c r="I229" s="190">
        <v>384</v>
      </c>
      <c r="J229" s="191" t="s">
        <v>752</v>
      </c>
      <c r="K229" s="161">
        <f t="shared" si="96"/>
        <v>77</v>
      </c>
      <c r="L229" s="192">
        <f t="shared" si="97"/>
        <v>0.24444444444444444</v>
      </c>
      <c r="M229" s="188" t="s">
        <v>594</v>
      </c>
      <c r="N229" s="193">
        <v>43017</v>
      </c>
      <c r="O229" s="1"/>
      <c r="P229" s="1"/>
      <c r="Q229" s="242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100</v>
      </c>
      <c r="B230" s="186">
        <v>43013</v>
      </c>
      <c r="C230" s="186"/>
      <c r="D230" s="187" t="s">
        <v>468</v>
      </c>
      <c r="E230" s="188" t="s">
        <v>591</v>
      </c>
      <c r="F230" s="189">
        <v>145</v>
      </c>
      <c r="G230" s="188"/>
      <c r="H230" s="188">
        <v>179</v>
      </c>
      <c r="I230" s="190">
        <v>180</v>
      </c>
      <c r="J230" s="191" t="s">
        <v>753</v>
      </c>
      <c r="K230" s="161">
        <f t="shared" si="96"/>
        <v>34</v>
      </c>
      <c r="L230" s="192">
        <f t="shared" si="97"/>
        <v>0.23448275862068965</v>
      </c>
      <c r="M230" s="188" t="s">
        <v>594</v>
      </c>
      <c r="N230" s="193">
        <v>43025</v>
      </c>
      <c r="O230" s="1"/>
      <c r="P230" s="1"/>
      <c r="Q230" s="242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101</v>
      </c>
      <c r="B231" s="186">
        <v>43014</v>
      </c>
      <c r="C231" s="186"/>
      <c r="D231" s="187" t="s">
        <v>358</v>
      </c>
      <c r="E231" s="188" t="s">
        <v>591</v>
      </c>
      <c r="F231" s="189">
        <v>256</v>
      </c>
      <c r="G231" s="188"/>
      <c r="H231" s="188">
        <v>323</v>
      </c>
      <c r="I231" s="190">
        <v>320</v>
      </c>
      <c r="J231" s="191" t="s">
        <v>678</v>
      </c>
      <c r="K231" s="161">
        <f t="shared" si="96"/>
        <v>67</v>
      </c>
      <c r="L231" s="192">
        <f t="shared" si="97"/>
        <v>0.26171875</v>
      </c>
      <c r="M231" s="188" t="s">
        <v>594</v>
      </c>
      <c r="N231" s="193">
        <v>43067</v>
      </c>
      <c r="O231" s="1"/>
      <c r="P231" s="1"/>
      <c r="Q231" s="242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102</v>
      </c>
      <c r="B232" s="186">
        <v>43017</v>
      </c>
      <c r="C232" s="186"/>
      <c r="D232" s="187" t="s">
        <v>372</v>
      </c>
      <c r="E232" s="188" t="s">
        <v>591</v>
      </c>
      <c r="F232" s="189">
        <v>137.5</v>
      </c>
      <c r="G232" s="188"/>
      <c r="H232" s="188">
        <v>184</v>
      </c>
      <c r="I232" s="190">
        <v>183</v>
      </c>
      <c r="J232" s="191" t="s">
        <v>754</v>
      </c>
      <c r="K232" s="161">
        <f t="shared" si="96"/>
        <v>46.5</v>
      </c>
      <c r="L232" s="192">
        <f t="shared" si="97"/>
        <v>0.33818181818181819</v>
      </c>
      <c r="M232" s="188" t="s">
        <v>594</v>
      </c>
      <c r="N232" s="193">
        <v>43108</v>
      </c>
      <c r="O232" s="1"/>
      <c r="P232" s="1"/>
      <c r="Q232" s="242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103</v>
      </c>
      <c r="B233" s="186">
        <v>43018</v>
      </c>
      <c r="C233" s="186"/>
      <c r="D233" s="187" t="s">
        <v>755</v>
      </c>
      <c r="E233" s="188" t="s">
        <v>591</v>
      </c>
      <c r="F233" s="189">
        <v>125.5</v>
      </c>
      <c r="G233" s="188"/>
      <c r="H233" s="188">
        <v>158</v>
      </c>
      <c r="I233" s="190">
        <v>155</v>
      </c>
      <c r="J233" s="191" t="s">
        <v>756</v>
      </c>
      <c r="K233" s="161">
        <f t="shared" si="96"/>
        <v>32.5</v>
      </c>
      <c r="L233" s="192">
        <f t="shared" si="97"/>
        <v>0.25896414342629481</v>
      </c>
      <c r="M233" s="188" t="s">
        <v>594</v>
      </c>
      <c r="N233" s="193">
        <v>43067</v>
      </c>
      <c r="O233" s="1"/>
      <c r="P233" s="1"/>
      <c r="Q233" s="242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104</v>
      </c>
      <c r="B234" s="186">
        <v>43018</v>
      </c>
      <c r="C234" s="186"/>
      <c r="D234" s="187" t="s">
        <v>757</v>
      </c>
      <c r="E234" s="188" t="s">
        <v>591</v>
      </c>
      <c r="F234" s="189">
        <v>895</v>
      </c>
      <c r="G234" s="188"/>
      <c r="H234" s="188">
        <v>1122.5</v>
      </c>
      <c r="I234" s="190">
        <v>1078</v>
      </c>
      <c r="J234" s="191" t="s">
        <v>758</v>
      </c>
      <c r="K234" s="161">
        <v>227.5</v>
      </c>
      <c r="L234" s="192">
        <v>0.25418994413407803</v>
      </c>
      <c r="M234" s="188" t="s">
        <v>594</v>
      </c>
      <c r="N234" s="193">
        <v>43117</v>
      </c>
      <c r="O234" s="1"/>
      <c r="P234" s="1"/>
      <c r="Q234" s="242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105</v>
      </c>
      <c r="B235" s="186">
        <v>43020</v>
      </c>
      <c r="C235" s="186"/>
      <c r="D235" s="187" t="s">
        <v>367</v>
      </c>
      <c r="E235" s="188" t="s">
        <v>591</v>
      </c>
      <c r="F235" s="189">
        <v>525</v>
      </c>
      <c r="G235" s="188"/>
      <c r="H235" s="188">
        <v>629</v>
      </c>
      <c r="I235" s="190">
        <v>629</v>
      </c>
      <c r="J235" s="191" t="s">
        <v>678</v>
      </c>
      <c r="K235" s="161">
        <v>104</v>
      </c>
      <c r="L235" s="192">
        <v>0.19809523809523799</v>
      </c>
      <c r="M235" s="188" t="s">
        <v>594</v>
      </c>
      <c r="N235" s="193">
        <v>43119</v>
      </c>
      <c r="O235" s="1"/>
      <c r="P235" s="1"/>
      <c r="Q235" s="242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106</v>
      </c>
      <c r="B236" s="186">
        <v>43046</v>
      </c>
      <c r="C236" s="186"/>
      <c r="D236" s="187" t="s">
        <v>408</v>
      </c>
      <c r="E236" s="188" t="s">
        <v>591</v>
      </c>
      <c r="F236" s="189">
        <v>740</v>
      </c>
      <c r="G236" s="188"/>
      <c r="H236" s="188">
        <v>892.5</v>
      </c>
      <c r="I236" s="190">
        <v>900</v>
      </c>
      <c r="J236" s="191" t="s">
        <v>759</v>
      </c>
      <c r="K236" s="161">
        <f t="shared" ref="K236:K238" si="98">H236-F236</f>
        <v>152.5</v>
      </c>
      <c r="L236" s="192">
        <f t="shared" ref="L236:L238" si="99">K236/F236</f>
        <v>0.20608108108108109</v>
      </c>
      <c r="M236" s="188" t="s">
        <v>594</v>
      </c>
      <c r="N236" s="193">
        <v>43052</v>
      </c>
      <c r="O236" s="1"/>
      <c r="P236" s="1"/>
      <c r="Q236" s="242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4">
        <v>107</v>
      </c>
      <c r="B237" s="155">
        <v>43073</v>
      </c>
      <c r="C237" s="155"/>
      <c r="D237" s="156" t="s">
        <v>760</v>
      </c>
      <c r="E237" s="157" t="s">
        <v>591</v>
      </c>
      <c r="F237" s="158">
        <v>118.5</v>
      </c>
      <c r="G237" s="157"/>
      <c r="H237" s="157">
        <v>143.5</v>
      </c>
      <c r="I237" s="159">
        <v>145</v>
      </c>
      <c r="J237" s="160" t="s">
        <v>761</v>
      </c>
      <c r="K237" s="161">
        <f t="shared" si="98"/>
        <v>25</v>
      </c>
      <c r="L237" s="162">
        <f t="shared" si="99"/>
        <v>0.2109704641350211</v>
      </c>
      <c r="M237" s="157" t="s">
        <v>594</v>
      </c>
      <c r="N237" s="163">
        <v>43097</v>
      </c>
      <c r="O237" s="1"/>
      <c r="P237" s="1"/>
      <c r="Q237" s="242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64">
        <v>108</v>
      </c>
      <c r="B238" s="165">
        <v>43090</v>
      </c>
      <c r="C238" s="165"/>
      <c r="D238" s="166" t="s">
        <v>440</v>
      </c>
      <c r="E238" s="167" t="s">
        <v>591</v>
      </c>
      <c r="F238" s="168">
        <v>715</v>
      </c>
      <c r="G238" s="168"/>
      <c r="H238" s="169">
        <v>500</v>
      </c>
      <c r="I238" s="169">
        <v>872</v>
      </c>
      <c r="J238" s="170" t="s">
        <v>762</v>
      </c>
      <c r="K238" s="171">
        <f t="shared" si="98"/>
        <v>-215</v>
      </c>
      <c r="L238" s="172">
        <f t="shared" si="99"/>
        <v>-0.30069930069930068</v>
      </c>
      <c r="M238" s="168" t="s">
        <v>604</v>
      </c>
      <c r="N238" s="165">
        <v>43670</v>
      </c>
      <c r="O238" s="1"/>
      <c r="P238" s="1"/>
      <c r="Q238" s="242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54">
        <v>109</v>
      </c>
      <c r="B239" s="155">
        <v>43098</v>
      </c>
      <c r="C239" s="155"/>
      <c r="D239" s="156" t="s">
        <v>751</v>
      </c>
      <c r="E239" s="157" t="s">
        <v>591</v>
      </c>
      <c r="F239" s="158">
        <v>435</v>
      </c>
      <c r="G239" s="157"/>
      <c r="H239" s="157">
        <v>542.5</v>
      </c>
      <c r="I239" s="159">
        <v>539</v>
      </c>
      <c r="J239" s="160" t="s">
        <v>678</v>
      </c>
      <c r="K239" s="161">
        <v>107.5</v>
      </c>
      <c r="L239" s="162">
        <v>0.247126436781609</v>
      </c>
      <c r="M239" s="157" t="s">
        <v>594</v>
      </c>
      <c r="N239" s="163">
        <v>43206</v>
      </c>
      <c r="O239" s="1"/>
      <c r="P239" s="1"/>
      <c r="Q239" s="242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54">
        <v>110</v>
      </c>
      <c r="B240" s="155">
        <v>43098</v>
      </c>
      <c r="C240" s="155"/>
      <c r="D240" s="156" t="s">
        <v>560</v>
      </c>
      <c r="E240" s="157" t="s">
        <v>591</v>
      </c>
      <c r="F240" s="158">
        <v>885</v>
      </c>
      <c r="G240" s="157"/>
      <c r="H240" s="157">
        <v>1090</v>
      </c>
      <c r="I240" s="159">
        <v>1084</v>
      </c>
      <c r="J240" s="160" t="s">
        <v>678</v>
      </c>
      <c r="K240" s="161">
        <v>205</v>
      </c>
      <c r="L240" s="162">
        <v>0.23163841807909599</v>
      </c>
      <c r="M240" s="157" t="s">
        <v>594</v>
      </c>
      <c r="N240" s="163">
        <v>43213</v>
      </c>
      <c r="O240" s="1"/>
      <c r="P240" s="1"/>
      <c r="Q240" s="242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94">
        <v>111</v>
      </c>
      <c r="B241" s="195">
        <v>43192</v>
      </c>
      <c r="C241" s="195"/>
      <c r="D241" s="173" t="s">
        <v>763</v>
      </c>
      <c r="E241" s="168" t="s">
        <v>591</v>
      </c>
      <c r="F241" s="196">
        <v>478.5</v>
      </c>
      <c r="G241" s="168"/>
      <c r="H241" s="168">
        <v>442</v>
      </c>
      <c r="I241" s="169">
        <v>613</v>
      </c>
      <c r="J241" s="170" t="s">
        <v>764</v>
      </c>
      <c r="K241" s="171">
        <f t="shared" ref="K241:K244" si="100">H241-F241</f>
        <v>-36.5</v>
      </c>
      <c r="L241" s="172">
        <f t="shared" ref="L241:L244" si="101">K241/F241</f>
        <v>-7.6280041797283177E-2</v>
      </c>
      <c r="M241" s="168" t="s">
        <v>604</v>
      </c>
      <c r="N241" s="165">
        <v>43762</v>
      </c>
      <c r="O241" s="1"/>
      <c r="P241" s="1"/>
      <c r="Q241" s="242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64">
        <v>112</v>
      </c>
      <c r="B242" s="165">
        <v>43194</v>
      </c>
      <c r="C242" s="165"/>
      <c r="D242" s="166" t="s">
        <v>765</v>
      </c>
      <c r="E242" s="167" t="s">
        <v>591</v>
      </c>
      <c r="F242" s="168">
        <f>141.5-7.3</f>
        <v>134.19999999999999</v>
      </c>
      <c r="G242" s="168"/>
      <c r="H242" s="169">
        <v>77</v>
      </c>
      <c r="I242" s="169">
        <v>180</v>
      </c>
      <c r="J242" s="170" t="s">
        <v>766</v>
      </c>
      <c r="K242" s="171">
        <f t="shared" si="100"/>
        <v>-57.199999999999989</v>
      </c>
      <c r="L242" s="172">
        <f t="shared" si="101"/>
        <v>-0.42622950819672129</v>
      </c>
      <c r="M242" s="168" t="s">
        <v>604</v>
      </c>
      <c r="N242" s="165">
        <v>43522</v>
      </c>
      <c r="O242" s="1"/>
      <c r="P242" s="1"/>
      <c r="Q242" s="242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64">
        <v>113</v>
      </c>
      <c r="B243" s="165">
        <v>43209</v>
      </c>
      <c r="C243" s="165"/>
      <c r="D243" s="166" t="s">
        <v>767</v>
      </c>
      <c r="E243" s="167" t="s">
        <v>591</v>
      </c>
      <c r="F243" s="168">
        <v>430</v>
      </c>
      <c r="G243" s="168"/>
      <c r="H243" s="169">
        <v>220</v>
      </c>
      <c r="I243" s="169">
        <v>537</v>
      </c>
      <c r="J243" s="170" t="s">
        <v>768</v>
      </c>
      <c r="K243" s="171">
        <f t="shared" si="100"/>
        <v>-210</v>
      </c>
      <c r="L243" s="172">
        <f t="shared" si="101"/>
        <v>-0.48837209302325579</v>
      </c>
      <c r="M243" s="168" t="s">
        <v>604</v>
      </c>
      <c r="N243" s="165">
        <v>43252</v>
      </c>
      <c r="O243" s="1"/>
      <c r="P243" s="1"/>
      <c r="Q243" s="242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114</v>
      </c>
      <c r="B244" s="186">
        <v>43220</v>
      </c>
      <c r="C244" s="186"/>
      <c r="D244" s="187" t="s">
        <v>769</v>
      </c>
      <c r="E244" s="188" t="s">
        <v>591</v>
      </c>
      <c r="F244" s="188">
        <v>153.5</v>
      </c>
      <c r="G244" s="188"/>
      <c r="H244" s="188">
        <v>196</v>
      </c>
      <c r="I244" s="190">
        <v>196</v>
      </c>
      <c r="J244" s="160" t="s">
        <v>770</v>
      </c>
      <c r="K244" s="161">
        <f t="shared" si="100"/>
        <v>42.5</v>
      </c>
      <c r="L244" s="162">
        <f t="shared" si="101"/>
        <v>0.27687296416938112</v>
      </c>
      <c r="M244" s="157" t="s">
        <v>594</v>
      </c>
      <c r="N244" s="163">
        <v>43605</v>
      </c>
      <c r="O244" s="1"/>
      <c r="P244" s="1"/>
      <c r="Q244" s="242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64">
        <v>115</v>
      </c>
      <c r="B245" s="165">
        <v>43306</v>
      </c>
      <c r="C245" s="165"/>
      <c r="D245" s="166" t="s">
        <v>738</v>
      </c>
      <c r="E245" s="167" t="s">
        <v>591</v>
      </c>
      <c r="F245" s="168">
        <v>27.5</v>
      </c>
      <c r="G245" s="168"/>
      <c r="H245" s="169">
        <v>13.1</v>
      </c>
      <c r="I245" s="169">
        <v>60</v>
      </c>
      <c r="J245" s="170" t="s">
        <v>771</v>
      </c>
      <c r="K245" s="171">
        <v>-14.4</v>
      </c>
      <c r="L245" s="172">
        <v>-0.52363636363636401</v>
      </c>
      <c r="M245" s="168" t="s">
        <v>604</v>
      </c>
      <c r="N245" s="165">
        <v>43138</v>
      </c>
      <c r="O245" s="1"/>
      <c r="P245" s="1"/>
      <c r="Q245" s="242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94">
        <v>116</v>
      </c>
      <c r="B246" s="195">
        <v>43318</v>
      </c>
      <c r="C246" s="195"/>
      <c r="D246" s="173" t="s">
        <v>772</v>
      </c>
      <c r="E246" s="168" t="s">
        <v>591</v>
      </c>
      <c r="F246" s="168">
        <v>148.5</v>
      </c>
      <c r="G246" s="168"/>
      <c r="H246" s="168">
        <v>102</v>
      </c>
      <c r="I246" s="169">
        <v>182</v>
      </c>
      <c r="J246" s="170" t="s">
        <v>773</v>
      </c>
      <c r="K246" s="171">
        <f>H246-F246</f>
        <v>-46.5</v>
      </c>
      <c r="L246" s="172">
        <f>K246/F246</f>
        <v>-0.31313131313131315</v>
      </c>
      <c r="M246" s="168" t="s">
        <v>604</v>
      </c>
      <c r="N246" s="165">
        <v>43661</v>
      </c>
      <c r="O246" s="1"/>
      <c r="P246" s="1"/>
      <c r="Q246" s="242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54">
        <v>117</v>
      </c>
      <c r="B247" s="155">
        <v>43335</v>
      </c>
      <c r="C247" s="155"/>
      <c r="D247" s="156" t="s">
        <v>774</v>
      </c>
      <c r="E247" s="157" t="s">
        <v>591</v>
      </c>
      <c r="F247" s="188">
        <v>285</v>
      </c>
      <c r="G247" s="157"/>
      <c r="H247" s="157">
        <v>355</v>
      </c>
      <c r="I247" s="159">
        <v>364</v>
      </c>
      <c r="J247" s="160" t="s">
        <v>775</v>
      </c>
      <c r="K247" s="161">
        <v>70</v>
      </c>
      <c r="L247" s="162">
        <v>0.24561403508771901</v>
      </c>
      <c r="M247" s="157" t="s">
        <v>594</v>
      </c>
      <c r="N247" s="163">
        <v>43455</v>
      </c>
      <c r="O247" s="1"/>
      <c r="P247" s="1"/>
      <c r="Q247" s="242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54">
        <v>118</v>
      </c>
      <c r="B248" s="155">
        <v>43341</v>
      </c>
      <c r="C248" s="155"/>
      <c r="D248" s="156" t="s">
        <v>398</v>
      </c>
      <c r="E248" s="157" t="s">
        <v>591</v>
      </c>
      <c r="F248" s="188">
        <v>525</v>
      </c>
      <c r="G248" s="157"/>
      <c r="H248" s="157">
        <v>585</v>
      </c>
      <c r="I248" s="159">
        <v>635</v>
      </c>
      <c r="J248" s="160" t="s">
        <v>776</v>
      </c>
      <c r="K248" s="161">
        <f t="shared" ref="K248:K299" si="102">H248-F248</f>
        <v>60</v>
      </c>
      <c r="L248" s="162">
        <f t="shared" ref="L248:L299" si="103">K248/F248</f>
        <v>0.11428571428571428</v>
      </c>
      <c r="M248" s="157" t="s">
        <v>594</v>
      </c>
      <c r="N248" s="163">
        <v>43662</v>
      </c>
      <c r="O248" s="1"/>
      <c r="P248" s="1"/>
      <c r="Q248" s="242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54">
        <v>119</v>
      </c>
      <c r="B249" s="155">
        <v>43395</v>
      </c>
      <c r="C249" s="155"/>
      <c r="D249" s="156" t="s">
        <v>383</v>
      </c>
      <c r="E249" s="157" t="s">
        <v>591</v>
      </c>
      <c r="F249" s="188">
        <v>475</v>
      </c>
      <c r="G249" s="157"/>
      <c r="H249" s="157">
        <v>574</v>
      </c>
      <c r="I249" s="159">
        <v>570</v>
      </c>
      <c r="J249" s="160" t="s">
        <v>678</v>
      </c>
      <c r="K249" s="161">
        <f t="shared" si="102"/>
        <v>99</v>
      </c>
      <c r="L249" s="162">
        <f t="shared" si="103"/>
        <v>0.20842105263157895</v>
      </c>
      <c r="M249" s="157" t="s">
        <v>594</v>
      </c>
      <c r="N249" s="163">
        <v>43403</v>
      </c>
      <c r="O249" s="1"/>
      <c r="P249" s="1"/>
      <c r="Q249" s="242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5">
        <v>120</v>
      </c>
      <c r="B250" s="186">
        <v>43397</v>
      </c>
      <c r="C250" s="186"/>
      <c r="D250" s="187" t="s">
        <v>777</v>
      </c>
      <c r="E250" s="188" t="s">
        <v>591</v>
      </c>
      <c r="F250" s="188">
        <v>707.5</v>
      </c>
      <c r="G250" s="188"/>
      <c r="H250" s="188">
        <v>872</v>
      </c>
      <c r="I250" s="190">
        <v>872</v>
      </c>
      <c r="J250" s="191" t="s">
        <v>678</v>
      </c>
      <c r="K250" s="161">
        <f t="shared" si="102"/>
        <v>164.5</v>
      </c>
      <c r="L250" s="192">
        <f t="shared" si="103"/>
        <v>0.23250883392226149</v>
      </c>
      <c r="M250" s="188" t="s">
        <v>594</v>
      </c>
      <c r="N250" s="193">
        <v>43482</v>
      </c>
      <c r="O250" s="1"/>
      <c r="P250" s="1"/>
      <c r="Q250" s="242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5">
        <v>121</v>
      </c>
      <c r="B251" s="186">
        <v>43398</v>
      </c>
      <c r="C251" s="186"/>
      <c r="D251" s="187" t="s">
        <v>778</v>
      </c>
      <c r="E251" s="188" t="s">
        <v>591</v>
      </c>
      <c r="F251" s="188">
        <v>162</v>
      </c>
      <c r="G251" s="188"/>
      <c r="H251" s="188">
        <v>204</v>
      </c>
      <c r="I251" s="190">
        <v>209</v>
      </c>
      <c r="J251" s="191" t="s">
        <v>779</v>
      </c>
      <c r="K251" s="161">
        <f t="shared" si="102"/>
        <v>42</v>
      </c>
      <c r="L251" s="192">
        <f t="shared" si="103"/>
        <v>0.25925925925925924</v>
      </c>
      <c r="M251" s="188" t="s">
        <v>594</v>
      </c>
      <c r="N251" s="193">
        <v>43539</v>
      </c>
      <c r="O251" s="1"/>
      <c r="P251" s="1"/>
      <c r="Q251" s="242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122</v>
      </c>
      <c r="B252" s="186">
        <v>43399</v>
      </c>
      <c r="C252" s="186"/>
      <c r="D252" s="187" t="s">
        <v>488</v>
      </c>
      <c r="E252" s="188" t="s">
        <v>591</v>
      </c>
      <c r="F252" s="188">
        <v>240</v>
      </c>
      <c r="G252" s="188"/>
      <c r="H252" s="188">
        <v>297</v>
      </c>
      <c r="I252" s="190">
        <v>297</v>
      </c>
      <c r="J252" s="191" t="s">
        <v>678</v>
      </c>
      <c r="K252" s="197">
        <f t="shared" si="102"/>
        <v>57</v>
      </c>
      <c r="L252" s="192">
        <f t="shared" si="103"/>
        <v>0.23749999999999999</v>
      </c>
      <c r="M252" s="188" t="s">
        <v>594</v>
      </c>
      <c r="N252" s="193">
        <v>43417</v>
      </c>
      <c r="O252" s="1"/>
      <c r="P252" s="1"/>
      <c r="Q252" s="242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54">
        <v>123</v>
      </c>
      <c r="B253" s="155">
        <v>43439</v>
      </c>
      <c r="C253" s="155"/>
      <c r="D253" s="156" t="s">
        <v>780</v>
      </c>
      <c r="E253" s="157" t="s">
        <v>591</v>
      </c>
      <c r="F253" s="157">
        <v>202.5</v>
      </c>
      <c r="G253" s="157"/>
      <c r="H253" s="157">
        <v>255</v>
      </c>
      <c r="I253" s="159">
        <v>252</v>
      </c>
      <c r="J253" s="160" t="s">
        <v>678</v>
      </c>
      <c r="K253" s="161">
        <f t="shared" si="102"/>
        <v>52.5</v>
      </c>
      <c r="L253" s="162">
        <f t="shared" si="103"/>
        <v>0.25925925925925924</v>
      </c>
      <c r="M253" s="157" t="s">
        <v>594</v>
      </c>
      <c r="N253" s="163">
        <v>43542</v>
      </c>
      <c r="O253" s="1"/>
      <c r="P253" s="1"/>
      <c r="Q253" s="242"/>
      <c r="R253" s="1"/>
      <c r="S253" s="6" t="s">
        <v>781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5">
        <v>124</v>
      </c>
      <c r="B254" s="186">
        <v>43465</v>
      </c>
      <c r="C254" s="155"/>
      <c r="D254" s="187" t="s">
        <v>159</v>
      </c>
      <c r="E254" s="188" t="s">
        <v>591</v>
      </c>
      <c r="F254" s="188">
        <v>710</v>
      </c>
      <c r="G254" s="188"/>
      <c r="H254" s="188">
        <v>866</v>
      </c>
      <c r="I254" s="190">
        <v>866</v>
      </c>
      <c r="J254" s="191" t="s">
        <v>678</v>
      </c>
      <c r="K254" s="161">
        <f t="shared" si="102"/>
        <v>156</v>
      </c>
      <c r="L254" s="162">
        <f t="shared" si="103"/>
        <v>0.21971830985915494</v>
      </c>
      <c r="M254" s="157" t="s">
        <v>594</v>
      </c>
      <c r="N254" s="163">
        <v>43553</v>
      </c>
      <c r="O254" s="1"/>
      <c r="P254" s="1"/>
      <c r="Q254" s="242"/>
      <c r="R254" s="1"/>
      <c r="S254" s="6" t="s">
        <v>781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5">
        <v>125</v>
      </c>
      <c r="B255" s="186">
        <v>43522</v>
      </c>
      <c r="C255" s="186"/>
      <c r="D255" s="187" t="s">
        <v>174</v>
      </c>
      <c r="E255" s="188" t="s">
        <v>591</v>
      </c>
      <c r="F255" s="188">
        <v>337.25</v>
      </c>
      <c r="G255" s="188"/>
      <c r="H255" s="188">
        <v>398.5</v>
      </c>
      <c r="I255" s="190">
        <v>411</v>
      </c>
      <c r="J255" s="160" t="s">
        <v>782</v>
      </c>
      <c r="K255" s="161">
        <f t="shared" si="102"/>
        <v>61.25</v>
      </c>
      <c r="L255" s="162">
        <f t="shared" si="103"/>
        <v>0.1816160118606375</v>
      </c>
      <c r="M255" s="157" t="s">
        <v>594</v>
      </c>
      <c r="N255" s="163">
        <v>43760</v>
      </c>
      <c r="O255" s="1"/>
      <c r="P255" s="1"/>
      <c r="Q255" s="242"/>
      <c r="R255" s="1"/>
      <c r="S255" s="6" t="s">
        <v>781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98">
        <v>126</v>
      </c>
      <c r="B256" s="199">
        <v>43559</v>
      </c>
      <c r="C256" s="199"/>
      <c r="D256" s="200" t="s">
        <v>783</v>
      </c>
      <c r="E256" s="201" t="s">
        <v>591</v>
      </c>
      <c r="F256" s="201">
        <v>130</v>
      </c>
      <c r="G256" s="201"/>
      <c r="H256" s="201">
        <v>65</v>
      </c>
      <c r="I256" s="202">
        <v>158</v>
      </c>
      <c r="J256" s="170" t="s">
        <v>784</v>
      </c>
      <c r="K256" s="171">
        <f t="shared" si="102"/>
        <v>-65</v>
      </c>
      <c r="L256" s="172">
        <f t="shared" si="103"/>
        <v>-0.5</v>
      </c>
      <c r="M256" s="168" t="s">
        <v>604</v>
      </c>
      <c r="N256" s="165">
        <v>43726</v>
      </c>
      <c r="O256" s="1"/>
      <c r="P256" s="1"/>
      <c r="Q256" s="242"/>
      <c r="R256" s="1"/>
      <c r="S256" s="6" t="s">
        <v>785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5">
        <v>127</v>
      </c>
      <c r="B257" s="186">
        <v>43017</v>
      </c>
      <c r="C257" s="186"/>
      <c r="D257" s="187" t="s">
        <v>210</v>
      </c>
      <c r="E257" s="188" t="s">
        <v>591</v>
      </c>
      <c r="F257" s="188">
        <v>141.5</v>
      </c>
      <c r="G257" s="188"/>
      <c r="H257" s="188">
        <v>183.5</v>
      </c>
      <c r="I257" s="190">
        <v>210</v>
      </c>
      <c r="J257" s="160" t="s">
        <v>779</v>
      </c>
      <c r="K257" s="161">
        <f t="shared" si="102"/>
        <v>42</v>
      </c>
      <c r="L257" s="162">
        <f t="shared" si="103"/>
        <v>0.29681978798586572</v>
      </c>
      <c r="M257" s="157" t="s">
        <v>594</v>
      </c>
      <c r="N257" s="163">
        <v>43042</v>
      </c>
      <c r="O257" s="1"/>
      <c r="P257" s="1"/>
      <c r="Q257" s="242"/>
      <c r="R257" s="1"/>
      <c r="S257" s="6" t="s">
        <v>785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98">
        <v>128</v>
      </c>
      <c r="B258" s="199">
        <v>43074</v>
      </c>
      <c r="C258" s="199"/>
      <c r="D258" s="200" t="s">
        <v>786</v>
      </c>
      <c r="E258" s="201" t="s">
        <v>591</v>
      </c>
      <c r="F258" s="196">
        <v>172</v>
      </c>
      <c r="G258" s="201"/>
      <c r="H258" s="201">
        <v>155.25</v>
      </c>
      <c r="I258" s="202">
        <v>230</v>
      </c>
      <c r="J258" s="170" t="s">
        <v>787</v>
      </c>
      <c r="K258" s="171">
        <f t="shared" si="102"/>
        <v>-16.75</v>
      </c>
      <c r="L258" s="172">
        <f t="shared" si="103"/>
        <v>-9.7383720930232565E-2</v>
      </c>
      <c r="M258" s="168" t="s">
        <v>604</v>
      </c>
      <c r="N258" s="165">
        <v>43787</v>
      </c>
      <c r="O258" s="1"/>
      <c r="P258" s="1"/>
      <c r="Q258" s="242"/>
      <c r="R258" s="1"/>
      <c r="S258" s="6" t="s">
        <v>785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5">
        <v>129</v>
      </c>
      <c r="B259" s="186">
        <v>43398</v>
      </c>
      <c r="C259" s="186"/>
      <c r="D259" s="187" t="s">
        <v>120</v>
      </c>
      <c r="E259" s="188" t="s">
        <v>591</v>
      </c>
      <c r="F259" s="188">
        <v>698.5</v>
      </c>
      <c r="G259" s="188"/>
      <c r="H259" s="188">
        <v>890</v>
      </c>
      <c r="I259" s="190">
        <v>890</v>
      </c>
      <c r="J259" s="160" t="s">
        <v>788</v>
      </c>
      <c r="K259" s="161">
        <f t="shared" si="102"/>
        <v>191.5</v>
      </c>
      <c r="L259" s="162">
        <f t="shared" si="103"/>
        <v>0.27415891195418757</v>
      </c>
      <c r="M259" s="157" t="s">
        <v>594</v>
      </c>
      <c r="N259" s="163">
        <v>44328</v>
      </c>
      <c r="O259" s="1"/>
      <c r="P259" s="1"/>
      <c r="Q259" s="242"/>
      <c r="R259" s="1"/>
      <c r="S259" s="6" t="s">
        <v>781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5">
        <v>130</v>
      </c>
      <c r="B260" s="186">
        <v>42877</v>
      </c>
      <c r="C260" s="186"/>
      <c r="D260" s="187" t="s">
        <v>789</v>
      </c>
      <c r="E260" s="188" t="s">
        <v>591</v>
      </c>
      <c r="F260" s="188">
        <v>127.6</v>
      </c>
      <c r="G260" s="188"/>
      <c r="H260" s="188">
        <v>138</v>
      </c>
      <c r="I260" s="190">
        <v>190</v>
      </c>
      <c r="J260" s="160" t="s">
        <v>790</v>
      </c>
      <c r="K260" s="161">
        <f t="shared" si="102"/>
        <v>10.400000000000006</v>
      </c>
      <c r="L260" s="162">
        <f t="shared" si="103"/>
        <v>8.1504702194357417E-2</v>
      </c>
      <c r="M260" s="157" t="s">
        <v>594</v>
      </c>
      <c r="N260" s="163">
        <v>43774</v>
      </c>
      <c r="O260" s="1"/>
      <c r="P260" s="1"/>
      <c r="Q260" s="242"/>
      <c r="R260" s="1"/>
      <c r="S260" s="6" t="s">
        <v>785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5">
        <v>131</v>
      </c>
      <c r="B261" s="186">
        <v>43158</v>
      </c>
      <c r="C261" s="186"/>
      <c r="D261" s="187" t="s">
        <v>791</v>
      </c>
      <c r="E261" s="188" t="s">
        <v>591</v>
      </c>
      <c r="F261" s="188">
        <v>317</v>
      </c>
      <c r="G261" s="188"/>
      <c r="H261" s="188">
        <v>382.5</v>
      </c>
      <c r="I261" s="190">
        <v>398</v>
      </c>
      <c r="J261" s="160" t="s">
        <v>792</v>
      </c>
      <c r="K261" s="161">
        <f t="shared" si="102"/>
        <v>65.5</v>
      </c>
      <c r="L261" s="162">
        <f t="shared" si="103"/>
        <v>0.20662460567823343</v>
      </c>
      <c r="M261" s="157" t="s">
        <v>594</v>
      </c>
      <c r="N261" s="163">
        <v>44238</v>
      </c>
      <c r="O261" s="1"/>
      <c r="P261" s="1"/>
      <c r="Q261" s="242"/>
      <c r="R261" s="1"/>
      <c r="S261" s="6" t="s">
        <v>785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98">
        <v>132</v>
      </c>
      <c r="B262" s="199">
        <v>43164</v>
      </c>
      <c r="C262" s="199"/>
      <c r="D262" s="200" t="s">
        <v>166</v>
      </c>
      <c r="E262" s="201" t="s">
        <v>591</v>
      </c>
      <c r="F262" s="196">
        <f>510-14.4</f>
        <v>495.6</v>
      </c>
      <c r="G262" s="201"/>
      <c r="H262" s="201">
        <v>350</v>
      </c>
      <c r="I262" s="202">
        <v>672</v>
      </c>
      <c r="J262" s="170" t="s">
        <v>793</v>
      </c>
      <c r="K262" s="171">
        <f t="shared" si="102"/>
        <v>-145.60000000000002</v>
      </c>
      <c r="L262" s="172">
        <f t="shared" si="103"/>
        <v>-0.29378531073446329</v>
      </c>
      <c r="M262" s="168" t="s">
        <v>604</v>
      </c>
      <c r="N262" s="165">
        <v>43887</v>
      </c>
      <c r="O262" s="1"/>
      <c r="P262" s="1"/>
      <c r="Q262" s="242"/>
      <c r="R262" s="1"/>
      <c r="S262" s="6" t="s">
        <v>781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98">
        <v>133</v>
      </c>
      <c r="B263" s="199">
        <v>43237</v>
      </c>
      <c r="C263" s="199"/>
      <c r="D263" s="200" t="s">
        <v>794</v>
      </c>
      <c r="E263" s="201" t="s">
        <v>591</v>
      </c>
      <c r="F263" s="196">
        <v>230.3</v>
      </c>
      <c r="G263" s="201"/>
      <c r="H263" s="201">
        <v>102.5</v>
      </c>
      <c r="I263" s="202">
        <v>348</v>
      </c>
      <c r="J263" s="170" t="s">
        <v>795</v>
      </c>
      <c r="K263" s="171">
        <f t="shared" si="102"/>
        <v>-127.80000000000001</v>
      </c>
      <c r="L263" s="172">
        <f t="shared" si="103"/>
        <v>-0.55492835432045162</v>
      </c>
      <c r="M263" s="168" t="s">
        <v>604</v>
      </c>
      <c r="N263" s="165">
        <v>43896</v>
      </c>
      <c r="O263" s="1"/>
      <c r="P263" s="1"/>
      <c r="Q263" s="242"/>
      <c r="R263" s="1"/>
      <c r="S263" s="6" t="s">
        <v>781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5">
        <v>134</v>
      </c>
      <c r="B264" s="186">
        <v>43258</v>
      </c>
      <c r="C264" s="186"/>
      <c r="D264" s="187" t="s">
        <v>444</v>
      </c>
      <c r="E264" s="188" t="s">
        <v>591</v>
      </c>
      <c r="F264" s="188">
        <f>342.5-5.1</f>
        <v>337.4</v>
      </c>
      <c r="G264" s="188"/>
      <c r="H264" s="188">
        <v>412.5</v>
      </c>
      <c r="I264" s="190">
        <v>439</v>
      </c>
      <c r="J264" s="160" t="s">
        <v>796</v>
      </c>
      <c r="K264" s="161">
        <f t="shared" si="102"/>
        <v>75.100000000000023</v>
      </c>
      <c r="L264" s="162">
        <f t="shared" si="103"/>
        <v>0.22258446947243635</v>
      </c>
      <c r="M264" s="157" t="s">
        <v>594</v>
      </c>
      <c r="N264" s="163">
        <v>44230</v>
      </c>
      <c r="O264" s="1"/>
      <c r="P264" s="1"/>
      <c r="Q264" s="242"/>
      <c r="R264" s="1"/>
      <c r="S264" s="6" t="s">
        <v>785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79">
        <v>135</v>
      </c>
      <c r="B265" s="178">
        <v>43285</v>
      </c>
      <c r="C265" s="178"/>
      <c r="D265" s="179" t="s">
        <v>58</v>
      </c>
      <c r="E265" s="180" t="s">
        <v>591</v>
      </c>
      <c r="F265" s="180">
        <f>127.5-5.53</f>
        <v>121.97</v>
      </c>
      <c r="G265" s="181"/>
      <c r="H265" s="181">
        <v>122.5</v>
      </c>
      <c r="I265" s="181">
        <v>170</v>
      </c>
      <c r="J265" s="182" t="s">
        <v>797</v>
      </c>
      <c r="K265" s="183">
        <f t="shared" si="102"/>
        <v>0.53000000000000114</v>
      </c>
      <c r="L265" s="184">
        <f t="shared" si="103"/>
        <v>4.3453308190538747E-3</v>
      </c>
      <c r="M265" s="180" t="s">
        <v>611</v>
      </c>
      <c r="N265" s="178">
        <v>44431</v>
      </c>
      <c r="O265" s="1"/>
      <c r="P265" s="1"/>
      <c r="Q265" s="242"/>
      <c r="R265" s="1"/>
      <c r="S265" s="6" t="s">
        <v>781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98">
        <v>136</v>
      </c>
      <c r="B266" s="199">
        <v>43294</v>
      </c>
      <c r="C266" s="199"/>
      <c r="D266" s="200" t="s">
        <v>798</v>
      </c>
      <c r="E266" s="201" t="s">
        <v>591</v>
      </c>
      <c r="F266" s="196">
        <v>46.5</v>
      </c>
      <c r="G266" s="201"/>
      <c r="H266" s="201">
        <v>17</v>
      </c>
      <c r="I266" s="202">
        <v>59</v>
      </c>
      <c r="J266" s="170" t="s">
        <v>799</v>
      </c>
      <c r="K266" s="171">
        <f t="shared" si="102"/>
        <v>-29.5</v>
      </c>
      <c r="L266" s="172">
        <f t="shared" si="103"/>
        <v>-0.63440860215053763</v>
      </c>
      <c r="M266" s="168" t="s">
        <v>604</v>
      </c>
      <c r="N266" s="165">
        <v>43887</v>
      </c>
      <c r="O266" s="1"/>
      <c r="P266" s="1"/>
      <c r="Q266" s="242"/>
      <c r="R266" s="1"/>
      <c r="S266" s="6" t="s">
        <v>781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5">
        <v>137</v>
      </c>
      <c r="B267" s="186">
        <v>43396</v>
      </c>
      <c r="C267" s="186"/>
      <c r="D267" s="187" t="s">
        <v>427</v>
      </c>
      <c r="E267" s="188" t="s">
        <v>591</v>
      </c>
      <c r="F267" s="188">
        <v>156.5</v>
      </c>
      <c r="G267" s="188"/>
      <c r="H267" s="188">
        <v>207.5</v>
      </c>
      <c r="I267" s="190">
        <v>191</v>
      </c>
      <c r="J267" s="160" t="s">
        <v>678</v>
      </c>
      <c r="K267" s="161">
        <f t="shared" si="102"/>
        <v>51</v>
      </c>
      <c r="L267" s="162">
        <f t="shared" si="103"/>
        <v>0.32587859424920129</v>
      </c>
      <c r="M267" s="157" t="s">
        <v>594</v>
      </c>
      <c r="N267" s="163">
        <v>44369</v>
      </c>
      <c r="O267" s="1"/>
      <c r="P267" s="1"/>
      <c r="Q267" s="242"/>
      <c r="R267" s="1"/>
      <c r="S267" s="6" t="s">
        <v>781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5">
        <v>138</v>
      </c>
      <c r="B268" s="186">
        <v>43439</v>
      </c>
      <c r="C268" s="186"/>
      <c r="D268" s="187" t="s">
        <v>346</v>
      </c>
      <c r="E268" s="188" t="s">
        <v>591</v>
      </c>
      <c r="F268" s="188">
        <v>259.5</v>
      </c>
      <c r="G268" s="188"/>
      <c r="H268" s="188">
        <v>320</v>
      </c>
      <c r="I268" s="190">
        <v>320</v>
      </c>
      <c r="J268" s="160" t="s">
        <v>678</v>
      </c>
      <c r="K268" s="161">
        <f t="shared" si="102"/>
        <v>60.5</v>
      </c>
      <c r="L268" s="162">
        <f t="shared" si="103"/>
        <v>0.23314065510597304</v>
      </c>
      <c r="M268" s="157" t="s">
        <v>594</v>
      </c>
      <c r="N268" s="163">
        <v>44323</v>
      </c>
      <c r="O268" s="1"/>
      <c r="P268" s="1"/>
      <c r="Q268" s="242"/>
      <c r="R268" s="1"/>
      <c r="S268" s="6" t="s">
        <v>781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98">
        <v>139</v>
      </c>
      <c r="B269" s="199">
        <v>43439</v>
      </c>
      <c r="C269" s="199"/>
      <c r="D269" s="200" t="s">
        <v>800</v>
      </c>
      <c r="E269" s="201" t="s">
        <v>591</v>
      </c>
      <c r="F269" s="201">
        <v>715</v>
      </c>
      <c r="G269" s="201"/>
      <c r="H269" s="201">
        <v>445</v>
      </c>
      <c r="I269" s="202">
        <v>840</v>
      </c>
      <c r="J269" s="170" t="s">
        <v>801</v>
      </c>
      <c r="K269" s="171">
        <f t="shared" si="102"/>
        <v>-270</v>
      </c>
      <c r="L269" s="172">
        <f t="shared" si="103"/>
        <v>-0.3776223776223776</v>
      </c>
      <c r="M269" s="168" t="s">
        <v>604</v>
      </c>
      <c r="N269" s="165">
        <v>43800</v>
      </c>
      <c r="O269" s="1"/>
      <c r="P269" s="1"/>
      <c r="Q269" s="242"/>
      <c r="R269" s="1"/>
      <c r="S269" s="6" t="s">
        <v>781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5">
        <v>140</v>
      </c>
      <c r="B270" s="186">
        <v>43469</v>
      </c>
      <c r="C270" s="186"/>
      <c r="D270" s="187" t="s">
        <v>180</v>
      </c>
      <c r="E270" s="188" t="s">
        <v>591</v>
      </c>
      <c r="F270" s="188">
        <v>875</v>
      </c>
      <c r="G270" s="188"/>
      <c r="H270" s="188">
        <v>1165</v>
      </c>
      <c r="I270" s="190">
        <v>1185</v>
      </c>
      <c r="J270" s="160" t="s">
        <v>802</v>
      </c>
      <c r="K270" s="161">
        <f t="shared" si="102"/>
        <v>290</v>
      </c>
      <c r="L270" s="162">
        <f t="shared" si="103"/>
        <v>0.33142857142857141</v>
      </c>
      <c r="M270" s="157" t="s">
        <v>594</v>
      </c>
      <c r="N270" s="163">
        <v>43847</v>
      </c>
      <c r="O270" s="1"/>
      <c r="P270" s="1"/>
      <c r="Q270" s="242"/>
      <c r="R270" s="1"/>
      <c r="S270" s="6" t="s">
        <v>781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5">
        <v>141</v>
      </c>
      <c r="B271" s="186">
        <v>43559</v>
      </c>
      <c r="C271" s="186"/>
      <c r="D271" s="187" t="s">
        <v>364</v>
      </c>
      <c r="E271" s="188" t="s">
        <v>591</v>
      </c>
      <c r="F271" s="188">
        <f>387-14.63</f>
        <v>372.37</v>
      </c>
      <c r="G271" s="188"/>
      <c r="H271" s="188">
        <v>490</v>
      </c>
      <c r="I271" s="190">
        <v>490</v>
      </c>
      <c r="J271" s="160" t="s">
        <v>678</v>
      </c>
      <c r="K271" s="161">
        <f t="shared" si="102"/>
        <v>117.63</v>
      </c>
      <c r="L271" s="162">
        <f t="shared" si="103"/>
        <v>0.31589548030185027</v>
      </c>
      <c r="M271" s="157" t="s">
        <v>594</v>
      </c>
      <c r="N271" s="163">
        <v>43850</v>
      </c>
      <c r="O271" s="1"/>
      <c r="P271" s="1"/>
      <c r="Q271" s="242"/>
      <c r="R271" s="1"/>
      <c r="S271" s="6" t="s">
        <v>781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98">
        <v>142</v>
      </c>
      <c r="B272" s="199">
        <v>43578</v>
      </c>
      <c r="C272" s="199"/>
      <c r="D272" s="200" t="s">
        <v>803</v>
      </c>
      <c r="E272" s="201" t="s">
        <v>603</v>
      </c>
      <c r="F272" s="201">
        <v>220</v>
      </c>
      <c r="G272" s="201"/>
      <c r="H272" s="201">
        <v>127.5</v>
      </c>
      <c r="I272" s="202">
        <v>284</v>
      </c>
      <c r="J272" s="170" t="s">
        <v>804</v>
      </c>
      <c r="K272" s="171">
        <f t="shared" si="102"/>
        <v>-92.5</v>
      </c>
      <c r="L272" s="172">
        <f t="shared" si="103"/>
        <v>-0.42045454545454547</v>
      </c>
      <c r="M272" s="168" t="s">
        <v>604</v>
      </c>
      <c r="N272" s="165">
        <v>43896</v>
      </c>
      <c r="O272" s="1"/>
      <c r="P272" s="1"/>
      <c r="Q272" s="242"/>
      <c r="R272" s="1"/>
      <c r="S272" s="6" t="s">
        <v>781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5">
        <v>143</v>
      </c>
      <c r="B273" s="186">
        <v>43622</v>
      </c>
      <c r="C273" s="186"/>
      <c r="D273" s="187" t="s">
        <v>489</v>
      </c>
      <c r="E273" s="188" t="s">
        <v>603</v>
      </c>
      <c r="F273" s="188">
        <v>332.8</v>
      </c>
      <c r="G273" s="188"/>
      <c r="H273" s="188">
        <v>405</v>
      </c>
      <c r="I273" s="190">
        <v>419</v>
      </c>
      <c r="J273" s="160" t="s">
        <v>805</v>
      </c>
      <c r="K273" s="161">
        <f t="shared" si="102"/>
        <v>72.199999999999989</v>
      </c>
      <c r="L273" s="162">
        <f t="shared" si="103"/>
        <v>0.21694711538461534</v>
      </c>
      <c r="M273" s="157" t="s">
        <v>594</v>
      </c>
      <c r="N273" s="163">
        <v>43860</v>
      </c>
      <c r="O273" s="1"/>
      <c r="P273" s="1"/>
      <c r="Q273" s="242"/>
      <c r="R273" s="1"/>
      <c r="S273" s="6" t="s">
        <v>785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79">
        <v>144</v>
      </c>
      <c r="B274" s="178">
        <v>43641</v>
      </c>
      <c r="C274" s="178"/>
      <c r="D274" s="179" t="s">
        <v>172</v>
      </c>
      <c r="E274" s="180" t="s">
        <v>591</v>
      </c>
      <c r="F274" s="180">
        <v>386</v>
      </c>
      <c r="G274" s="181"/>
      <c r="H274" s="181">
        <v>395</v>
      </c>
      <c r="I274" s="181">
        <v>452</v>
      </c>
      <c r="J274" s="182" t="s">
        <v>806</v>
      </c>
      <c r="K274" s="183">
        <f t="shared" si="102"/>
        <v>9</v>
      </c>
      <c r="L274" s="184">
        <f t="shared" si="103"/>
        <v>2.3316062176165803E-2</v>
      </c>
      <c r="M274" s="180" t="s">
        <v>611</v>
      </c>
      <c r="N274" s="178">
        <v>43868</v>
      </c>
      <c r="O274" s="1"/>
      <c r="P274" s="1"/>
      <c r="Q274" s="242"/>
      <c r="R274" s="1"/>
      <c r="S274" s="6" t="s">
        <v>785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79">
        <v>145</v>
      </c>
      <c r="B275" s="178">
        <v>43707</v>
      </c>
      <c r="C275" s="178"/>
      <c r="D275" s="179" t="s">
        <v>146</v>
      </c>
      <c r="E275" s="180" t="s">
        <v>591</v>
      </c>
      <c r="F275" s="180">
        <v>137.5</v>
      </c>
      <c r="G275" s="181"/>
      <c r="H275" s="181">
        <v>138.5</v>
      </c>
      <c r="I275" s="181">
        <v>190</v>
      </c>
      <c r="J275" s="182" t="s">
        <v>807</v>
      </c>
      <c r="K275" s="183">
        <f t="shared" si="102"/>
        <v>1</v>
      </c>
      <c r="L275" s="184">
        <f t="shared" si="103"/>
        <v>7.2727272727272727E-3</v>
      </c>
      <c r="M275" s="180" t="s">
        <v>611</v>
      </c>
      <c r="N275" s="178">
        <v>44432</v>
      </c>
      <c r="O275" s="1"/>
      <c r="P275" s="1"/>
      <c r="Q275" s="242"/>
      <c r="R275" s="1"/>
      <c r="S275" s="6" t="s">
        <v>781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5">
        <v>146</v>
      </c>
      <c r="B276" s="186">
        <v>43731</v>
      </c>
      <c r="C276" s="186"/>
      <c r="D276" s="187" t="s">
        <v>437</v>
      </c>
      <c r="E276" s="188" t="s">
        <v>591</v>
      </c>
      <c r="F276" s="188">
        <v>235</v>
      </c>
      <c r="G276" s="188"/>
      <c r="H276" s="188">
        <v>295</v>
      </c>
      <c r="I276" s="190">
        <v>296</v>
      </c>
      <c r="J276" s="160" t="s">
        <v>808</v>
      </c>
      <c r="K276" s="161">
        <f t="shared" si="102"/>
        <v>60</v>
      </c>
      <c r="L276" s="162">
        <f t="shared" si="103"/>
        <v>0.25531914893617019</v>
      </c>
      <c r="M276" s="157" t="s">
        <v>594</v>
      </c>
      <c r="N276" s="163">
        <v>43844</v>
      </c>
      <c r="O276" s="1"/>
      <c r="P276" s="1"/>
      <c r="Q276" s="242"/>
      <c r="R276" s="1"/>
      <c r="S276" s="6" t="s">
        <v>785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5">
        <v>147</v>
      </c>
      <c r="B277" s="186">
        <v>43752</v>
      </c>
      <c r="C277" s="186"/>
      <c r="D277" s="187" t="s">
        <v>809</v>
      </c>
      <c r="E277" s="188" t="s">
        <v>591</v>
      </c>
      <c r="F277" s="188">
        <v>277.5</v>
      </c>
      <c r="G277" s="188"/>
      <c r="H277" s="188">
        <v>333</v>
      </c>
      <c r="I277" s="190">
        <v>333</v>
      </c>
      <c r="J277" s="160" t="s">
        <v>810</v>
      </c>
      <c r="K277" s="161">
        <f t="shared" si="102"/>
        <v>55.5</v>
      </c>
      <c r="L277" s="162">
        <f t="shared" si="103"/>
        <v>0.2</v>
      </c>
      <c r="M277" s="157" t="s">
        <v>594</v>
      </c>
      <c r="N277" s="163">
        <v>43846</v>
      </c>
      <c r="O277" s="1"/>
      <c r="P277" s="1"/>
      <c r="Q277" s="242"/>
      <c r="R277" s="1"/>
      <c r="S277" s="6" t="s">
        <v>781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5">
        <v>148</v>
      </c>
      <c r="B278" s="186">
        <v>43752</v>
      </c>
      <c r="C278" s="186"/>
      <c r="D278" s="187" t="s">
        <v>811</v>
      </c>
      <c r="E278" s="188" t="s">
        <v>591</v>
      </c>
      <c r="F278" s="188">
        <v>930</v>
      </c>
      <c r="G278" s="188"/>
      <c r="H278" s="188">
        <v>1165</v>
      </c>
      <c r="I278" s="190">
        <v>1200</v>
      </c>
      <c r="J278" s="160" t="s">
        <v>812</v>
      </c>
      <c r="K278" s="161">
        <f t="shared" si="102"/>
        <v>235</v>
      </c>
      <c r="L278" s="162">
        <f t="shared" si="103"/>
        <v>0.25268817204301075</v>
      </c>
      <c r="M278" s="157" t="s">
        <v>594</v>
      </c>
      <c r="N278" s="163">
        <v>43847</v>
      </c>
      <c r="O278" s="1"/>
      <c r="P278" s="1"/>
      <c r="Q278" s="242"/>
      <c r="R278" s="1"/>
      <c r="S278" s="6" t="s">
        <v>785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5">
        <v>149</v>
      </c>
      <c r="B279" s="186">
        <v>43753</v>
      </c>
      <c r="C279" s="186"/>
      <c r="D279" s="187" t="s">
        <v>813</v>
      </c>
      <c r="E279" s="188" t="s">
        <v>591</v>
      </c>
      <c r="F279" s="158">
        <v>111</v>
      </c>
      <c r="G279" s="188"/>
      <c r="H279" s="188">
        <v>141</v>
      </c>
      <c r="I279" s="190">
        <v>141</v>
      </c>
      <c r="J279" s="160" t="s">
        <v>814</v>
      </c>
      <c r="K279" s="161">
        <f t="shared" si="102"/>
        <v>30</v>
      </c>
      <c r="L279" s="162">
        <f t="shared" si="103"/>
        <v>0.27027027027027029</v>
      </c>
      <c r="M279" s="157" t="s">
        <v>594</v>
      </c>
      <c r="N279" s="163">
        <v>44328</v>
      </c>
      <c r="O279" s="1"/>
      <c r="P279" s="1"/>
      <c r="Q279" s="242"/>
      <c r="R279" s="1"/>
      <c r="S279" s="6" t="s">
        <v>785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5">
        <v>150</v>
      </c>
      <c r="B280" s="186">
        <v>43753</v>
      </c>
      <c r="C280" s="186"/>
      <c r="D280" s="187" t="s">
        <v>815</v>
      </c>
      <c r="E280" s="188" t="s">
        <v>591</v>
      </c>
      <c r="F280" s="158">
        <v>296</v>
      </c>
      <c r="G280" s="188"/>
      <c r="H280" s="188">
        <v>370</v>
      </c>
      <c r="I280" s="190">
        <v>370</v>
      </c>
      <c r="J280" s="160" t="s">
        <v>678</v>
      </c>
      <c r="K280" s="161">
        <f t="shared" si="102"/>
        <v>74</v>
      </c>
      <c r="L280" s="162">
        <f t="shared" si="103"/>
        <v>0.25</v>
      </c>
      <c r="M280" s="157" t="s">
        <v>594</v>
      </c>
      <c r="N280" s="163">
        <v>43853</v>
      </c>
      <c r="O280" s="1"/>
      <c r="P280" s="1"/>
      <c r="Q280" s="242"/>
      <c r="R280" s="1"/>
      <c r="S280" s="6" t="s">
        <v>785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5">
        <v>151</v>
      </c>
      <c r="B281" s="186">
        <v>43754</v>
      </c>
      <c r="C281" s="186"/>
      <c r="D281" s="187" t="s">
        <v>816</v>
      </c>
      <c r="E281" s="188" t="s">
        <v>591</v>
      </c>
      <c r="F281" s="158">
        <v>300</v>
      </c>
      <c r="G281" s="188"/>
      <c r="H281" s="188">
        <v>382.5</v>
      </c>
      <c r="I281" s="190">
        <v>344</v>
      </c>
      <c r="J281" s="160" t="s">
        <v>817</v>
      </c>
      <c r="K281" s="161">
        <f t="shared" si="102"/>
        <v>82.5</v>
      </c>
      <c r="L281" s="162">
        <f t="shared" si="103"/>
        <v>0.27500000000000002</v>
      </c>
      <c r="M281" s="157" t="s">
        <v>594</v>
      </c>
      <c r="N281" s="163">
        <v>44238</v>
      </c>
      <c r="O281" s="1"/>
      <c r="P281" s="1"/>
      <c r="Q281" s="242"/>
      <c r="R281" s="1"/>
      <c r="S281" s="6" t="s">
        <v>785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5">
        <v>152</v>
      </c>
      <c r="B282" s="186">
        <v>43832</v>
      </c>
      <c r="C282" s="186"/>
      <c r="D282" s="187" t="s">
        <v>818</v>
      </c>
      <c r="E282" s="188" t="s">
        <v>591</v>
      </c>
      <c r="F282" s="158">
        <v>495</v>
      </c>
      <c r="G282" s="188"/>
      <c r="H282" s="188">
        <v>595</v>
      </c>
      <c r="I282" s="190">
        <v>590</v>
      </c>
      <c r="J282" s="160" t="s">
        <v>614</v>
      </c>
      <c r="K282" s="161">
        <f t="shared" si="102"/>
        <v>100</v>
      </c>
      <c r="L282" s="162">
        <f t="shared" si="103"/>
        <v>0.20202020202020202</v>
      </c>
      <c r="M282" s="157" t="s">
        <v>594</v>
      </c>
      <c r="N282" s="163">
        <v>44589</v>
      </c>
      <c r="O282" s="1"/>
      <c r="P282" s="1"/>
      <c r="Q282" s="242"/>
      <c r="R282" s="1"/>
      <c r="S282" s="6" t="s">
        <v>785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5">
        <v>153</v>
      </c>
      <c r="B283" s="186">
        <v>43966</v>
      </c>
      <c r="C283" s="186"/>
      <c r="D283" s="187" t="s">
        <v>76</v>
      </c>
      <c r="E283" s="188" t="s">
        <v>591</v>
      </c>
      <c r="F283" s="158">
        <v>67.5</v>
      </c>
      <c r="G283" s="188"/>
      <c r="H283" s="188">
        <v>86</v>
      </c>
      <c r="I283" s="190">
        <v>86</v>
      </c>
      <c r="J283" s="160" t="s">
        <v>819</v>
      </c>
      <c r="K283" s="161">
        <f t="shared" si="102"/>
        <v>18.5</v>
      </c>
      <c r="L283" s="162">
        <f t="shared" si="103"/>
        <v>0.27407407407407408</v>
      </c>
      <c r="M283" s="157" t="s">
        <v>594</v>
      </c>
      <c r="N283" s="163">
        <v>44008</v>
      </c>
      <c r="O283" s="1"/>
      <c r="P283" s="1"/>
      <c r="Q283" s="242"/>
      <c r="R283" s="1"/>
      <c r="S283" s="6" t="s">
        <v>785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5">
        <v>154</v>
      </c>
      <c r="B284" s="186">
        <v>44035</v>
      </c>
      <c r="C284" s="186"/>
      <c r="D284" s="187" t="s">
        <v>488</v>
      </c>
      <c r="E284" s="188" t="s">
        <v>591</v>
      </c>
      <c r="F284" s="158">
        <v>231</v>
      </c>
      <c r="G284" s="188"/>
      <c r="H284" s="188">
        <v>281</v>
      </c>
      <c r="I284" s="190">
        <v>281</v>
      </c>
      <c r="J284" s="160" t="s">
        <v>678</v>
      </c>
      <c r="K284" s="161">
        <f t="shared" si="102"/>
        <v>50</v>
      </c>
      <c r="L284" s="162">
        <f t="shared" si="103"/>
        <v>0.21645021645021645</v>
      </c>
      <c r="M284" s="157" t="s">
        <v>594</v>
      </c>
      <c r="N284" s="163">
        <v>44358</v>
      </c>
      <c r="O284" s="1"/>
      <c r="P284" s="1"/>
      <c r="Q284" s="242"/>
      <c r="R284" s="1"/>
      <c r="S284" s="6" t="s">
        <v>785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5">
        <v>155</v>
      </c>
      <c r="B285" s="186">
        <v>44092</v>
      </c>
      <c r="C285" s="186"/>
      <c r="D285" s="187" t="s">
        <v>144</v>
      </c>
      <c r="E285" s="188" t="s">
        <v>591</v>
      </c>
      <c r="F285" s="188">
        <v>206</v>
      </c>
      <c r="G285" s="188"/>
      <c r="H285" s="188">
        <v>248</v>
      </c>
      <c r="I285" s="190">
        <v>248</v>
      </c>
      <c r="J285" s="160" t="s">
        <v>678</v>
      </c>
      <c r="K285" s="161">
        <f t="shared" si="102"/>
        <v>42</v>
      </c>
      <c r="L285" s="162">
        <f t="shared" si="103"/>
        <v>0.20388349514563106</v>
      </c>
      <c r="M285" s="157" t="s">
        <v>594</v>
      </c>
      <c r="N285" s="163">
        <v>44214</v>
      </c>
      <c r="O285" s="1"/>
      <c r="P285" s="1"/>
      <c r="Q285" s="242"/>
      <c r="R285" s="1"/>
      <c r="S285" s="6" t="s">
        <v>785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5">
        <v>156</v>
      </c>
      <c r="B286" s="186">
        <v>44140</v>
      </c>
      <c r="C286" s="186"/>
      <c r="D286" s="187" t="s">
        <v>144</v>
      </c>
      <c r="E286" s="188" t="s">
        <v>591</v>
      </c>
      <c r="F286" s="188">
        <v>182.5</v>
      </c>
      <c r="G286" s="188"/>
      <c r="H286" s="188">
        <v>248</v>
      </c>
      <c r="I286" s="190">
        <v>248</v>
      </c>
      <c r="J286" s="160" t="s">
        <v>678</v>
      </c>
      <c r="K286" s="161">
        <f t="shared" si="102"/>
        <v>65.5</v>
      </c>
      <c r="L286" s="162">
        <f t="shared" si="103"/>
        <v>0.35890410958904112</v>
      </c>
      <c r="M286" s="157" t="s">
        <v>594</v>
      </c>
      <c r="N286" s="163">
        <v>44214</v>
      </c>
      <c r="O286" s="1"/>
      <c r="P286" s="1"/>
      <c r="Q286" s="242"/>
      <c r="R286" s="1"/>
      <c r="S286" s="6" t="s">
        <v>785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5">
        <v>157</v>
      </c>
      <c r="B287" s="186">
        <v>44140</v>
      </c>
      <c r="C287" s="186"/>
      <c r="D287" s="187" t="s">
        <v>346</v>
      </c>
      <c r="E287" s="188" t="s">
        <v>591</v>
      </c>
      <c r="F287" s="188">
        <v>247.5</v>
      </c>
      <c r="G287" s="188"/>
      <c r="H287" s="188">
        <v>320</v>
      </c>
      <c r="I287" s="190">
        <v>320</v>
      </c>
      <c r="J287" s="160" t="s">
        <v>678</v>
      </c>
      <c r="K287" s="161">
        <f t="shared" si="102"/>
        <v>72.5</v>
      </c>
      <c r="L287" s="162">
        <f t="shared" si="103"/>
        <v>0.29292929292929293</v>
      </c>
      <c r="M287" s="157" t="s">
        <v>594</v>
      </c>
      <c r="N287" s="163">
        <v>44323</v>
      </c>
      <c r="O287" s="1"/>
      <c r="P287" s="1"/>
      <c r="Q287" s="242"/>
      <c r="R287" s="1"/>
      <c r="S287" s="6" t="s">
        <v>785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5">
        <v>158</v>
      </c>
      <c r="B288" s="186">
        <v>44140</v>
      </c>
      <c r="C288" s="186"/>
      <c r="D288" s="187" t="s">
        <v>203</v>
      </c>
      <c r="E288" s="188" t="s">
        <v>591</v>
      </c>
      <c r="F288" s="158">
        <v>925</v>
      </c>
      <c r="G288" s="188"/>
      <c r="H288" s="188">
        <v>1095</v>
      </c>
      <c r="I288" s="190">
        <v>1093</v>
      </c>
      <c r="J288" s="160" t="s">
        <v>820</v>
      </c>
      <c r="K288" s="161">
        <f t="shared" si="102"/>
        <v>170</v>
      </c>
      <c r="L288" s="162">
        <f t="shared" si="103"/>
        <v>0.18378378378378379</v>
      </c>
      <c r="M288" s="157" t="s">
        <v>594</v>
      </c>
      <c r="N288" s="163">
        <v>44201</v>
      </c>
      <c r="O288" s="1"/>
      <c r="P288" s="1"/>
      <c r="Q288" s="242"/>
      <c r="R288" s="1"/>
      <c r="S288" s="6" t="s">
        <v>785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5">
        <v>159</v>
      </c>
      <c r="B289" s="186">
        <v>44140</v>
      </c>
      <c r="C289" s="186"/>
      <c r="D289" s="187" t="s">
        <v>364</v>
      </c>
      <c r="E289" s="188" t="s">
        <v>591</v>
      </c>
      <c r="F289" s="158">
        <v>332.5</v>
      </c>
      <c r="G289" s="188"/>
      <c r="H289" s="188">
        <v>393</v>
      </c>
      <c r="I289" s="190">
        <v>406</v>
      </c>
      <c r="J289" s="160" t="s">
        <v>821</v>
      </c>
      <c r="K289" s="161">
        <f t="shared" si="102"/>
        <v>60.5</v>
      </c>
      <c r="L289" s="162">
        <f t="shared" si="103"/>
        <v>0.18195488721804512</v>
      </c>
      <c r="M289" s="157" t="s">
        <v>594</v>
      </c>
      <c r="N289" s="163">
        <v>44256</v>
      </c>
      <c r="O289" s="1"/>
      <c r="P289" s="1"/>
      <c r="Q289" s="242"/>
      <c r="R289" s="1"/>
      <c r="S289" s="6" t="s">
        <v>785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5">
        <v>160</v>
      </c>
      <c r="B290" s="186">
        <v>44141</v>
      </c>
      <c r="C290" s="186"/>
      <c r="D290" s="187" t="s">
        <v>488</v>
      </c>
      <c r="E290" s="188" t="s">
        <v>591</v>
      </c>
      <c r="F290" s="158">
        <v>231</v>
      </c>
      <c r="G290" s="188"/>
      <c r="H290" s="188">
        <v>281</v>
      </c>
      <c r="I290" s="190">
        <v>281</v>
      </c>
      <c r="J290" s="160" t="s">
        <v>678</v>
      </c>
      <c r="K290" s="161">
        <f t="shared" si="102"/>
        <v>50</v>
      </c>
      <c r="L290" s="162">
        <f t="shared" si="103"/>
        <v>0.21645021645021645</v>
      </c>
      <c r="M290" s="157" t="s">
        <v>594</v>
      </c>
      <c r="N290" s="163">
        <v>44358</v>
      </c>
      <c r="O290" s="1"/>
      <c r="P290" s="1"/>
      <c r="Q290" s="242"/>
      <c r="R290" s="1"/>
      <c r="S290" s="6" t="s">
        <v>785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85">
        <v>161</v>
      </c>
      <c r="B291" s="186">
        <v>44187</v>
      </c>
      <c r="C291" s="186"/>
      <c r="D291" s="187" t="s">
        <v>822</v>
      </c>
      <c r="E291" s="188" t="s">
        <v>591</v>
      </c>
      <c r="F291" s="158">
        <v>190</v>
      </c>
      <c r="G291" s="188"/>
      <c r="H291" s="188">
        <v>239</v>
      </c>
      <c r="I291" s="190">
        <v>239</v>
      </c>
      <c r="J291" s="160" t="s">
        <v>823</v>
      </c>
      <c r="K291" s="161">
        <f t="shared" si="102"/>
        <v>49</v>
      </c>
      <c r="L291" s="162">
        <f t="shared" si="103"/>
        <v>0.25789473684210529</v>
      </c>
      <c r="M291" s="157" t="s">
        <v>594</v>
      </c>
      <c r="N291" s="163">
        <v>44844</v>
      </c>
      <c r="O291" s="1"/>
      <c r="P291" s="1"/>
      <c r="Q291" s="242"/>
      <c r="R291" s="1"/>
      <c r="S291" s="6" t="s">
        <v>785</v>
      </c>
    </row>
    <row r="292" spans="1:27" ht="12.75" customHeight="1">
      <c r="A292" s="185">
        <v>162</v>
      </c>
      <c r="B292" s="186">
        <v>44258</v>
      </c>
      <c r="C292" s="186"/>
      <c r="D292" s="187" t="s">
        <v>818</v>
      </c>
      <c r="E292" s="188" t="s">
        <v>591</v>
      </c>
      <c r="F292" s="158">
        <v>495</v>
      </c>
      <c r="G292" s="188"/>
      <c r="H292" s="188">
        <v>595</v>
      </c>
      <c r="I292" s="190">
        <v>590</v>
      </c>
      <c r="J292" s="160" t="s">
        <v>614</v>
      </c>
      <c r="K292" s="161">
        <f t="shared" si="102"/>
        <v>100</v>
      </c>
      <c r="L292" s="162">
        <f t="shared" si="103"/>
        <v>0.20202020202020202</v>
      </c>
      <c r="M292" s="157" t="s">
        <v>594</v>
      </c>
      <c r="N292" s="163">
        <v>44589</v>
      </c>
      <c r="O292" s="1"/>
      <c r="P292" s="1"/>
      <c r="Q292" s="242"/>
      <c r="S292" s="6" t="s">
        <v>785</v>
      </c>
    </row>
    <row r="293" spans="1:27" ht="12.75" customHeight="1">
      <c r="A293" s="185">
        <v>163</v>
      </c>
      <c r="B293" s="186">
        <v>44274</v>
      </c>
      <c r="C293" s="186"/>
      <c r="D293" s="187" t="s">
        <v>364</v>
      </c>
      <c r="E293" s="188" t="s">
        <v>591</v>
      </c>
      <c r="F293" s="158">
        <v>355</v>
      </c>
      <c r="G293" s="188"/>
      <c r="H293" s="188">
        <v>422.5</v>
      </c>
      <c r="I293" s="190">
        <v>420</v>
      </c>
      <c r="J293" s="160" t="s">
        <v>824</v>
      </c>
      <c r="K293" s="161">
        <f t="shared" si="102"/>
        <v>67.5</v>
      </c>
      <c r="L293" s="162">
        <f t="shared" si="103"/>
        <v>0.19014084507042253</v>
      </c>
      <c r="M293" s="157" t="s">
        <v>594</v>
      </c>
      <c r="N293" s="163">
        <v>44361</v>
      </c>
      <c r="O293" s="1"/>
      <c r="S293" s="203" t="s">
        <v>785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85">
        <v>164</v>
      </c>
      <c r="B294" s="186">
        <v>44295</v>
      </c>
      <c r="C294" s="186"/>
      <c r="D294" s="187" t="s">
        <v>326</v>
      </c>
      <c r="E294" s="188" t="s">
        <v>591</v>
      </c>
      <c r="F294" s="158">
        <v>555</v>
      </c>
      <c r="G294" s="188"/>
      <c r="H294" s="188">
        <v>663</v>
      </c>
      <c r="I294" s="190">
        <v>663</v>
      </c>
      <c r="J294" s="160" t="s">
        <v>825</v>
      </c>
      <c r="K294" s="161">
        <f t="shared" si="102"/>
        <v>108</v>
      </c>
      <c r="L294" s="162">
        <f t="shared" si="103"/>
        <v>0.19459459459459461</v>
      </c>
      <c r="M294" s="157" t="s">
        <v>594</v>
      </c>
      <c r="N294" s="163">
        <v>44321</v>
      </c>
      <c r="O294" s="1"/>
      <c r="P294" s="1"/>
      <c r="Q294" s="242"/>
      <c r="R294" s="1"/>
      <c r="S294" s="203" t="s">
        <v>785</v>
      </c>
    </row>
    <row r="295" spans="1:27" ht="12.75" customHeight="1">
      <c r="A295" s="185">
        <v>165</v>
      </c>
      <c r="B295" s="186">
        <v>44308</v>
      </c>
      <c r="C295" s="186"/>
      <c r="D295" s="187" t="s">
        <v>789</v>
      </c>
      <c r="E295" s="188" t="s">
        <v>591</v>
      </c>
      <c r="F295" s="158">
        <v>126.5</v>
      </c>
      <c r="G295" s="188"/>
      <c r="H295" s="188">
        <v>155</v>
      </c>
      <c r="I295" s="190">
        <v>155</v>
      </c>
      <c r="J295" s="160" t="s">
        <v>678</v>
      </c>
      <c r="K295" s="161">
        <f t="shared" si="102"/>
        <v>28.5</v>
      </c>
      <c r="L295" s="162">
        <f t="shared" si="103"/>
        <v>0.22529644268774704</v>
      </c>
      <c r="M295" s="157" t="s">
        <v>594</v>
      </c>
      <c r="N295" s="163">
        <v>44362</v>
      </c>
      <c r="O295" s="1"/>
      <c r="S295" s="203" t="s">
        <v>785</v>
      </c>
    </row>
    <row r="296" spans="1:27" ht="12.75" customHeight="1">
      <c r="A296" s="164">
        <v>166</v>
      </c>
      <c r="B296" s="195">
        <v>44368</v>
      </c>
      <c r="C296" s="195"/>
      <c r="D296" s="166" t="s">
        <v>826</v>
      </c>
      <c r="E296" s="168" t="s">
        <v>591</v>
      </c>
      <c r="F296" s="196">
        <v>287.5</v>
      </c>
      <c r="G296" s="168"/>
      <c r="H296" s="168">
        <v>245</v>
      </c>
      <c r="I296" s="169">
        <v>344</v>
      </c>
      <c r="J296" s="170" t="s">
        <v>827</v>
      </c>
      <c r="K296" s="171">
        <f t="shared" si="102"/>
        <v>-42.5</v>
      </c>
      <c r="L296" s="172">
        <f t="shared" si="103"/>
        <v>-0.14782608695652175</v>
      </c>
      <c r="M296" s="168" t="s">
        <v>604</v>
      </c>
      <c r="N296" s="165">
        <v>44508</v>
      </c>
      <c r="O296" s="1"/>
      <c r="S296" s="203" t="s">
        <v>785</v>
      </c>
    </row>
    <row r="297" spans="1:27" ht="12.75" customHeight="1">
      <c r="A297" s="185">
        <v>167</v>
      </c>
      <c r="B297" s="186">
        <v>44368</v>
      </c>
      <c r="C297" s="186"/>
      <c r="D297" s="187" t="s">
        <v>488</v>
      </c>
      <c r="E297" s="188" t="s">
        <v>591</v>
      </c>
      <c r="F297" s="158">
        <v>241</v>
      </c>
      <c r="G297" s="188"/>
      <c r="H297" s="188">
        <v>298</v>
      </c>
      <c r="I297" s="190">
        <v>320</v>
      </c>
      <c r="J297" s="160" t="s">
        <v>678</v>
      </c>
      <c r="K297" s="161">
        <f t="shared" si="102"/>
        <v>57</v>
      </c>
      <c r="L297" s="162">
        <f t="shared" si="103"/>
        <v>0.23651452282157676</v>
      </c>
      <c r="M297" s="157" t="s">
        <v>594</v>
      </c>
      <c r="N297" s="163">
        <v>44802</v>
      </c>
      <c r="O297" s="37"/>
      <c r="S297" s="203" t="s">
        <v>785</v>
      </c>
    </row>
    <row r="298" spans="1:27" ht="12.75" customHeight="1">
      <c r="A298" s="185">
        <v>168</v>
      </c>
      <c r="B298" s="186">
        <v>44406</v>
      </c>
      <c r="C298" s="186"/>
      <c r="D298" s="187" t="s">
        <v>789</v>
      </c>
      <c r="E298" s="188" t="s">
        <v>591</v>
      </c>
      <c r="F298" s="158">
        <v>162.5</v>
      </c>
      <c r="G298" s="188"/>
      <c r="H298" s="188">
        <v>200</v>
      </c>
      <c r="I298" s="190">
        <v>200</v>
      </c>
      <c r="J298" s="160" t="s">
        <v>678</v>
      </c>
      <c r="K298" s="161">
        <f t="shared" si="102"/>
        <v>37.5</v>
      </c>
      <c r="L298" s="162">
        <f t="shared" si="103"/>
        <v>0.23076923076923078</v>
      </c>
      <c r="M298" s="157" t="s">
        <v>594</v>
      </c>
      <c r="N298" s="163">
        <v>44802</v>
      </c>
      <c r="O298" s="1"/>
      <c r="S298" s="203" t="s">
        <v>785</v>
      </c>
    </row>
    <row r="299" spans="1:27" ht="12.75" customHeight="1">
      <c r="A299" s="185">
        <v>169</v>
      </c>
      <c r="B299" s="186">
        <v>44462</v>
      </c>
      <c r="C299" s="186"/>
      <c r="D299" s="187" t="s">
        <v>445</v>
      </c>
      <c r="E299" s="188" t="s">
        <v>591</v>
      </c>
      <c r="F299" s="158">
        <v>1235</v>
      </c>
      <c r="G299" s="188"/>
      <c r="H299" s="188">
        <v>1505</v>
      </c>
      <c r="I299" s="190">
        <v>1500</v>
      </c>
      <c r="J299" s="160" t="s">
        <v>678</v>
      </c>
      <c r="K299" s="161">
        <f t="shared" si="102"/>
        <v>270</v>
      </c>
      <c r="L299" s="162">
        <f t="shared" si="103"/>
        <v>0.21862348178137653</v>
      </c>
      <c r="M299" s="157" t="s">
        <v>594</v>
      </c>
      <c r="N299" s="163">
        <v>44564</v>
      </c>
      <c r="O299" s="1"/>
      <c r="S299" s="203" t="s">
        <v>785</v>
      </c>
    </row>
    <row r="300" spans="1:27" ht="12.75" customHeight="1">
      <c r="A300" s="204">
        <v>170</v>
      </c>
      <c r="B300" s="205">
        <v>44480</v>
      </c>
      <c r="C300" s="205"/>
      <c r="D300" s="206" t="s">
        <v>828</v>
      </c>
      <c r="E300" s="207" t="s">
        <v>591</v>
      </c>
      <c r="F300" s="55">
        <v>58.75</v>
      </c>
      <c r="G300" s="207"/>
      <c r="H300" s="208"/>
      <c r="I300" s="51"/>
      <c r="J300" s="209" t="s">
        <v>592</v>
      </c>
      <c r="K300" s="204"/>
      <c r="L300" s="205"/>
      <c r="M300" s="205"/>
      <c r="N300" s="206"/>
      <c r="O300" s="37"/>
      <c r="S300" s="203" t="s">
        <v>785</v>
      </c>
    </row>
    <row r="301" spans="1:27" ht="12.75" customHeight="1">
      <c r="A301" s="210">
        <v>171</v>
      </c>
      <c r="B301" s="211">
        <v>44481</v>
      </c>
      <c r="C301" s="211"/>
      <c r="D301" s="212" t="s">
        <v>278</v>
      </c>
      <c r="E301" s="51" t="s">
        <v>591</v>
      </c>
      <c r="F301" s="213" t="s">
        <v>829</v>
      </c>
      <c r="G301" s="51"/>
      <c r="H301" s="51"/>
      <c r="I301" s="51">
        <v>380</v>
      </c>
      <c r="J301" s="214" t="s">
        <v>592</v>
      </c>
      <c r="K301" s="210"/>
      <c r="L301" s="211"/>
      <c r="M301" s="211"/>
      <c r="N301" s="212"/>
      <c r="O301" s="37"/>
      <c r="S301" s="203" t="s">
        <v>785</v>
      </c>
    </row>
    <row r="302" spans="1:27" ht="12.75" customHeight="1">
      <c r="A302" s="154">
        <v>172</v>
      </c>
      <c r="B302" s="155">
        <v>44481</v>
      </c>
      <c r="C302" s="155"/>
      <c r="D302" s="156" t="s">
        <v>830</v>
      </c>
      <c r="E302" s="157" t="s">
        <v>591</v>
      </c>
      <c r="F302" s="158">
        <v>45.5</v>
      </c>
      <c r="G302" s="157"/>
      <c r="H302" s="157">
        <v>56.5</v>
      </c>
      <c r="I302" s="159">
        <v>56</v>
      </c>
      <c r="J302" s="160" t="s">
        <v>678</v>
      </c>
      <c r="K302" s="161">
        <f t="shared" ref="K302:K303" si="104">H302-F302</f>
        <v>11</v>
      </c>
      <c r="L302" s="162">
        <f t="shared" ref="L302:L303" si="105">K302/F302</f>
        <v>0.24175824175824176</v>
      </c>
      <c r="M302" s="157" t="s">
        <v>594</v>
      </c>
      <c r="N302" s="163">
        <v>44881</v>
      </c>
      <c r="O302" s="37"/>
      <c r="S302" s="203"/>
    </row>
    <row r="303" spans="1:27" ht="12.75" customHeight="1">
      <c r="A303" s="154">
        <v>173</v>
      </c>
      <c r="B303" s="155">
        <v>44551</v>
      </c>
      <c r="C303" s="155"/>
      <c r="D303" s="156" t="s">
        <v>131</v>
      </c>
      <c r="E303" s="157" t="s">
        <v>591</v>
      </c>
      <c r="F303" s="158">
        <v>2300</v>
      </c>
      <c r="G303" s="157"/>
      <c r="H303" s="157">
        <f>(2820+2200)/2</f>
        <v>2510</v>
      </c>
      <c r="I303" s="159">
        <v>3000</v>
      </c>
      <c r="J303" s="160" t="s">
        <v>831</v>
      </c>
      <c r="K303" s="161">
        <f t="shared" si="104"/>
        <v>210</v>
      </c>
      <c r="L303" s="162">
        <f t="shared" si="105"/>
        <v>9.1304347826086957E-2</v>
      </c>
      <c r="M303" s="157" t="s">
        <v>594</v>
      </c>
      <c r="N303" s="163">
        <v>44649</v>
      </c>
      <c r="O303" s="1"/>
      <c r="S303" s="203"/>
    </row>
    <row r="304" spans="1:27" ht="12.75" customHeight="1">
      <c r="A304" s="154">
        <v>174</v>
      </c>
      <c r="B304" s="155">
        <v>44606</v>
      </c>
      <c r="C304" s="155"/>
      <c r="D304" s="156" t="s">
        <v>435</v>
      </c>
      <c r="E304" s="157" t="s">
        <v>591</v>
      </c>
      <c r="F304" s="158">
        <v>635</v>
      </c>
      <c r="G304" s="157"/>
      <c r="H304" s="157">
        <v>700</v>
      </c>
      <c r="I304" s="159">
        <v>764</v>
      </c>
      <c r="J304" s="160" t="s">
        <v>865</v>
      </c>
      <c r="K304" s="161">
        <f t="shared" ref="K304" si="106">H304-F304</f>
        <v>65</v>
      </c>
      <c r="L304" s="162">
        <f t="shared" ref="L304" si="107">K304/F304</f>
        <v>0.10236220472440945</v>
      </c>
      <c r="M304" s="157" t="s">
        <v>594</v>
      </c>
      <c r="N304" s="163">
        <v>45159</v>
      </c>
      <c r="O304" s="37"/>
      <c r="S304" s="203"/>
    </row>
    <row r="305" spans="1:39" ht="12.75" customHeight="1">
      <c r="A305" s="154">
        <v>175</v>
      </c>
      <c r="B305" s="155">
        <v>44613</v>
      </c>
      <c r="C305" s="155"/>
      <c r="D305" s="156" t="s">
        <v>445</v>
      </c>
      <c r="E305" s="157" t="s">
        <v>591</v>
      </c>
      <c r="F305" s="158">
        <v>1255</v>
      </c>
      <c r="G305" s="157"/>
      <c r="H305" s="157">
        <v>1515</v>
      </c>
      <c r="I305" s="159">
        <v>1510</v>
      </c>
      <c r="J305" s="160" t="s">
        <v>678</v>
      </c>
      <c r="K305" s="161">
        <f>H305-F305</f>
        <v>260</v>
      </c>
      <c r="L305" s="162">
        <f>K305/F305</f>
        <v>0.20717131474103587</v>
      </c>
      <c r="M305" s="157" t="s">
        <v>594</v>
      </c>
      <c r="N305" s="163">
        <v>44834</v>
      </c>
      <c r="O305" s="37"/>
      <c r="S305" s="203"/>
    </row>
    <row r="306" spans="1:39" ht="12.75" customHeight="1">
      <c r="A306">
        <v>176</v>
      </c>
      <c r="B306" s="211">
        <v>44670</v>
      </c>
      <c r="C306" s="211"/>
      <c r="D306" s="53" t="s">
        <v>551</v>
      </c>
      <c r="E306" s="215" t="s">
        <v>591</v>
      </c>
      <c r="F306" s="51" t="s">
        <v>832</v>
      </c>
      <c r="G306" s="51"/>
      <c r="H306" s="51"/>
      <c r="I306" s="51">
        <v>553</v>
      </c>
      <c r="J306" s="51" t="s">
        <v>592</v>
      </c>
      <c r="K306" s="51"/>
      <c r="L306" s="51"/>
      <c r="M306" s="51"/>
      <c r="N306" s="51"/>
      <c r="O306" s="37"/>
      <c r="S306" s="203"/>
    </row>
    <row r="307" spans="1:39" ht="12.75" customHeight="1">
      <c r="A307" s="185">
        <v>177</v>
      </c>
      <c r="B307" s="186">
        <v>44746</v>
      </c>
      <c r="C307" s="186"/>
      <c r="D307" s="187" t="s">
        <v>833</v>
      </c>
      <c r="E307" s="188" t="s">
        <v>591</v>
      </c>
      <c r="F307" s="188">
        <v>207.5</v>
      </c>
      <c r="G307" s="188"/>
      <c r="H307" s="188">
        <v>254</v>
      </c>
      <c r="I307" s="190">
        <v>254</v>
      </c>
      <c r="J307" s="160" t="s">
        <v>678</v>
      </c>
      <c r="K307" s="161">
        <f t="shared" ref="K307:K309" si="108">H307-F307</f>
        <v>46.5</v>
      </c>
      <c r="L307" s="162">
        <f t="shared" ref="L307:L309" si="109">K307/F307</f>
        <v>0.22409638554216868</v>
      </c>
      <c r="M307" s="157" t="s">
        <v>594</v>
      </c>
      <c r="N307" s="163">
        <v>44792</v>
      </c>
      <c r="O307" s="1"/>
      <c r="S307" s="203"/>
    </row>
    <row r="308" spans="1:39" ht="12.75" customHeight="1">
      <c r="A308" s="185">
        <v>178</v>
      </c>
      <c r="B308" s="186">
        <v>44775</v>
      </c>
      <c r="C308" s="186"/>
      <c r="D308" s="187" t="s">
        <v>490</v>
      </c>
      <c r="E308" s="188" t="s">
        <v>591</v>
      </c>
      <c r="F308" s="188">
        <v>31.25</v>
      </c>
      <c r="G308" s="188"/>
      <c r="H308" s="188">
        <v>38.75</v>
      </c>
      <c r="I308" s="190">
        <v>38</v>
      </c>
      <c r="J308" s="160" t="s">
        <v>678</v>
      </c>
      <c r="K308" s="161">
        <f t="shared" si="108"/>
        <v>7.5</v>
      </c>
      <c r="L308" s="162">
        <f t="shared" si="109"/>
        <v>0.24</v>
      </c>
      <c r="M308" s="157" t="s">
        <v>594</v>
      </c>
      <c r="N308" s="163">
        <v>44844</v>
      </c>
      <c r="O308" s="37"/>
      <c r="S308" s="55"/>
    </row>
    <row r="309" spans="1:39" ht="12.75" customHeight="1">
      <c r="A309" s="185">
        <v>179</v>
      </c>
      <c r="B309" s="186">
        <v>44841</v>
      </c>
      <c r="C309" s="186"/>
      <c r="D309" s="187" t="s">
        <v>834</v>
      </c>
      <c r="E309" s="188" t="s">
        <v>591</v>
      </c>
      <c r="F309" s="158">
        <v>665</v>
      </c>
      <c r="G309" s="188"/>
      <c r="H309" s="188">
        <v>807.5</v>
      </c>
      <c r="I309" s="190">
        <v>840</v>
      </c>
      <c r="J309" s="160" t="s">
        <v>831</v>
      </c>
      <c r="K309" s="161">
        <f t="shared" si="108"/>
        <v>142.5</v>
      </c>
      <c r="L309" s="162">
        <f t="shared" si="109"/>
        <v>0.21428571428571427</v>
      </c>
      <c r="M309" s="157" t="s">
        <v>594</v>
      </c>
      <c r="N309" s="163">
        <v>45097</v>
      </c>
      <c r="O309" s="37"/>
      <c r="S309" s="55"/>
    </row>
    <row r="310" spans="1:39" ht="12.75" customHeight="1">
      <c r="A310" s="185">
        <v>180</v>
      </c>
      <c r="B310" s="186">
        <v>44844</v>
      </c>
      <c r="C310" s="186"/>
      <c r="D310" s="187" t="s">
        <v>437</v>
      </c>
      <c r="E310" s="188" t="s">
        <v>591</v>
      </c>
      <c r="F310" s="158">
        <v>227.5</v>
      </c>
      <c r="G310" s="188"/>
      <c r="H310" s="188">
        <v>270</v>
      </c>
      <c r="I310" s="190">
        <v>291</v>
      </c>
      <c r="J310" s="160" t="s">
        <v>867</v>
      </c>
      <c r="K310" s="161">
        <f t="shared" ref="K310" si="110">H310-F310</f>
        <v>42.5</v>
      </c>
      <c r="L310" s="162">
        <f t="shared" ref="L310" si="111">K310/F310</f>
        <v>0.18681318681318682</v>
      </c>
      <c r="M310" s="157" t="s">
        <v>594</v>
      </c>
      <c r="N310" s="163">
        <v>45160</v>
      </c>
      <c r="O310" s="37"/>
      <c r="R310" s="37"/>
      <c r="S310" s="55"/>
    </row>
    <row r="311" spans="1:39" ht="12.75" customHeight="1">
      <c r="A311" s="185">
        <v>181</v>
      </c>
      <c r="B311" s="186">
        <v>44845</v>
      </c>
      <c r="C311" s="186"/>
      <c r="D311" s="187" t="s">
        <v>435</v>
      </c>
      <c r="E311" s="188" t="s">
        <v>591</v>
      </c>
      <c r="F311" s="158">
        <v>555</v>
      </c>
      <c r="G311" s="188"/>
      <c r="H311" s="188">
        <v>700</v>
      </c>
      <c r="I311" s="190">
        <v>765</v>
      </c>
      <c r="J311" s="160" t="s">
        <v>866</v>
      </c>
      <c r="K311" s="161">
        <f t="shared" ref="K311" si="112">H311-F311</f>
        <v>145</v>
      </c>
      <c r="L311" s="162">
        <f t="shared" ref="L311" si="113">K311/F311</f>
        <v>0.26126126126126126</v>
      </c>
      <c r="M311" s="157" t="s">
        <v>594</v>
      </c>
      <c r="N311" s="163">
        <v>45159</v>
      </c>
      <c r="O311" s="37"/>
      <c r="R311" s="37"/>
      <c r="S311" s="55"/>
    </row>
    <row r="312" spans="1:39" ht="12.75" customHeight="1">
      <c r="A312" s="185">
        <v>182</v>
      </c>
      <c r="B312" s="186">
        <v>44981</v>
      </c>
      <c r="C312" s="186"/>
      <c r="D312" s="187" t="s">
        <v>452</v>
      </c>
      <c r="E312" s="188" t="s">
        <v>591</v>
      </c>
      <c r="F312" s="158">
        <v>1675</v>
      </c>
      <c r="G312" s="188"/>
      <c r="H312" s="188">
        <v>2080</v>
      </c>
      <c r="I312" s="190">
        <v>2080</v>
      </c>
      <c r="J312" s="160" t="s">
        <v>678</v>
      </c>
      <c r="K312" s="161">
        <f>H312-F312</f>
        <v>405</v>
      </c>
      <c r="L312" s="162">
        <f>K312/F312</f>
        <v>0.2417910447761194</v>
      </c>
      <c r="M312" s="157" t="s">
        <v>594</v>
      </c>
      <c r="N312" s="163">
        <v>45119</v>
      </c>
      <c r="O312" s="37"/>
      <c r="S312" s="55" t="s">
        <v>863</v>
      </c>
    </row>
    <row r="313" spans="1:39" ht="12.75" customHeight="1">
      <c r="A313" s="185">
        <v>183</v>
      </c>
      <c r="B313" s="186">
        <v>44986</v>
      </c>
      <c r="C313" s="186"/>
      <c r="D313" s="187" t="s">
        <v>490</v>
      </c>
      <c r="E313" s="188" t="s">
        <v>591</v>
      </c>
      <c r="F313" s="158">
        <v>57.5</v>
      </c>
      <c r="G313" s="188"/>
      <c r="H313" s="188">
        <v>120</v>
      </c>
      <c r="I313" s="190">
        <v>120</v>
      </c>
      <c r="J313" s="160" t="s">
        <v>678</v>
      </c>
      <c r="K313" s="161">
        <f>H313-F313</f>
        <v>62.5</v>
      </c>
      <c r="L313" s="162">
        <f>K313/F313</f>
        <v>1.0869565217391304</v>
      </c>
      <c r="M313" s="157" t="s">
        <v>594</v>
      </c>
      <c r="N313" s="163">
        <v>45049</v>
      </c>
      <c r="O313" s="37"/>
      <c r="S313" s="55" t="s">
        <v>863</v>
      </c>
    </row>
    <row r="314" spans="1:39" ht="12.75" customHeight="1">
      <c r="A314" s="185">
        <v>184</v>
      </c>
      <c r="B314" s="186">
        <v>45008</v>
      </c>
      <c r="C314" s="186"/>
      <c r="D314" s="187" t="s">
        <v>507</v>
      </c>
      <c r="E314" s="188" t="s">
        <v>591</v>
      </c>
      <c r="F314" s="158">
        <v>2765</v>
      </c>
      <c r="G314" s="188"/>
      <c r="H314" s="188">
        <v>3547.5</v>
      </c>
      <c r="I314" s="190">
        <v>3523</v>
      </c>
      <c r="J314" s="160" t="s">
        <v>678</v>
      </c>
      <c r="K314" s="161">
        <f>H314-F314</f>
        <v>782.5</v>
      </c>
      <c r="L314" s="162">
        <f>K314/F314</f>
        <v>0.28300180831826399</v>
      </c>
      <c r="M314" s="157" t="s">
        <v>594</v>
      </c>
      <c r="N314" s="163">
        <v>45177</v>
      </c>
      <c r="O314" s="37"/>
      <c r="S314" s="55" t="s">
        <v>863</v>
      </c>
    </row>
    <row r="315" spans="1:39" ht="12.75" customHeight="1">
      <c r="A315" s="185">
        <v>185</v>
      </c>
      <c r="B315" s="186">
        <v>45027</v>
      </c>
      <c r="C315" s="186"/>
      <c r="D315" s="187" t="s">
        <v>835</v>
      </c>
      <c r="E315" s="188" t="s">
        <v>591</v>
      </c>
      <c r="F315" s="188">
        <v>460</v>
      </c>
      <c r="G315" s="188"/>
      <c r="H315" s="188">
        <v>825</v>
      </c>
      <c r="I315" s="190">
        <v>810</v>
      </c>
      <c r="J315" s="160" t="s">
        <v>678</v>
      </c>
      <c r="K315" s="161">
        <f>H315-F315</f>
        <v>365</v>
      </c>
      <c r="L315" s="162">
        <f>K315/F315</f>
        <v>0.79347826086956519</v>
      </c>
      <c r="M315" s="157" t="s">
        <v>594</v>
      </c>
      <c r="N315" s="163">
        <v>45155</v>
      </c>
      <c r="O315" s="37"/>
      <c r="S315" s="55" t="s">
        <v>863</v>
      </c>
    </row>
    <row r="316" spans="1:39" ht="12.75" customHeight="1">
      <c r="A316" s="210">
        <v>186</v>
      </c>
      <c r="B316" s="211">
        <v>45050</v>
      </c>
      <c r="C316" s="53"/>
      <c r="D316" s="53" t="s">
        <v>42</v>
      </c>
      <c r="E316" s="215" t="s">
        <v>591</v>
      </c>
      <c r="F316" s="51" t="s">
        <v>836</v>
      </c>
      <c r="G316" s="51"/>
      <c r="H316" s="51"/>
      <c r="I316" s="51">
        <v>5040</v>
      </c>
      <c r="J316" s="51" t="s">
        <v>592</v>
      </c>
      <c r="K316" s="51"/>
      <c r="L316" s="51"/>
      <c r="M316" s="51"/>
      <c r="N316" s="51"/>
      <c r="O316" s="37"/>
      <c r="S316" s="55" t="s">
        <v>863</v>
      </c>
    </row>
    <row r="317" spans="1:39" ht="12.75" customHeight="1">
      <c r="A317" s="185">
        <v>187</v>
      </c>
      <c r="B317" s="186">
        <v>45075</v>
      </c>
      <c r="C317" s="186"/>
      <c r="D317" s="187" t="s">
        <v>837</v>
      </c>
      <c r="E317" s="188" t="s">
        <v>591</v>
      </c>
      <c r="F317" s="158">
        <v>585</v>
      </c>
      <c r="G317" s="188"/>
      <c r="H317" s="188">
        <v>732</v>
      </c>
      <c r="I317" s="190">
        <v>732</v>
      </c>
      <c r="J317" s="160" t="s">
        <v>678</v>
      </c>
      <c r="K317" s="161">
        <f>H317-F317</f>
        <v>147</v>
      </c>
      <c r="L317" s="162">
        <f>K317/F317</f>
        <v>0.25128205128205128</v>
      </c>
      <c r="M317" s="157" t="s">
        <v>594</v>
      </c>
      <c r="N317" s="163">
        <v>45152</v>
      </c>
      <c r="O317" s="37"/>
      <c r="R317" s="37"/>
      <c r="S317" s="55" t="s">
        <v>863</v>
      </c>
      <c r="U317" s="37"/>
      <c r="W317" s="37"/>
      <c r="X317" s="55"/>
      <c r="Z317" s="37"/>
      <c r="AB317" s="37"/>
      <c r="AC317" s="55"/>
      <c r="AE317" s="37"/>
      <c r="AG317" s="37"/>
      <c r="AH317" s="55"/>
      <c r="AJ317" s="37"/>
      <c r="AL317" s="37"/>
      <c r="AM317" s="55"/>
    </row>
    <row r="318" spans="1:39" ht="12.75" customHeight="1">
      <c r="A318" s="210">
        <v>188</v>
      </c>
      <c r="B318" s="211">
        <v>45078</v>
      </c>
      <c r="C318" s="53"/>
      <c r="D318" s="53" t="s">
        <v>539</v>
      </c>
      <c r="E318" s="215" t="s">
        <v>591</v>
      </c>
      <c r="F318" s="51" t="s">
        <v>838</v>
      </c>
      <c r="G318" s="51"/>
      <c r="H318" s="51"/>
      <c r="I318" s="51">
        <v>4300</v>
      </c>
      <c r="J318" s="51" t="s">
        <v>592</v>
      </c>
      <c r="K318" s="51"/>
      <c r="L318" s="51"/>
      <c r="M318" s="51"/>
      <c r="N318" s="51"/>
      <c r="O318" s="37"/>
      <c r="R318" s="37"/>
      <c r="S318" s="55" t="s">
        <v>863</v>
      </c>
      <c r="U318" s="37"/>
      <c r="W318" s="37"/>
      <c r="X318" s="55"/>
      <c r="Z318" s="37"/>
      <c r="AB318" s="37"/>
      <c r="AC318" s="55"/>
      <c r="AE318" s="37"/>
      <c r="AG318" s="37"/>
      <c r="AH318" s="55"/>
      <c r="AJ318" s="37"/>
      <c r="AL318" s="37"/>
      <c r="AM318" s="55"/>
    </row>
    <row r="319" spans="1:39" ht="12.75" customHeight="1">
      <c r="A319" s="185">
        <v>189</v>
      </c>
      <c r="B319" s="186">
        <v>45103</v>
      </c>
      <c r="C319" s="186"/>
      <c r="D319" s="187" t="s">
        <v>860</v>
      </c>
      <c r="E319" s="188" t="s">
        <v>591</v>
      </c>
      <c r="F319" s="158">
        <v>282.5</v>
      </c>
      <c r="G319" s="188"/>
      <c r="H319" s="188">
        <v>383</v>
      </c>
      <c r="I319" s="190">
        <v>383</v>
      </c>
      <c r="J319" s="160" t="s">
        <v>678</v>
      </c>
      <c r="K319" s="161">
        <f>H319-F319</f>
        <v>100.5</v>
      </c>
      <c r="L319" s="162">
        <f>K319/F319</f>
        <v>0.35575221238938054</v>
      </c>
      <c r="M319" s="157" t="s">
        <v>594</v>
      </c>
      <c r="N319" s="163">
        <v>45265</v>
      </c>
      <c r="O319" s="37"/>
      <c r="R319" s="37"/>
      <c r="S319" s="55" t="s">
        <v>863</v>
      </c>
      <c r="U319" s="37"/>
      <c r="W319" s="37"/>
      <c r="X319" s="55"/>
      <c r="Z319" s="37"/>
      <c r="AB319" s="37"/>
      <c r="AC319" s="55"/>
      <c r="AE319" s="37"/>
      <c r="AG319" s="37"/>
      <c r="AH319" s="55"/>
      <c r="AJ319" s="37"/>
      <c r="AL319" s="37"/>
      <c r="AM319" s="55"/>
    </row>
    <row r="320" spans="1:39" ht="12.75" customHeight="1">
      <c r="A320" s="185">
        <v>190</v>
      </c>
      <c r="B320" s="186">
        <v>45120</v>
      </c>
      <c r="C320" s="186"/>
      <c r="D320" s="187" t="s">
        <v>538</v>
      </c>
      <c r="E320" s="188" t="s">
        <v>591</v>
      </c>
      <c r="F320" s="158">
        <v>2312.5</v>
      </c>
      <c r="G320" s="188"/>
      <c r="H320" s="188">
        <v>2935</v>
      </c>
      <c r="I320" s="190">
        <v>2935</v>
      </c>
      <c r="J320" s="160" t="s">
        <v>678</v>
      </c>
      <c r="K320" s="161">
        <f>H320-F320</f>
        <v>622.5</v>
      </c>
      <c r="L320" s="162">
        <f>K320/F320</f>
        <v>0.26918918918918922</v>
      </c>
      <c r="M320" s="157" t="s">
        <v>594</v>
      </c>
      <c r="N320" s="163">
        <v>45177</v>
      </c>
      <c r="O320" s="37"/>
      <c r="R320" s="37"/>
      <c r="S320" s="55" t="s">
        <v>863</v>
      </c>
      <c r="U320" s="37"/>
      <c r="W320" s="37"/>
      <c r="X320" s="55"/>
      <c r="Z320" s="37"/>
      <c r="AB320" s="37"/>
      <c r="AC320" s="55"/>
      <c r="AE320" s="37"/>
      <c r="AG320" s="37"/>
      <c r="AH320" s="55"/>
      <c r="AJ320" s="37"/>
      <c r="AL320" s="37"/>
      <c r="AM320" s="55"/>
    </row>
    <row r="321" spans="1:39" ht="12.75" customHeight="1">
      <c r="A321" s="185">
        <v>191</v>
      </c>
      <c r="B321" s="186">
        <v>45125</v>
      </c>
      <c r="C321" s="186"/>
      <c r="D321" s="187" t="s">
        <v>203</v>
      </c>
      <c r="E321" s="188" t="s">
        <v>591</v>
      </c>
      <c r="F321" s="158">
        <v>3980</v>
      </c>
      <c r="G321" s="188"/>
      <c r="H321" s="188">
        <v>4895</v>
      </c>
      <c r="I321" s="190">
        <v>4895</v>
      </c>
      <c r="J321" s="160" t="s">
        <v>678</v>
      </c>
      <c r="K321" s="161">
        <f>H321-F321</f>
        <v>915</v>
      </c>
      <c r="L321" s="162">
        <f>K321/F321</f>
        <v>0.22989949748743718</v>
      </c>
      <c r="M321" s="157" t="s">
        <v>594</v>
      </c>
      <c r="N321" s="163">
        <v>45155</v>
      </c>
      <c r="O321" s="37"/>
      <c r="S321" s="55" t="s">
        <v>863</v>
      </c>
      <c r="U321" s="37"/>
      <c r="X321" s="55"/>
      <c r="Z321" s="37"/>
      <c r="AC321" s="55"/>
      <c r="AE321" s="37"/>
      <c r="AH321" s="55"/>
      <c r="AJ321" s="37"/>
      <c r="AM321" s="55"/>
    </row>
    <row r="322" spans="1:39" ht="12.75" customHeight="1">
      <c r="A322" s="185">
        <v>192</v>
      </c>
      <c r="B322" s="186">
        <v>45145</v>
      </c>
      <c r="C322" s="186"/>
      <c r="D322" s="187" t="s">
        <v>864</v>
      </c>
      <c r="E322" s="188" t="s">
        <v>591</v>
      </c>
      <c r="F322" s="158">
        <v>565</v>
      </c>
      <c r="G322" s="188"/>
      <c r="H322" s="188">
        <v>725</v>
      </c>
      <c r="I322" s="190">
        <v>725</v>
      </c>
      <c r="J322" s="160" t="s">
        <v>678</v>
      </c>
      <c r="K322" s="161">
        <f>H322-F322</f>
        <v>160</v>
      </c>
      <c r="L322" s="162">
        <f>K322/F322</f>
        <v>0.2831858407079646</v>
      </c>
      <c r="M322" s="157" t="s">
        <v>594</v>
      </c>
      <c r="N322" s="163">
        <v>45169</v>
      </c>
      <c r="O322" s="37"/>
      <c r="S322" s="55" t="s">
        <v>863</v>
      </c>
      <c r="U322" s="37"/>
      <c r="X322" s="55"/>
      <c r="Z322" s="37"/>
      <c r="AC322" s="55"/>
      <c r="AE322" s="37"/>
      <c r="AH322" s="55"/>
      <c r="AJ322" s="37"/>
      <c r="AM322" s="55"/>
    </row>
    <row r="323" spans="1:39" ht="12.75" customHeight="1">
      <c r="A323" s="302">
        <v>193</v>
      </c>
      <c r="B323" s="303">
        <v>45167</v>
      </c>
      <c r="C323" s="303"/>
      <c r="D323" s="304" t="s">
        <v>868</v>
      </c>
      <c r="E323" s="305" t="s">
        <v>591</v>
      </c>
      <c r="F323" s="158">
        <v>700</v>
      </c>
      <c r="G323" s="305"/>
      <c r="H323" s="305">
        <v>950</v>
      </c>
      <c r="I323" s="306">
        <v>950</v>
      </c>
      <c r="J323" s="307" t="s">
        <v>678</v>
      </c>
      <c r="K323" s="161">
        <f>H323-F323</f>
        <v>250</v>
      </c>
      <c r="L323" s="162">
        <f>K323/F323</f>
        <v>0.35714285714285715</v>
      </c>
      <c r="M323" s="157" t="s">
        <v>594</v>
      </c>
      <c r="N323" s="163">
        <v>45261</v>
      </c>
      <c r="O323" s="37"/>
      <c r="S323" s="55" t="s">
        <v>863</v>
      </c>
      <c r="U323" s="37"/>
      <c r="X323" s="55"/>
      <c r="Z323" s="37"/>
      <c r="AC323" s="55"/>
      <c r="AE323" s="37"/>
      <c r="AH323" s="55"/>
      <c r="AJ323" s="37"/>
      <c r="AM323" s="55"/>
    </row>
    <row r="324" spans="1:39" ht="12.75" customHeight="1">
      <c r="A324" s="210">
        <v>194</v>
      </c>
      <c r="B324" s="211">
        <v>45184</v>
      </c>
      <c r="C324" s="53"/>
      <c r="D324" s="53" t="s">
        <v>541</v>
      </c>
      <c r="E324" s="215" t="s">
        <v>591</v>
      </c>
      <c r="F324" s="51" t="s">
        <v>871</v>
      </c>
      <c r="G324" s="51"/>
      <c r="H324" s="51"/>
      <c r="I324" s="51">
        <v>480</v>
      </c>
      <c r="J324" s="51" t="s">
        <v>592</v>
      </c>
      <c r="K324" s="51"/>
      <c r="L324" s="51"/>
      <c r="M324" s="51"/>
      <c r="N324" s="51"/>
      <c r="O324" s="37"/>
      <c r="S324" s="55" t="s">
        <v>863</v>
      </c>
      <c r="U324" s="37"/>
      <c r="X324" s="55"/>
      <c r="Z324" s="37"/>
      <c r="AC324" s="55"/>
      <c r="AE324" s="37"/>
      <c r="AH324" s="55"/>
      <c r="AJ324" s="37"/>
      <c r="AM324" s="55"/>
    </row>
    <row r="325" spans="1:39" ht="12.75" customHeight="1">
      <c r="A325" s="210">
        <v>195</v>
      </c>
      <c r="B325" s="211">
        <v>45203</v>
      </c>
      <c r="C325" s="53"/>
      <c r="D325" s="53" t="s">
        <v>176</v>
      </c>
      <c r="E325" s="215" t="s">
        <v>591</v>
      </c>
      <c r="F325" s="51" t="s">
        <v>875</v>
      </c>
      <c r="G325" s="51"/>
      <c r="H325" s="51"/>
      <c r="I325" s="51">
        <v>1198</v>
      </c>
      <c r="J325" s="51" t="s">
        <v>592</v>
      </c>
      <c r="K325" s="51"/>
      <c r="L325" s="51"/>
      <c r="M325" s="51"/>
      <c r="N325" s="51"/>
      <c r="O325" s="37"/>
      <c r="S325" s="55" t="s">
        <v>882</v>
      </c>
      <c r="U325" s="37"/>
      <c r="X325" s="55"/>
      <c r="Z325" s="37"/>
      <c r="AC325" s="55"/>
      <c r="AE325" s="37"/>
      <c r="AH325" s="55"/>
      <c r="AJ325" s="37"/>
      <c r="AM325" s="55"/>
    </row>
    <row r="326" spans="1:39" ht="12.75" customHeight="1">
      <c r="A326" s="210">
        <v>196</v>
      </c>
      <c r="B326" s="211">
        <v>45216</v>
      </c>
      <c r="C326" s="53"/>
      <c r="D326" s="53" t="s">
        <v>107</v>
      </c>
      <c r="E326" s="215" t="s">
        <v>591</v>
      </c>
      <c r="F326" s="51" t="s">
        <v>877</v>
      </c>
      <c r="G326" s="51"/>
      <c r="H326" s="51"/>
      <c r="I326" s="51">
        <v>6870</v>
      </c>
      <c r="J326" s="51" t="s">
        <v>592</v>
      </c>
      <c r="K326" s="51"/>
      <c r="L326" s="51"/>
      <c r="M326" s="51"/>
      <c r="N326" s="51"/>
      <c r="O326" s="37"/>
      <c r="S326" s="55" t="s">
        <v>882</v>
      </c>
      <c r="U326" s="37"/>
      <c r="X326" s="55"/>
      <c r="Z326" s="37"/>
      <c r="AC326" s="55"/>
      <c r="AE326" s="37"/>
      <c r="AH326" s="55"/>
      <c r="AJ326" s="37"/>
      <c r="AM326" s="55"/>
    </row>
    <row r="327" spans="1:39" ht="12.75" customHeight="1">
      <c r="A327" s="302">
        <v>197</v>
      </c>
      <c r="B327" s="303">
        <v>45216</v>
      </c>
      <c r="C327" s="303"/>
      <c r="D327" s="304" t="s">
        <v>878</v>
      </c>
      <c r="E327" s="305" t="s">
        <v>591</v>
      </c>
      <c r="F327" s="158">
        <v>1090</v>
      </c>
      <c r="G327" s="305"/>
      <c r="H327" s="305">
        <v>1415</v>
      </c>
      <c r="I327" s="306">
        <v>1415</v>
      </c>
      <c r="J327" s="307" t="s">
        <v>678</v>
      </c>
      <c r="K327" s="161">
        <f>H327-F327</f>
        <v>325</v>
      </c>
      <c r="L327" s="162">
        <f>K327/F327</f>
        <v>0.29816513761467889</v>
      </c>
      <c r="M327" s="157" t="s">
        <v>594</v>
      </c>
      <c r="N327" s="163">
        <v>45282</v>
      </c>
      <c r="O327" s="37"/>
      <c r="S327" s="55" t="s">
        <v>863</v>
      </c>
      <c r="U327" s="37"/>
      <c r="X327" s="55"/>
      <c r="Z327" s="37"/>
      <c r="AC327" s="55"/>
      <c r="AE327" s="37"/>
      <c r="AH327" s="55"/>
      <c r="AJ327" s="37"/>
      <c r="AM327" s="55"/>
    </row>
    <row r="328" spans="1:39" ht="12.75" customHeight="1">
      <c r="A328" s="302">
        <v>198</v>
      </c>
      <c r="B328" s="303">
        <v>45236</v>
      </c>
      <c r="C328" s="303"/>
      <c r="D328" s="304" t="s">
        <v>884</v>
      </c>
      <c r="E328" s="305" t="s">
        <v>591</v>
      </c>
      <c r="F328" s="158">
        <v>1270</v>
      </c>
      <c r="G328" s="305"/>
      <c r="H328" s="305">
        <v>1613</v>
      </c>
      <c r="I328" s="306">
        <v>1613</v>
      </c>
      <c r="J328" s="307" t="s">
        <v>678</v>
      </c>
      <c r="K328" s="161">
        <f>H328-F328</f>
        <v>343</v>
      </c>
      <c r="L328" s="162">
        <f>K328/F328</f>
        <v>0.27007874015748029</v>
      </c>
      <c r="M328" s="157" t="s">
        <v>594</v>
      </c>
      <c r="N328" s="163">
        <v>45246</v>
      </c>
      <c r="O328" s="37"/>
      <c r="S328" s="55" t="s">
        <v>882</v>
      </c>
      <c r="U328" s="37"/>
      <c r="X328" s="55"/>
      <c r="Z328" s="37"/>
      <c r="AC328" s="55"/>
      <c r="AE328" s="37"/>
      <c r="AH328" s="55"/>
      <c r="AJ328" s="37"/>
      <c r="AM328" s="55"/>
    </row>
    <row r="329" spans="1:39" ht="12.75" customHeight="1">
      <c r="A329" s="210">
        <v>199</v>
      </c>
      <c r="B329" s="211">
        <v>45251</v>
      </c>
      <c r="C329" s="53"/>
      <c r="D329" s="53" t="s">
        <v>895</v>
      </c>
      <c r="E329" s="215" t="s">
        <v>591</v>
      </c>
      <c r="F329" s="51" t="s">
        <v>896</v>
      </c>
      <c r="G329" s="51"/>
      <c r="H329" s="51"/>
      <c r="I329" s="51">
        <v>1490</v>
      </c>
      <c r="J329" s="51" t="s">
        <v>592</v>
      </c>
      <c r="K329" s="51"/>
      <c r="L329" s="51"/>
      <c r="M329" s="51"/>
      <c r="N329" s="51"/>
      <c r="O329" s="37"/>
      <c r="S329" s="55" t="s">
        <v>863</v>
      </c>
      <c r="U329" s="37"/>
      <c r="X329" s="55"/>
      <c r="Z329" s="37"/>
      <c r="AC329" s="55"/>
      <c r="AE329" s="37"/>
      <c r="AH329" s="55"/>
      <c r="AJ329" s="37"/>
      <c r="AM329" s="55"/>
    </row>
    <row r="330" spans="1:39" ht="12.75" customHeight="1">
      <c r="A330" s="210">
        <v>200</v>
      </c>
      <c r="B330" s="211">
        <v>45254</v>
      </c>
      <c r="C330" s="53"/>
      <c r="D330" s="53" t="s">
        <v>884</v>
      </c>
      <c r="E330" s="215" t="s">
        <v>591</v>
      </c>
      <c r="F330" s="51" t="s">
        <v>900</v>
      </c>
      <c r="G330" s="51"/>
      <c r="H330" s="51"/>
      <c r="I330" s="51">
        <v>1806</v>
      </c>
      <c r="J330" s="51" t="s">
        <v>592</v>
      </c>
      <c r="K330" s="51"/>
      <c r="L330" s="51"/>
      <c r="M330" s="51"/>
      <c r="N330" s="51"/>
      <c r="O330" s="37"/>
      <c r="S330" s="55" t="s">
        <v>882</v>
      </c>
      <c r="U330" s="37"/>
      <c r="X330" s="55"/>
      <c r="Z330" s="37"/>
      <c r="AC330" s="55"/>
      <c r="AE330" s="37"/>
      <c r="AH330" s="55"/>
      <c r="AJ330" s="37"/>
      <c r="AM330" s="55"/>
    </row>
    <row r="331" spans="1:39" ht="12.75" customHeight="1">
      <c r="A331" s="210">
        <v>201</v>
      </c>
      <c r="B331" s="211">
        <v>45265</v>
      </c>
      <c r="C331" s="53"/>
      <c r="D331" s="230" t="s">
        <v>542</v>
      </c>
      <c r="E331" s="215" t="s">
        <v>591</v>
      </c>
      <c r="F331" s="51" t="s">
        <v>951</v>
      </c>
      <c r="G331" s="51"/>
      <c r="I331" s="51">
        <v>558</v>
      </c>
      <c r="J331" s="51" t="s">
        <v>592</v>
      </c>
      <c r="K331" s="51"/>
      <c r="L331" s="51"/>
      <c r="M331" s="51"/>
      <c r="N331" s="51"/>
      <c r="O331" s="37"/>
      <c r="S331" s="55" t="s">
        <v>863</v>
      </c>
      <c r="U331" s="37"/>
      <c r="X331" s="55"/>
      <c r="Z331" s="37"/>
      <c r="AC331" s="55"/>
      <c r="AE331" s="37"/>
      <c r="AH331" s="55"/>
      <c r="AJ331" s="37"/>
      <c r="AM331" s="55"/>
    </row>
    <row r="332" spans="1:39" ht="12.75" customHeight="1">
      <c r="A332" s="210">
        <v>202</v>
      </c>
      <c r="B332" s="211">
        <v>45272</v>
      </c>
      <c r="C332" s="53"/>
      <c r="D332" s="53" t="s">
        <v>997</v>
      </c>
      <c r="E332" s="215" t="s">
        <v>591</v>
      </c>
      <c r="F332" s="51" t="s">
        <v>998</v>
      </c>
      <c r="G332" s="51"/>
      <c r="H332" s="51"/>
      <c r="I332" s="51">
        <v>5512</v>
      </c>
      <c r="J332" s="51" t="s">
        <v>592</v>
      </c>
      <c r="K332" s="51"/>
      <c r="L332" s="51"/>
      <c r="M332" s="51"/>
      <c r="N332" s="51"/>
      <c r="O332" s="37"/>
      <c r="S332" s="55" t="s">
        <v>882</v>
      </c>
      <c r="U332" s="37"/>
      <c r="X332" s="55"/>
      <c r="Z332" s="37"/>
      <c r="AC332" s="55"/>
      <c r="AE332" s="37"/>
      <c r="AH332" s="55"/>
      <c r="AJ332" s="37"/>
      <c r="AM332" s="55"/>
    </row>
    <row r="333" spans="1:39" ht="12.75" customHeight="1">
      <c r="A333" s="53"/>
      <c r="B333" s="53"/>
      <c r="C333" s="53"/>
      <c r="D333" s="53"/>
      <c r="E333" s="53"/>
      <c r="F333" s="51"/>
      <c r="G333" s="51"/>
      <c r="H333" s="51"/>
      <c r="I333" s="51"/>
      <c r="J333" s="31"/>
      <c r="K333" s="51"/>
      <c r="L333" s="51"/>
      <c r="M333" s="51"/>
      <c r="N333" s="53"/>
      <c r="O333" s="37"/>
      <c r="S333" s="55"/>
      <c r="U333" s="37"/>
      <c r="X333" s="55"/>
      <c r="Z333" s="37"/>
      <c r="AC333" s="55"/>
      <c r="AE333" s="37"/>
      <c r="AH333" s="55"/>
      <c r="AJ333" s="37"/>
      <c r="AM333" s="55"/>
    </row>
    <row r="334" spans="1:39" ht="12.75" customHeight="1">
      <c r="B334" s="216" t="s">
        <v>839</v>
      </c>
      <c r="F334" s="55"/>
      <c r="G334" s="55"/>
      <c r="H334" s="55"/>
      <c r="I334" s="55"/>
      <c r="J334" s="37"/>
      <c r="K334" s="55"/>
      <c r="L334" s="55"/>
      <c r="M334" s="55"/>
      <c r="O334" s="37"/>
      <c r="S334" s="55"/>
      <c r="U334" s="37"/>
      <c r="X334" s="55"/>
      <c r="Z334" s="37"/>
      <c r="AC334" s="55"/>
      <c r="AE334" s="37"/>
      <c r="AH334" s="55"/>
      <c r="AJ334" s="37"/>
      <c r="AM334" s="55"/>
    </row>
    <row r="335" spans="1:39" ht="12.75" customHeight="1">
      <c r="A335" s="217"/>
      <c r="F335" s="55"/>
      <c r="G335" s="55"/>
      <c r="H335" s="55"/>
      <c r="I335" s="55"/>
      <c r="J335" s="37"/>
      <c r="K335" s="55"/>
      <c r="L335" s="55"/>
      <c r="M335" s="55"/>
      <c r="O335" s="37"/>
      <c r="S335" s="55"/>
      <c r="U335" s="37"/>
      <c r="X335" s="55"/>
      <c r="Z335" s="37"/>
      <c r="AC335" s="55"/>
      <c r="AE335" s="37"/>
      <c r="AH335" s="55"/>
      <c r="AJ335" s="37"/>
      <c r="AM335" s="55"/>
    </row>
    <row r="336" spans="1:39" ht="12.75" customHeight="1">
      <c r="A336" s="217"/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1:19" ht="12.75" customHeight="1">
      <c r="A337" s="51"/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1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1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1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1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1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1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1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1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1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1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1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1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1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1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1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  <row r="503" spans="6:19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S503" s="55"/>
    </row>
    <row r="504" spans="6:19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S504" s="55"/>
    </row>
    <row r="505" spans="6:19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S505" s="55"/>
    </row>
    <row r="506" spans="6:19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S506" s="55"/>
    </row>
    <row r="507" spans="6:19" ht="12.75" customHeight="1">
      <c r="F507" s="55"/>
      <c r="G507" s="55"/>
      <c r="H507" s="55"/>
      <c r="I507" s="55"/>
      <c r="J507" s="37"/>
      <c r="K507" s="55"/>
      <c r="L507" s="55"/>
      <c r="M507" s="55"/>
      <c r="O507" s="37"/>
      <c r="S507" s="55"/>
    </row>
    <row r="508" spans="6:19" ht="12.75" customHeight="1">
      <c r="F508" s="55"/>
      <c r="G508" s="55"/>
      <c r="H508" s="55"/>
      <c r="I508" s="55"/>
      <c r="J508" s="37"/>
      <c r="K508" s="55"/>
      <c r="L508" s="55"/>
      <c r="M508" s="55"/>
      <c r="O508" s="37"/>
      <c r="S508" s="55"/>
    </row>
    <row r="509" spans="6:19" ht="12.75" customHeight="1">
      <c r="F509" s="55"/>
      <c r="G509" s="55"/>
      <c r="H509" s="55"/>
      <c r="I509" s="55"/>
      <c r="J509" s="37"/>
      <c r="K509" s="55"/>
      <c r="L509" s="55"/>
      <c r="M509" s="55"/>
      <c r="O509" s="37"/>
      <c r="S509" s="55"/>
    </row>
    <row r="510" spans="6:19" ht="15" customHeight="1">
      <c r="F510" s="55"/>
      <c r="G510" s="55"/>
      <c r="H510" s="55"/>
      <c r="I510" s="55"/>
      <c r="J510" s="37"/>
      <c r="K510" s="55"/>
      <c r="L510" s="55"/>
      <c r="M510" s="55"/>
      <c r="O510" s="37"/>
      <c r="S510" s="55"/>
    </row>
  </sheetData>
  <autoFilter ref="S1:S333" xr:uid="{00000000-0009-0000-0000-000005000000}"/>
  <mergeCells count="74">
    <mergeCell ref="O108:O109"/>
    <mergeCell ref="P108:P109"/>
    <mergeCell ref="M108:M109"/>
    <mergeCell ref="A103:A104"/>
    <mergeCell ref="B103:B104"/>
    <mergeCell ref="A105:A106"/>
    <mergeCell ref="B105:B106"/>
    <mergeCell ref="M103:M104"/>
    <mergeCell ref="M105:M106"/>
    <mergeCell ref="J103:J104"/>
    <mergeCell ref="J105:J106"/>
    <mergeCell ref="O103:O104"/>
    <mergeCell ref="O105:O106"/>
    <mergeCell ref="P103:P104"/>
    <mergeCell ref="P105:P106"/>
    <mergeCell ref="J108:J109"/>
    <mergeCell ref="B79:B80"/>
    <mergeCell ref="B81:B82"/>
    <mergeCell ref="O68:O69"/>
    <mergeCell ref="P68:P69"/>
    <mergeCell ref="M68:M69"/>
    <mergeCell ref="M81:M82"/>
    <mergeCell ref="M79:M80"/>
    <mergeCell ref="P79:P80"/>
    <mergeCell ref="P81:P82"/>
    <mergeCell ref="O79:O80"/>
    <mergeCell ref="O81:O82"/>
    <mergeCell ref="M86:M87"/>
    <mergeCell ref="O86:O87"/>
    <mergeCell ref="P86:P87"/>
    <mergeCell ref="A86:A87"/>
    <mergeCell ref="B86:B87"/>
    <mergeCell ref="J86:J87"/>
    <mergeCell ref="M93:M94"/>
    <mergeCell ref="P90:P91"/>
    <mergeCell ref="A90:A91"/>
    <mergeCell ref="B90:B91"/>
    <mergeCell ref="M90:M91"/>
    <mergeCell ref="O90:O91"/>
    <mergeCell ref="J90:J91"/>
    <mergeCell ref="O93:O94"/>
    <mergeCell ref="P93:P94"/>
    <mergeCell ref="B99:B100"/>
    <mergeCell ref="J99:J100"/>
    <mergeCell ref="P95:P96"/>
    <mergeCell ref="O95:O96"/>
    <mergeCell ref="A97:A98"/>
    <mergeCell ref="B97:B98"/>
    <mergeCell ref="J97:J98"/>
    <mergeCell ref="O99:O100"/>
    <mergeCell ref="P99:P100"/>
    <mergeCell ref="M99:M100"/>
    <mergeCell ref="O97:O98"/>
    <mergeCell ref="P97:P98"/>
    <mergeCell ref="M97:M98"/>
    <mergeCell ref="M95:M96"/>
    <mergeCell ref="A95:A96"/>
    <mergeCell ref="B95:B96"/>
    <mergeCell ref="A108:A109"/>
    <mergeCell ref="B108:B109"/>
    <mergeCell ref="J68:J69"/>
    <mergeCell ref="A68:A69"/>
    <mergeCell ref="B68:B69"/>
    <mergeCell ref="I68:I69"/>
    <mergeCell ref="G68:G69"/>
    <mergeCell ref="J93:J94"/>
    <mergeCell ref="A93:A94"/>
    <mergeCell ref="B93:B94"/>
    <mergeCell ref="J95:J96"/>
    <mergeCell ref="A79:A80"/>
    <mergeCell ref="A81:A82"/>
    <mergeCell ref="J79:J80"/>
    <mergeCell ref="J81:J82"/>
    <mergeCell ref="A99:A100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87 K62 K95:K97 K94 K91 K69" formula="1"/>
    <ignoredError sqref="F9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2023-12-26T19:09:19Z</dcterms:modified>
</cp:coreProperties>
</file>