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Aniket Jangir\Downloads\"/>
    </mc:Choice>
  </mc:AlternateContent>
  <xr:revisionPtr revIDLastSave="0" documentId="13_ncr:1_{C5989623-94AD-46B3-80FC-FD5BE051A4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F&amp;O)'!$S$1:$S$333</definedName>
  </definedNames>
  <calcPr calcId="181029"/>
</workbook>
</file>

<file path=xl/calcChain.xml><?xml version="1.0" encoding="utf-8"?>
<calcChain xmlns="http://schemas.openxmlformats.org/spreadsheetml/2006/main">
  <c r="K327" i="6" l="1"/>
  <c r="L327" i="6" s="1"/>
  <c r="K107" i="6"/>
  <c r="M107" i="6" s="1"/>
  <c r="K69" i="6" l="1"/>
  <c r="L68" i="6"/>
  <c r="K68" i="6"/>
  <c r="K106" i="6"/>
  <c r="K105" i="6"/>
  <c r="K104" i="6"/>
  <c r="K103" i="6"/>
  <c r="K70" i="6"/>
  <c r="P29" i="6" l="1"/>
  <c r="K91" i="6"/>
  <c r="K90" i="6"/>
  <c r="K102" i="6"/>
  <c r="M102" i="6" s="1"/>
  <c r="L70" i="6"/>
  <c r="L28" i="6"/>
  <c r="K28" i="6"/>
  <c r="L65" i="6"/>
  <c r="K65" i="6"/>
  <c r="L67" i="6"/>
  <c r="K67" i="6"/>
  <c r="K94" i="6"/>
  <c r="K93" i="6"/>
  <c r="K101" i="6"/>
  <c r="M101" i="6" s="1"/>
  <c r="K98" i="6"/>
  <c r="K97" i="6"/>
  <c r="K100" i="6"/>
  <c r="K99" i="6"/>
  <c r="M70" i="6" l="1"/>
  <c r="M28" i="6"/>
  <c r="M65" i="6"/>
  <c r="M67" i="6"/>
  <c r="P27" i="6"/>
  <c r="L63" i="6"/>
  <c r="K63" i="6"/>
  <c r="L66" i="6"/>
  <c r="K66" i="6"/>
  <c r="K96" i="6"/>
  <c r="K95" i="6"/>
  <c r="L25" i="6"/>
  <c r="K25" i="6"/>
  <c r="M25" i="6" s="1"/>
  <c r="M66" i="6" l="1"/>
  <c r="M63" i="6"/>
  <c r="L64" i="6"/>
  <c r="K64" i="6"/>
  <c r="P26" i="6"/>
  <c r="L62" i="6"/>
  <c r="K62" i="6"/>
  <c r="M62" i="6" l="1"/>
  <c r="M64" i="6"/>
  <c r="K92" i="6"/>
  <c r="M92" i="6" s="1"/>
  <c r="L60" i="6"/>
  <c r="K60" i="6"/>
  <c r="L55" i="6"/>
  <c r="K55" i="6"/>
  <c r="M60" i="6" l="1"/>
  <c r="M55" i="6"/>
  <c r="L61" i="6"/>
  <c r="K61" i="6"/>
  <c r="M61" i="6" s="1"/>
  <c r="K89" i="6"/>
  <c r="M89" i="6" s="1"/>
  <c r="L58" i="6"/>
  <c r="K58" i="6"/>
  <c r="L59" i="6"/>
  <c r="K59" i="6"/>
  <c r="M59" i="6" l="1"/>
  <c r="M58" i="6"/>
  <c r="P116" i="6"/>
  <c r="P115" i="6"/>
  <c r="P114" i="6"/>
  <c r="L12" i="6"/>
  <c r="K12" i="6"/>
  <c r="P24" i="6"/>
  <c r="P23" i="6"/>
  <c r="M86" i="6"/>
  <c r="K86" i="6"/>
  <c r="L57" i="6"/>
  <c r="K57" i="6"/>
  <c r="K56" i="6"/>
  <c r="L56" i="6"/>
  <c r="L21" i="6"/>
  <c r="K21" i="6"/>
  <c r="M56" i="6" l="1"/>
  <c r="M12" i="6"/>
  <c r="M21" i="6"/>
  <c r="M57" i="6"/>
  <c r="L54" i="6"/>
  <c r="K54" i="6"/>
  <c r="L53" i="6"/>
  <c r="K53" i="6"/>
  <c r="K88" i="6"/>
  <c r="M88" i="6" s="1"/>
  <c r="K87" i="6"/>
  <c r="M54" i="6" l="1"/>
  <c r="M53" i="6"/>
  <c r="K84" i="6"/>
  <c r="M84" i="6" s="1"/>
  <c r="L20" i="6"/>
  <c r="K20" i="6"/>
  <c r="L10" i="6"/>
  <c r="K10" i="6"/>
  <c r="L51" i="6"/>
  <c r="K51" i="6"/>
  <c r="L52" i="6"/>
  <c r="K52" i="6"/>
  <c r="K80" i="6"/>
  <c r="K79" i="6"/>
  <c r="K85" i="6"/>
  <c r="M85" i="6" s="1"/>
  <c r="L48" i="6"/>
  <c r="K48" i="6"/>
  <c r="L49" i="6"/>
  <c r="K49" i="6"/>
  <c r="L50" i="6"/>
  <c r="K50" i="6"/>
  <c r="M50" i="6" s="1"/>
  <c r="K319" i="6"/>
  <c r="L319" i="6" s="1"/>
  <c r="K82" i="6"/>
  <c r="K81" i="6"/>
  <c r="K83" i="6"/>
  <c r="M83" i="6" s="1"/>
  <c r="M20" i="6" l="1"/>
  <c r="M52" i="6"/>
  <c r="M10" i="6"/>
  <c r="M51" i="6"/>
  <c r="M48" i="6"/>
  <c r="M49" i="6"/>
  <c r="L13" i="6"/>
  <c r="K13" i="6"/>
  <c r="L19" i="6"/>
  <c r="K19" i="6"/>
  <c r="K78" i="6"/>
  <c r="M78" i="6" s="1"/>
  <c r="M19" i="6" l="1"/>
  <c r="M13" i="6"/>
  <c r="L47" i="6"/>
  <c r="K47" i="6"/>
  <c r="L42" i="6"/>
  <c r="K42" i="6"/>
  <c r="L46" i="6"/>
  <c r="K46" i="6"/>
  <c r="L43" i="6"/>
  <c r="K43" i="6"/>
  <c r="L22" i="6"/>
  <c r="K22" i="6"/>
  <c r="L17" i="6"/>
  <c r="K17" i="6"/>
  <c r="K323" i="6"/>
  <c r="L323" i="6" s="1"/>
  <c r="L14" i="6"/>
  <c r="K14" i="6"/>
  <c r="L45" i="6"/>
  <c r="K45" i="6"/>
  <c r="L44" i="6"/>
  <c r="K44" i="6"/>
  <c r="M43" i="6" l="1"/>
  <c r="M22" i="6"/>
  <c r="M46" i="6"/>
  <c r="M17" i="6"/>
  <c r="M44" i="6"/>
  <c r="M42" i="6"/>
  <c r="M47" i="6"/>
  <c r="M14" i="6"/>
  <c r="M45" i="6"/>
  <c r="P18" i="6" l="1"/>
  <c r="P16" i="6" l="1"/>
  <c r="K328" i="6" l="1"/>
  <c r="L328" i="6" s="1"/>
  <c r="P15" i="6" l="1"/>
  <c r="P11" i="6" l="1"/>
  <c r="K320" i="6" l="1"/>
  <c r="L320" i="6" s="1"/>
  <c r="K314" i="6"/>
  <c r="L314" i="6" s="1"/>
  <c r="K322" i="6" l="1"/>
  <c r="L322" i="6" s="1"/>
  <c r="K310" i="6" l="1"/>
  <c r="L310" i="6" s="1"/>
  <c r="K311" i="6" l="1"/>
  <c r="L311" i="6" s="1"/>
  <c r="K304" i="6"/>
  <c r="L304" i="6" s="1"/>
  <c r="K321" i="6" l="1"/>
  <c r="L321" i="6" s="1"/>
  <c r="K315" i="6"/>
  <c r="L315" i="6" s="1"/>
  <c r="K317" i="6" l="1"/>
  <c r="L317" i="6" s="1"/>
  <c r="L6" i="2" l="1"/>
  <c r="K6" i="3"/>
  <c r="D7" i="5" l="1"/>
  <c r="M7" i="6"/>
  <c r="K312" i="6" l="1"/>
  <c r="L312" i="6" s="1"/>
  <c r="K309" i="6" l="1"/>
  <c r="L309" i="6" s="1"/>
  <c r="K313" i="6" l="1"/>
  <c r="L313" i="6" s="1"/>
  <c r="K308" i="6"/>
  <c r="L308" i="6" s="1"/>
  <c r="K307" i="6"/>
  <c r="L307" i="6" s="1"/>
  <c r="K305" i="6"/>
  <c r="L305" i="6" s="1"/>
  <c r="H303" i="6"/>
  <c r="K303" i="6" s="1"/>
  <c r="L303" i="6" s="1"/>
  <c r="K302" i="6"/>
  <c r="L302" i="6" s="1"/>
  <c r="K299" i="6"/>
  <c r="L299" i="6" s="1"/>
  <c r="K298" i="6"/>
  <c r="L298" i="6" s="1"/>
  <c r="K297" i="6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F271" i="6"/>
  <c r="K271" i="6" s="1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F265" i="6"/>
  <c r="K265" i="6" s="1"/>
  <c r="L265" i="6" s="1"/>
  <c r="F264" i="6"/>
  <c r="K264" i="6" s="1"/>
  <c r="L264" i="6" s="1"/>
  <c r="K263" i="6"/>
  <c r="L263" i="6" s="1"/>
  <c r="F262" i="6"/>
  <c r="K262" i="6" s="1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6" i="6"/>
  <c r="L246" i="6" s="1"/>
  <c r="K244" i="6"/>
  <c r="L244" i="6" s="1"/>
  <c r="K243" i="6"/>
  <c r="L243" i="6" s="1"/>
  <c r="F242" i="6"/>
  <c r="K242" i="6" s="1"/>
  <c r="L242" i="6" s="1"/>
  <c r="K241" i="6"/>
  <c r="L241" i="6" s="1"/>
  <c r="K238" i="6"/>
  <c r="L238" i="6" s="1"/>
  <c r="K237" i="6"/>
  <c r="L237" i="6" s="1"/>
  <c r="K236" i="6"/>
  <c r="L236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6" i="6"/>
  <c r="L216" i="6" s="1"/>
  <c r="K214" i="6"/>
  <c r="L214" i="6" s="1"/>
  <c r="K212" i="6"/>
  <c r="L212" i="6" s="1"/>
  <c r="K210" i="6"/>
  <c r="L210" i="6" s="1"/>
  <c r="K209" i="6"/>
  <c r="L209" i="6" s="1"/>
  <c r="K208" i="6"/>
  <c r="L208" i="6" s="1"/>
  <c r="K206" i="6"/>
  <c r="L206" i="6" s="1"/>
  <c r="K205" i="6"/>
  <c r="L205" i="6" s="1"/>
  <c r="K204" i="6"/>
  <c r="L204" i="6" s="1"/>
  <c r="K203" i="6"/>
  <c r="K202" i="6"/>
  <c r="L202" i="6" s="1"/>
  <c r="K201" i="6"/>
  <c r="L201" i="6" s="1"/>
  <c r="K199" i="6"/>
  <c r="L199" i="6" s="1"/>
  <c r="K198" i="6"/>
  <c r="L198" i="6" s="1"/>
  <c r="K197" i="6"/>
  <c r="L197" i="6" s="1"/>
  <c r="K196" i="6"/>
  <c r="L196" i="6" s="1"/>
  <c r="K195" i="6"/>
  <c r="L195" i="6" s="1"/>
  <c r="F194" i="6"/>
  <c r="K194" i="6" s="1"/>
  <c r="L194" i="6" s="1"/>
  <c r="H193" i="6"/>
  <c r="K193" i="6" s="1"/>
  <c r="L193" i="6" s="1"/>
  <c r="K190" i="6"/>
  <c r="L190" i="6" s="1"/>
  <c r="K189" i="6"/>
  <c r="L189" i="6" s="1"/>
  <c r="K188" i="6"/>
  <c r="L188" i="6" s="1"/>
  <c r="K187" i="6"/>
  <c r="L187" i="6" s="1"/>
  <c r="K186" i="6"/>
  <c r="L186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H159" i="6"/>
  <c r="K159" i="6" s="1"/>
  <c r="L159" i="6" s="1"/>
  <c r="F158" i="6"/>
  <c r="K158" i="6" s="1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6" i="4"/>
</calcChain>
</file>

<file path=xl/sharedStrings.xml><?xml version="1.0" encoding="utf-8"?>
<sst xmlns="http://schemas.openxmlformats.org/spreadsheetml/2006/main" count="3547" uniqueCount="1294">
  <si>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</si>
  <si>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</si>
  <si>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</si>
  <si>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</si>
  <si>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</si>
  <si>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</si>
  <si>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</si>
  <si>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</si>
  <si>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</si>
  <si>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</si>
  <si>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</si>
  <si>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</si>
  <si>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</si>
  <si>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</si>
  <si>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</si>
  <si>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</si>
  <si>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</si>
  <si>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</si>
  <si>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</si>
  <si>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</si>
  <si>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</si>
  <si>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</si>
  <si>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</si>
  <si>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</si>
  <si>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</si>
  <si>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</si>
  <si>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</si>
  <si>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</si>
  <si>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</si>
  <si>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</si>
  <si>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</si>
  <si>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</si>
  <si>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</si>
  <si>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</si>
  <si>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</si>
  <si>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</si>
  <si>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</si>
  <si>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</si>
  <si>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</si>
  <si>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</si>
  <si>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</si>
  <si>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</si>
  <si>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</si>
  <si>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</si>
  <si>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</si>
  <si>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</si>
  <si>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</si>
  <si>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</si>
  <si>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</si>
  <si>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</si>
  <si>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</si>
  <si>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</si>
  <si>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</si>
  <si>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</si>
  <si>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</si>
  <si>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</si>
  <si>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</si>
  <si>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</si>
  <si>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</si>
  <si>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</si>
  <si>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</si>
  <si>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</si>
  <si>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</si>
  <si>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</si>
  <si>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</si>
  <si>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</si>
  <si>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</si>
  <si>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</si>
  <si>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</si>
  <si>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</si>
  <si>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</si>
  <si>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</si>
  <si>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</si>
  <si>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</si>
  <si>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</si>
  <si>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</si>
  <si>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</si>
  <si>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</si>
  <si>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</si>
  <si>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</si>
  <si>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</si>
  <si>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</si>
  <si>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</si>
  <si>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</si>
  <si>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</si>
  <si>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</si>
  <si>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</si>
  <si>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</si>
  <si>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</si>
  <si>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</si>
  <si>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</si>
  <si>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</si>
  <si>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</si>
  <si>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</si>
  <si>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</si>
  <si>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</si>
  <si>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</si>
  <si>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</si>
  <si>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</si>
  <si>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</si>
  <si>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</si>
  <si>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</si>
  <si>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</si>
  <si>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</si>
  <si>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</si>
  <si>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</si>
  <si>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</si>
  <si>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</si>
  <si>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</si>
  <si>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</si>
  <si>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</si>
  <si>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</si>
  <si>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</si>
  <si>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</si>
  <si>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</si>
  <si>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</si>
  <si>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</si>
  <si>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</si>
  <si>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</si>
  <si>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</si>
  <si>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</si>
  <si>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</si>
  <si>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</si>
  <si>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</si>
  <si>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</si>
  <si>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</si>
  <si>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</si>
  <si>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</si>
  <si>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</si>
  <si>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</si>
  <si>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</si>
  <si>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</si>
  <si>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</si>
  <si>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</si>
  <si>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</si>
  <si>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</si>
  <si>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</si>
  <si>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</si>
  <si>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</si>
  <si>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</si>
  <si>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</si>
  <si>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</si>
  <si>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</si>
  <si>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</si>
  <si>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</si>
  <si>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</si>
  <si>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</si>
  <si>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</si>
  <si>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</si>
  <si>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</si>
  <si>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</si>
  <si>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</si>
  <si>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</si>
  <si>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</si>
  <si>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</si>
  <si>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</si>
  <si>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</si>
  <si>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</si>
  <si>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</si>
  <si>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</si>
  <si>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</si>
  <si>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</si>
  <si>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</si>
  <si>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</si>
  <si>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</si>
  <si>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</si>
  <si>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</si>
  <si>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</si>
  <si>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</si>
  <si>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</si>
  <si>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</si>
  <si>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</si>
  <si>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</si>
  <si>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</si>
  <si>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</si>
  <si>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</si>
  <si>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</si>
  <si>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</si>
  <si>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</si>
  <si>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</si>
  <si>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</si>
  <si>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</si>
  <si>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</si>
  <si>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</si>
  <si>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</si>
  <si>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</si>
  <si>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</si>
  <si>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</si>
  <si>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</si>
  <si>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</si>
  <si>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</si>
  <si>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</si>
  <si>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</si>
  <si>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</si>
  <si>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</si>
  <si>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</si>
  <si>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</si>
  <si>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</si>
  <si>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</si>
  <si>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</si>
  <si>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</si>
  <si>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</si>
  <si>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</si>
  <si>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</si>
  <si>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</si>
  <si>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</si>
  <si>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</si>
  <si>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</si>
  <si>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</si>
  <si>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</si>
  <si>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</si>
  <si>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</si>
  <si>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</si>
  <si>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</si>
  <si>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</si>
  <si>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</si>
  <si>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</si>
  <si>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</si>
  <si>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</si>
  <si>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</si>
  <si>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</si>
  <si>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</si>
  <si>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</si>
  <si>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</si>
  <si>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</si>
  <si>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</si>
  <si>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</si>
  <si>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</si>
  <si>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</si>
  <si>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</si>
  <si>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</si>
  <si>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</si>
  <si>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</si>
  <si>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</si>
  <si>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</si>
  <si>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</si>
  <si>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</si>
  <si>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</si>
  <si>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</si>
  <si>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</si>
  <si>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</si>
  <si>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</si>
  <si>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</si>
  <si>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</si>
  <si>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</si>
  <si>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</si>
  <si>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</si>
  <si>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</si>
  <si>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</si>
  <si>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</si>
  <si>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</si>
  <si>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</si>
  <si>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</si>
  <si>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</si>
  <si>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</si>
  <si>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</si>
  <si>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</si>
  <si>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</si>
  <si>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</si>
  <si>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</si>
  <si>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</si>
  <si>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</si>
  <si>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</si>
  <si>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</si>
  <si>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</si>
  <si>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</si>
  <si>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</si>
  <si>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</si>
  <si>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</si>
  <si>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</si>
  <si>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</si>
  <si>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</si>
  <si>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</si>
  <si>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</si>
  <si>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</si>
  <si>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</si>
  <si>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</si>
  <si>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</si>
  <si>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</si>
  <si>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</si>
  <si>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</si>
  <si>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</si>
  <si>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</si>
  <si>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</si>
  <si>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</si>
  <si>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</si>
  <si>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</si>
  <si>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</si>
  <si>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</si>
  <si>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</si>
  <si>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</si>
  <si>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</si>
  <si>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</si>
  <si>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</si>
  <si>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</si>
  <si>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</si>
  <si>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</si>
  <si>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</si>
  <si>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</si>
  <si>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</si>
  <si>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</si>
  <si>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</si>
  <si>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</si>
  <si>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</si>
  <si>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</si>
  <si>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</si>
  <si>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</si>
  <si>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</si>
  <si>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</si>
  <si>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</si>
  <si>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</si>
  <si>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</si>
  <si>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</si>
  <si>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</si>
  <si>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</si>
  <si>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</si>
  <si>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</si>
  <si>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</si>
  <si>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</si>
  <si>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</si>
  <si>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</si>
  <si>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</si>
  <si>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</si>
  <si>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</si>
  <si>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</si>
  <si>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</si>
  <si>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</si>
  <si>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</si>
  <si>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</si>
  <si>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</si>
  <si>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</si>
  <si>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</si>
  <si>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</si>
  <si>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</si>
  <si>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</si>
  <si>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</si>
  <si>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</si>
  <si>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</si>
  <si>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</si>
  <si>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</si>
  <si>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</si>
  <si>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</si>
  <si>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</si>
  <si>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</si>
  <si>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</si>
  <si>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</si>
  <si>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</si>
  <si>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</si>
  <si>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</si>
  <si>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</si>
  <si>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</si>
  <si>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</si>
  <si>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</si>
  <si>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</si>
  <si>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</si>
  <si>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</si>
  <si>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</si>
  <si>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</si>
  <si>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</si>
  <si>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</si>
  <si>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</si>
  <si>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</si>
  <si>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</si>
  <si>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</si>
  <si>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</si>
  <si>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</si>
  <si>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</si>
  <si>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</si>
  <si>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</si>
  <si>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</si>
  <si>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</si>
  <si>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</si>
  <si>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</si>
  <si>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</si>
  <si>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</si>
  <si>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</si>
  <si>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</si>
  <si>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</si>
  <si>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</si>
  <si>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</si>
  <si>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</si>
  <si>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</si>
  <si>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</si>
  <si>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</si>
  <si>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</si>
  <si>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</si>
  <si>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</si>
  <si>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</si>
  <si>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</si>
  <si>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</si>
  <si>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</si>
  <si>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</si>
  <si>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</si>
  <si>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</si>
  <si>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</si>
  <si>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</si>
  <si>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</si>
  <si>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</si>
  <si>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</si>
  <si>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</si>
  <si>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</si>
  <si>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</si>
  <si>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</si>
  <si>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</si>
  <si>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</si>
  <si>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</si>
  <si>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</si>
  <si>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</si>
  <si>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</si>
  <si>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</si>
  <si>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</si>
  <si>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</si>
  <si>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</si>
  <si>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</si>
  <si>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</si>
  <si>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</si>
  <si>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</si>
  <si>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</si>
  <si>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</si>
  <si>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</si>
  <si>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</si>
  <si>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</si>
  <si>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</si>
  <si>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</si>
  <si>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</si>
  <si>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</si>
  <si>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</si>
  <si>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</si>
  <si>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</si>
  <si>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</si>
  <si>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</si>
  <si>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</si>
  <si>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</si>
  <si>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</si>
  <si>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</si>
  <si>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</si>
  <si>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</si>
  <si>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</si>
  <si>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</si>
  <si>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</si>
  <si>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</si>
  <si>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</si>
  <si>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</si>
  <si>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</si>
  <si>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</si>
  <si>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</si>
  <si>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</si>
  <si>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</si>
  <si>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</si>
  <si>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</si>
  <si>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</si>
  <si>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</si>
  <si>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</si>
  <si>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</si>
  <si>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</si>
  <si>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</si>
  <si>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</si>
  <si>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</si>
  <si>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</si>
  <si>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</si>
  <si>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</si>
  <si>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</si>
  <si>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</si>
  <si>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</si>
  <si>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</si>
  <si>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</si>
  <si>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</si>
  <si>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</si>
  <si>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</si>
  <si>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</si>
  <si>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</si>
  <si>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</si>
  <si>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</si>
  <si>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</si>
  <si>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</si>
  <si>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</si>
  <si>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</si>
  <si>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</si>
  <si>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</si>
  <si>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</si>
  <si>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</si>
  <si>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</si>
  <si>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</si>
  <si>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</si>
  <si>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</si>
  <si>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</si>
  <si>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</si>
  <si>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</si>
  <si>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</si>
  <si>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</si>
  <si>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</si>
  <si>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</si>
  <si>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</si>
  <si>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</si>
  <si>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</si>
  <si>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</si>
  <si>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</si>
  <si>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</si>
  <si>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</si>
  <si>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</si>
  <si>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</si>
  <si>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</si>
  <si>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</si>
  <si>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</si>
  <si>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</si>
  <si>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</si>
  <si>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</si>
  <si>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</si>
  <si>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</si>
  <si>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</si>
  <si>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</si>
  <si>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</si>
  <si>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</si>
  <si>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</si>
  <si>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</si>
  <si>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</si>
  <si>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</si>
  <si>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</si>
  <si>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</si>
  <si>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</si>
  <si>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</si>
  <si>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</si>
  <si>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</si>
  <si>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</si>
  <si>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</si>
  <si>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</si>
  <si>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</si>
  <si>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</si>
  <si>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</si>
  <si>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</si>
  <si>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</si>
  <si>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</si>
  <si>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</si>
  <si>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</si>
  <si>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</si>
  <si>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</si>
  <si>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</si>
  <si>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</si>
  <si>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</si>
  <si>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</si>
  <si>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</si>
  <si>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</si>
  <si>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</si>
  <si>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</si>
  <si>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</si>
  <si>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</si>
  <si>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</si>
  <si>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</si>
  <si>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</si>
  <si>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</si>
  <si>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</si>
  <si>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</si>
  <si>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</si>
  <si>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</si>
  <si>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</si>
  <si>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</si>
  <si>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</si>
  <si>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</si>
  <si>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</si>
  <si>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</si>
  <si>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</si>
  <si>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</si>
  <si>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</si>
  <si>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</si>
  <si>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</si>
  <si>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</si>
  <si>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</si>
  <si>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</si>
  <si>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</si>
  <si>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</si>
  <si>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</si>
  <si>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</si>
  <si>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</si>
  <si>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</si>
  <si>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</si>
  <si>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</si>
  <si>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</si>
  <si>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</si>
  <si>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</si>
  <si>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</si>
  <si>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</si>
  <si>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</si>
  <si>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</si>
  <si>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</si>
  <si>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</si>
  <si>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</si>
  <si>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</si>
  <si>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</si>
  <si>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</si>
  <si>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</si>
  <si>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</si>
  <si>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</si>
  <si>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</si>
  <si>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</si>
  <si>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</si>
  <si>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</si>
  <si>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</si>
  <si>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</si>
  <si>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</si>
  <si>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</si>
  <si>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</si>
  <si>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</si>
  <si>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</si>
  <si>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</si>
  <si>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</si>
  <si>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</si>
  <si>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</si>
  <si>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</si>
  <si>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</si>
  <si>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</si>
  <si>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</si>
  <si>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</si>
  <si>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</si>
  <si>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</si>
  <si>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</si>
  <si>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</si>
  <si>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</si>
  <si>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</si>
  <si>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</si>
  <si>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</si>
  <si>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</si>
  <si>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</si>
  <si>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</si>
  <si>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</si>
  <si>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</si>
  <si>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</si>
  <si>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</si>
  <si>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</si>
  <si>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</si>
  <si>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</si>
  <si>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</si>
  <si>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</si>
  <si>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</si>
  <si>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</si>
  <si>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</si>
  <si>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</si>
  <si>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</si>
  <si>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</si>
  <si>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</si>
  <si>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</si>
  <si>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</si>
  <si>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</si>
  <si>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</si>
  <si>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</si>
  <si>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</si>
  <si>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</si>
  <si>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</si>
  <si>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</si>
  <si>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</si>
  <si>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</si>
  <si>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</si>
  <si>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</si>
  <si>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</si>
  <si>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</si>
  <si>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</si>
  <si>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</si>
  <si>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</si>
  <si>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</si>
  <si>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</si>
  <si>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</si>
  <si>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</si>
  <si>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</si>
  <si>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</si>
  <si>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</si>
  <si>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</si>
  <si>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</si>
  <si>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</si>
  <si>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</si>
  <si>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</si>
  <si>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</si>
  <si>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</si>
  <si>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</si>
  <si>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</si>
  <si>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</si>
  <si>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</si>
  <si>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</si>
  <si>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</si>
  <si>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</si>
  <si>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</si>
  <si>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</si>
  <si>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</si>
  <si>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</si>
  <si>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</si>
  <si>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</si>
  <si>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</si>
  <si>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</si>
  <si>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</si>
  <si>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</si>
  <si>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</si>
  <si>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</si>
  <si>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</si>
  <si>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</si>
  <si>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</si>
  <si>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</si>
  <si>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</si>
  <si>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</si>
  <si>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</si>
  <si>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</si>
  <si>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</si>
  <si>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</si>
  <si>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</si>
  <si>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</si>
  <si>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</si>
  <si>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</si>
  <si>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</si>
  <si>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</si>
  <si>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</si>
  <si>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</si>
  <si>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</si>
  <si>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</si>
  <si>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</si>
  <si>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</si>
  <si>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</si>
  <si>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</si>
  <si>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</si>
  <si>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</si>
  <si>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</si>
  <si>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</si>
  <si>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</si>
  <si>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</si>
  <si>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</si>
  <si>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</si>
  <si>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</si>
  <si>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</si>
  <si>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</si>
  <si>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</si>
  <si>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</si>
  <si>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</si>
  <si>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</si>
  <si>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</si>
  <si>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</si>
  <si>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</si>
  <si>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</si>
  <si>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</si>
  <si>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</si>
  <si>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</si>
  <si>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</si>
  <si>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</si>
  <si>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</si>
  <si>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</si>
  <si>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</si>
  <si>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</si>
  <si>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</si>
  <si>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</si>
  <si>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</si>
  <si>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</si>
  <si>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</si>
  <si>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</si>
  <si>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</si>
  <si>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</si>
  <si>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</si>
  <si>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</si>
  <si>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</si>
  <si>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</si>
  <si>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</si>
  <si>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</si>
  <si>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</si>
  <si>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</si>
  <si>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</si>
  <si>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</si>
  <si>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</si>
  <si>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</si>
  <si>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</si>
  <si>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</si>
  <si>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</si>
  <si>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</si>
  <si>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</si>
  <si>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</si>
  <si>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</si>
  <si>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</si>
  <si>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</si>
  <si>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</si>
  <si>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</si>
  <si>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</si>
  <si>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</si>
  <si>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</si>
  <si>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</si>
  <si>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</si>
  <si>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</si>
  <si>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</si>
  <si>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</si>
  <si>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</si>
  <si>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</si>
  <si>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</si>
  <si>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</si>
  <si>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</si>
  <si>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</si>
  <si>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</si>
  <si>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</si>
  <si>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</si>
  <si>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</si>
  <si>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</si>
  <si>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</si>
  <si>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</si>
  <si>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</si>
  <si>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</si>
  <si>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</si>
  <si>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</si>
  <si>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</si>
  <si>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</si>
  <si>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</si>
  <si>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</si>
  <si>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</si>
  <si>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</si>
  <si>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</si>
  <si>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</si>
  <si>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</si>
  <si>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</si>
  <si>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</si>
  <si>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</si>
  <si>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</si>
  <si>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</si>
  <si>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</si>
  <si>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</si>
  <si>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</si>
  <si>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</si>
  <si>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</si>
  <si>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</si>
  <si>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</si>
  <si>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</si>
  <si>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</si>
  <si>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</si>
  <si>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</si>
  <si>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</si>
  <si>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</si>
  <si>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</si>
  <si>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</si>
  <si>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</si>
  <si>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</si>
  <si>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</si>
  <si>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</si>
  <si>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</si>
  <si>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</si>
  <si>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</si>
  <si>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</si>
  <si>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</si>
  <si>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</si>
  <si>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</si>
  <si>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</si>
  <si>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</si>
  <si>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</si>
  <si>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</si>
  <si>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</si>
  <si>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</si>
  <si>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</si>
  <si>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</si>
  <si>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</si>
  <si>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</si>
  <si>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</si>
  <si>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</si>
  <si>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</si>
  <si>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</si>
  <si>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</si>
  <si>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</si>
  <si>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</si>
  <si>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</si>
  <si>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</si>
  <si>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</si>
  <si>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</si>
  <si>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</si>
  <si>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</si>
  <si>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</si>
  <si>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</si>
  <si>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</si>
  <si>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</si>
  <si>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</si>
  <si>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</si>
  <si>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</si>
  <si>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</si>
  <si>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5700-6000</t>
  </si>
  <si>
    <t>EPIGRAL</t>
  </si>
  <si>
    <t>370-375</t>
  </si>
  <si>
    <t>2550-2700</t>
  </si>
  <si>
    <t>285-305</t>
  </si>
  <si>
    <t>330-350</t>
  </si>
  <si>
    <t>990-995</t>
  </si>
  <si>
    <t>3800-4000</t>
  </si>
  <si>
    <t>5400-5450</t>
  </si>
  <si>
    <t>CAPLIPOINT</t>
  </si>
  <si>
    <t>Second Buying Date</t>
  </si>
  <si>
    <t>990-1050</t>
  </si>
  <si>
    <t>ARE&amp;M</t>
  </si>
  <si>
    <t>R</t>
  </si>
  <si>
    <t>MULTIPLIER SHARE &amp; STOCK ADVISORS PRIVATE LIMITED</t>
  </si>
  <si>
    <t>ADORWELD</t>
  </si>
  <si>
    <t>204-214</t>
  </si>
  <si>
    <t>119-125</t>
  </si>
  <si>
    <t>Accu &lt;&gt;</t>
  </si>
  <si>
    <t>HRTI PRIVATE LIMITED</t>
  </si>
  <si>
    <t>169-174</t>
  </si>
  <si>
    <t>185-195</t>
  </si>
  <si>
    <t>450-470</t>
  </si>
  <si>
    <t>35.9-37</t>
  </si>
  <si>
    <t>40-42</t>
  </si>
  <si>
    <t>174-185</t>
  </si>
  <si>
    <t>AHLUCONT</t>
  </si>
  <si>
    <t>800-815</t>
  </si>
  <si>
    <t>2665-2765</t>
  </si>
  <si>
    <t>3100-3300</t>
  </si>
  <si>
    <t>3100-3200</t>
  </si>
  <si>
    <t>1500-1520</t>
  </si>
  <si>
    <t>106.40-111.40</t>
  </si>
  <si>
    <t>Accu&lt;&gt;</t>
  </si>
  <si>
    <t>UPL DEC FUT</t>
  </si>
  <si>
    <t>582-590</t>
  </si>
  <si>
    <t>ADANIPORTS DEC FUT</t>
  </si>
  <si>
    <t>852-865</t>
  </si>
  <si>
    <t>POWERGRID DEC FUT</t>
  </si>
  <si>
    <t>213-216</t>
  </si>
  <si>
    <t>870-900</t>
  </si>
  <si>
    <t>NIFTY DEC FUT</t>
  </si>
  <si>
    <t>20400-20500</t>
  </si>
  <si>
    <t>Retail Research Technical Calls &amp; Fundamental Performance Report for the month of December-2023</t>
  </si>
  <si>
    <t>Profit of Rs.105/-</t>
  </si>
  <si>
    <t>BANKNIFTY 44500 PE 06-DEC</t>
  </si>
  <si>
    <t>350-500</t>
  </si>
  <si>
    <t>Profit of Rs.3.2/-</t>
  </si>
  <si>
    <t>JUBLFOOD DEC FUT</t>
  </si>
  <si>
    <t>564-573</t>
  </si>
  <si>
    <t>ABBOTINDIA DEC FUT</t>
  </si>
  <si>
    <t>24088-24350</t>
  </si>
  <si>
    <t>502.50-542.5</t>
  </si>
  <si>
    <t>600-650</t>
  </si>
  <si>
    <t>N</t>
  </si>
  <si>
    <t>Profit of Rs.35/-</t>
  </si>
  <si>
    <t>Profit of Rs.47/-</t>
  </si>
  <si>
    <t>Profit of Rs.45.5/-</t>
  </si>
  <si>
    <t>Profit of Rs.9.5/-</t>
  </si>
  <si>
    <t>Profit of Rs.10.5/-</t>
  </si>
  <si>
    <t>BHARATFORG DEC FUT</t>
  </si>
  <si>
    <t>1184-1205</t>
  </si>
  <si>
    <t>APOLLOHOSP DEC FUT</t>
  </si>
  <si>
    <t>5744-5828</t>
  </si>
  <si>
    <t>23838-24100</t>
  </si>
  <si>
    <t>Loss of Rs.155/-</t>
  </si>
  <si>
    <t>Profit of Rs.10.25/-</t>
  </si>
  <si>
    <t>NIFTY 20200 PE 28-DEC</t>
  </si>
  <si>
    <t>NIFTY 21000 CE 28-DEC</t>
  </si>
  <si>
    <t>FINNIFTY 20750 PE 05-DEC</t>
  </si>
  <si>
    <t>FINNIFTY 20950 PE 05-DEC</t>
  </si>
  <si>
    <t>Sell</t>
  </si>
  <si>
    <t>BANKNIFTY 46400 CE 06-DEC</t>
  </si>
  <si>
    <t>290-310</t>
  </si>
  <si>
    <t>400-500</t>
  </si>
  <si>
    <t>Profit of Rs.250/-</t>
  </si>
  <si>
    <t>Profit of Rs.56.5/-</t>
  </si>
  <si>
    <t>Profit of Rs.18/-</t>
  </si>
  <si>
    <t>FINNIFTY 20900 PE 05-DEC</t>
  </si>
  <si>
    <t>60-90</t>
  </si>
  <si>
    <t>261.5-271.5</t>
  </si>
  <si>
    <t>Profit of Rs.200/-</t>
  </si>
  <si>
    <t>430-440</t>
  </si>
  <si>
    <t>Profit of Rs.22.5/-</t>
  </si>
  <si>
    <t>Loss of Rs.35/-</t>
  </si>
  <si>
    <t>NIFTY 20700 PE 07-DEC</t>
  </si>
  <si>
    <t>90-120</t>
  </si>
  <si>
    <t>23638-23900</t>
  </si>
  <si>
    <t>DEEPAKNTR DEC FUT</t>
  </si>
  <si>
    <t>2278-2313</t>
  </si>
  <si>
    <t>Loss of Rs.80/-</t>
  </si>
  <si>
    <t>NIKHIL RAJESH SINGH</t>
  </si>
  <si>
    <t>Loss of Rs.250/-</t>
  </si>
  <si>
    <t>Profit of Rs.116/-</t>
  </si>
  <si>
    <t>Profit of Rs.185/-</t>
  </si>
  <si>
    <t>563-572</t>
  </si>
  <si>
    <t>HAVELLS DEC FUT</t>
  </si>
  <si>
    <t>1353-1374</t>
  </si>
  <si>
    <t>Loss of Rs.29/-</t>
  </si>
  <si>
    <t>CRONY VYAPAR PVT LTD</t>
  </si>
  <si>
    <t>20800-20700</t>
  </si>
  <si>
    <t>RECLTD DEC FUT</t>
  </si>
  <si>
    <t>392-387</t>
  </si>
  <si>
    <t>BANKNIFTY 46500 PE 13-DEC</t>
  </si>
  <si>
    <t>BANKNIFTY 46000 PE 13-DEC</t>
  </si>
  <si>
    <t>NIFTY 20950 PE 07-DEC</t>
  </si>
  <si>
    <t>80-120</t>
  </si>
  <si>
    <t>Profit of Rs.20/-</t>
  </si>
  <si>
    <t>INDIAMART DEC FUT</t>
  </si>
  <si>
    <t>2763-2798</t>
  </si>
  <si>
    <t>Profit of Rs.10/-</t>
  </si>
  <si>
    <t>Profit of Rs.18.5/-</t>
  </si>
  <si>
    <t>NK SECURITIES RESEARCH PRIVATE LIMITED</t>
  </si>
  <si>
    <t>2010-1940</t>
  </si>
  <si>
    <t>2140-2250</t>
  </si>
  <si>
    <t>Loss of Rs.6/-</t>
  </si>
  <si>
    <t>Loss of Rs.37.5/-</t>
  </si>
  <si>
    <t>Loss of Rs.160/-</t>
  </si>
  <si>
    <t>Profit of Rs.285/-</t>
  </si>
  <si>
    <t>IFL</t>
  </si>
  <si>
    <t>Profit of Rs.156.5/-</t>
  </si>
  <si>
    <t>HDFCAMC DEC FUT</t>
  </si>
  <si>
    <t>3026-3061</t>
  </si>
  <si>
    <t>1210-1231</t>
  </si>
  <si>
    <t>545-625</t>
  </si>
  <si>
    <t>COFFEEDAY</t>
  </si>
  <si>
    <t>Coffee Day Enterprise Ltd</t>
  </si>
  <si>
    <t>437-465</t>
  </si>
  <si>
    <t>Profit of Rs.28/-</t>
  </si>
  <si>
    <t>POWERMECH</t>
  </si>
  <si>
    <t>4200-4250</t>
  </si>
  <si>
    <t>Profit of Rs.23/-</t>
  </si>
  <si>
    <t>CUMMINSIND DEC FUT</t>
  </si>
  <si>
    <t>2037-2072</t>
  </si>
  <si>
    <t>FINNIFTY 21200 CE 12-DEC</t>
  </si>
  <si>
    <t>30-50</t>
  </si>
  <si>
    <t>Profit of Rs.15/-</t>
  </si>
  <si>
    <t>1580-1680</t>
  </si>
  <si>
    <t>Loss of Rs.30.5/-</t>
  </si>
  <si>
    <t>1377-1398</t>
  </si>
  <si>
    <t>BANKNIFTY 47000 PE 20-DEC</t>
  </si>
  <si>
    <t>BANKNIFTY 46700 PE 20-DEC</t>
  </si>
  <si>
    <t>Loss of Rs.21/-</t>
  </si>
  <si>
    <t>BANKNIFTY 47100 PE 13-DEC</t>
  </si>
  <si>
    <t>PIDILITIND DEC FUT</t>
  </si>
  <si>
    <t>2675-2715</t>
  </si>
  <si>
    <t>Loss of Rs.205/-</t>
  </si>
  <si>
    <t>365-385</t>
  </si>
  <si>
    <t>410-440</t>
  </si>
  <si>
    <t>IPCALAB DEC FUT</t>
  </si>
  <si>
    <t>1120-1135</t>
  </si>
  <si>
    <t>GODREJCP DEC FUT</t>
  </si>
  <si>
    <t>1070-1090</t>
  </si>
  <si>
    <t>Profit of Rs.11.5/-</t>
  </si>
  <si>
    <t>n</t>
  </si>
  <si>
    <t>h</t>
  </si>
  <si>
    <t>VIVANTA</t>
  </si>
  <si>
    <t>Indiabulls Hsg Fin Ltd</t>
  </si>
  <si>
    <t>INFY 1580 CE DEC</t>
  </si>
  <si>
    <t>INFY 1600 CE DEC</t>
  </si>
  <si>
    <t>SBIN 640 CE DEC</t>
  </si>
  <si>
    <t>SBIN 660 CE DEC</t>
  </si>
  <si>
    <t>6.5</t>
  </si>
  <si>
    <t>Profit of Rs.2/-</t>
  </si>
  <si>
    <t>LT 3500 CE DEC</t>
  </si>
  <si>
    <t>LT 3560 CE DEC</t>
  </si>
  <si>
    <t>RELIANCE DEC FUT</t>
  </si>
  <si>
    <t>2545-2587</t>
  </si>
  <si>
    <t>Profit of Rs.39.5/-</t>
  </si>
  <si>
    <t>Profit of Rs.32/-</t>
  </si>
  <si>
    <t>FINNIFTY 21500 CE 19-DEC</t>
  </si>
  <si>
    <t>FINNIFTY 21400 PE 19-DEC</t>
  </si>
  <si>
    <t>622-642</t>
  </si>
  <si>
    <t>680-720</t>
  </si>
  <si>
    <t>1630-1720</t>
  </si>
  <si>
    <t>Profit of Rs.90/-</t>
  </si>
  <si>
    <t>RAJKOTINV</t>
  </si>
  <si>
    <t>AKSHAR</t>
  </si>
  <si>
    <t>Akshar Spintex Limited</t>
  </si>
  <si>
    <t>RIIL</t>
  </si>
  <si>
    <t>Reliance Indl Infra Ltd</t>
  </si>
  <si>
    <t>SALASAR</t>
  </si>
  <si>
    <t>Salasar Techno Engg. Ltd.</t>
  </si>
  <si>
    <t>TRACXN</t>
  </si>
  <si>
    <t>Tracxn Technologies Ltd</t>
  </si>
  <si>
    <t>Profit of Rs.6.5/-</t>
  </si>
  <si>
    <t>25-35</t>
  </si>
  <si>
    <t>Loss of Rs.9.5/-</t>
  </si>
  <si>
    <t>METROPOLIS DEC FUT</t>
  </si>
  <si>
    <t>1661-1687</t>
  </si>
  <si>
    <t>No Profit No loss</t>
  </si>
  <si>
    <t>KALPATARU SHARES &amp; STOCK BROKING PRIVATE LIMITED</t>
  </si>
  <si>
    <t>NITIN NEMA</t>
  </si>
  <si>
    <t>TRANSPACT</t>
  </si>
  <si>
    <t>PARTH HEMANT PARIKH</t>
  </si>
  <si>
    <t>AKG</t>
  </si>
  <si>
    <t>AKG Exim Limited</t>
  </si>
  <si>
    <t>F3 ADVISORS PRIVATE LIMITED</t>
  </si>
  <si>
    <t>MANSI SHARE &amp; STOCK ADVISORS PRIVATE LIMITED</t>
  </si>
  <si>
    <t>LIESHA CORPORATION PRIVATE LIMITED .</t>
  </si>
  <si>
    <t>WARDINMOBI</t>
  </si>
  <si>
    <t>INDIAN CO-OPERATIVE CREDIT SOCIETY LIMITED</t>
  </si>
  <si>
    <t>MANSI SHARE AND STOCK ADVISORS PVT LTD</t>
  </si>
  <si>
    <t>INDOBORAX</t>
  </si>
  <si>
    <t>Indo Borax &amp; Chemical Ltd</t>
  </si>
  <si>
    <t>IPL</t>
  </si>
  <si>
    <t>India Pesticides Limited</t>
  </si>
  <si>
    <t>ONE TREE HILL PROPERTIES PVT L</t>
  </si>
  <si>
    <t>MSTCLTD</t>
  </si>
  <si>
    <t>MSTC Limited</t>
  </si>
  <si>
    <t>MTNL</t>
  </si>
  <si>
    <t>Maha Tel Nigam Ltd.</t>
  </si>
  <si>
    <t>ARSHIYA</t>
  </si>
  <si>
    <t>Profit of Rs.26/-</t>
  </si>
  <si>
    <t>Profit of Rs.12.5/-</t>
  </si>
  <si>
    <t>Profit of Rs.81/-</t>
  </si>
  <si>
    <t>NESTLEIND JAN FUT</t>
  </si>
  <si>
    <t>NESTLEIND DEC 26000 CE</t>
  </si>
  <si>
    <t>ALKEM DEC FUT</t>
  </si>
  <si>
    <t>5013-5065</t>
  </si>
  <si>
    <t>BANKNIFTY 47900 CE 20-DEC</t>
  </si>
  <si>
    <t>1075-1120</t>
  </si>
  <si>
    <t>1200-1270</t>
  </si>
  <si>
    <t>Loss of Rs.47.5/-</t>
  </si>
  <si>
    <t>Loss of Rs.100/-</t>
  </si>
  <si>
    <t>Loss of Rs.40/-</t>
  </si>
  <si>
    <t>Loss of Rs.240/-</t>
  </si>
  <si>
    <t>NIFTY 21100 CE 21-DEC</t>
  </si>
  <si>
    <t>NIFTY 21050 PE 21-DEC</t>
  </si>
  <si>
    <t>NIFTY 21200 CE 21-DEC</t>
  </si>
  <si>
    <t>NIFTY 21150 PE 21-DEC</t>
  </si>
  <si>
    <t>NIFTY 21600 CE 28 DEC</t>
  </si>
  <si>
    <t>CONFINT</t>
  </si>
  <si>
    <t>PINKY SURANA</t>
  </si>
  <si>
    <t>FRANKLININD</t>
  </si>
  <si>
    <t>KAUPILKUMAR HASMUKHBHAI SHAH</t>
  </si>
  <si>
    <t>KATYAYANI TRADELINK PRIVATE LIMITED</t>
  </si>
  <si>
    <t>BANKE TRADELINK PRIVATE LIMITED</t>
  </si>
  <si>
    <t>ONWARDTEC</t>
  </si>
  <si>
    <t>SABOOBR</t>
  </si>
  <si>
    <t>SAMYAKINT</t>
  </si>
  <si>
    <t>CURIC GLASS PVT LTD</t>
  </si>
  <si>
    <t>SIYARAM</t>
  </si>
  <si>
    <t>BHAGYESH JINESH SHAH (HUF)</t>
  </si>
  <si>
    <t>LEXUS</t>
  </si>
  <si>
    <t>Lexus Granito (India) Ltd</t>
  </si>
  <si>
    <t>CHAUHAN TRISHUL JITUSINH</t>
  </si>
  <si>
    <t>LFIC</t>
  </si>
  <si>
    <t>Lakshmi Fin Ind Corp Ltd</t>
  </si>
  <si>
    <t>SANDEEP PRAKASHCHANDRA JAIN (HUF)</t>
  </si>
  <si>
    <t>Onward Technologies Ltd</t>
  </si>
  <si>
    <t>RAJ TRADING</t>
  </si>
  <si>
    <t>ORTINLAB</t>
  </si>
  <si>
    <t>Ortin Laboratories Ltd</t>
  </si>
  <si>
    <t>VERTOZ</t>
  </si>
  <si>
    <t>Vertoz Advertising Ltd</t>
  </si>
  <si>
    <t>7NR</t>
  </si>
  <si>
    <t>UMANG VIJAYKUMAR TRIVEDI</t>
  </si>
  <si>
    <t>ALPSINDUS</t>
  </si>
  <si>
    <t>PADAM PRECISION DIES &amp; COMPONENTS PVT. LTD.</t>
  </si>
  <si>
    <t>CORONATION SPINNING INDIA PVT LTD</t>
  </si>
  <si>
    <t>AXIS TRUSTEE SERVICES LIMITED</t>
  </si>
  <si>
    <t>ASHNI</t>
  </si>
  <si>
    <t>KOKILABEN BABUBHAI VANKAR</t>
  </si>
  <si>
    <t>CATVISION</t>
  </si>
  <si>
    <t>JAIN PAL JAIN</t>
  </si>
  <si>
    <t>CHEMTECH</t>
  </si>
  <si>
    <t>PARTH INFIN BROKERS PVT LTD</t>
  </si>
  <si>
    <t>NAMRATA PRADEEP BADKUR</t>
  </si>
  <si>
    <t>PUNEET PRADEEP BADKUR</t>
  </si>
  <si>
    <t>ADITYA JOSHI</t>
  </si>
  <si>
    <t>DITCO</t>
  </si>
  <si>
    <t>DPL</t>
  </si>
  <si>
    <t>MOHAMMED ALTAF KHAN</t>
  </si>
  <si>
    <t>KEYUR DIPAKKUMAR SHAH</t>
  </si>
  <si>
    <t>FRONTCAP</t>
  </si>
  <si>
    <t>NARAYANBHAI KESHAVLAL PATEL</t>
  </si>
  <si>
    <t>GLHRL</t>
  </si>
  <si>
    <t>ANANT WEALTH CONSULTANTS PRIVATE LIMITED</t>
  </si>
  <si>
    <t>B.W.TRADERS</t>
  </si>
  <si>
    <t>NIRAJ RAJNIKANT SHAH</t>
  </si>
  <si>
    <t>HILIKS</t>
  </si>
  <si>
    <t>ENACT TECHNOLOGIES PRIVATE LIMITED .</t>
  </si>
  <si>
    <t>NIKHIL HARSHADRAI SANGHVI</t>
  </si>
  <si>
    <t>BHAVI SANJAY SHAH</t>
  </si>
  <si>
    <t>SUMANBEN HARESHBHAI KABEERA</t>
  </si>
  <si>
    <t>MONEYSTAR TRADELINK PRIVATE LIMITED</t>
  </si>
  <si>
    <t>NOMURA INDIA INVESTMENT FUND MOTHER FUND</t>
  </si>
  <si>
    <t>FIH MAURITIUS INVESTMENTS LTD</t>
  </si>
  <si>
    <t>MAFIA</t>
  </si>
  <si>
    <t>LAXMI PAT DUDHERIA</t>
  </si>
  <si>
    <t>NATHBIOGEN</t>
  </si>
  <si>
    <t>BARKHA FARMS LLP</t>
  </si>
  <si>
    <t>AGRI TECH INDIA LIMITED</t>
  </si>
  <si>
    <t>PRIMIND</t>
  </si>
  <si>
    <t>ANISHA FINCAP CONSULTANTS LLP</t>
  </si>
  <si>
    <t>HARNEESH KAUR ARORA</t>
  </si>
  <si>
    <t>RAJINDER KUMAR SINGHANIA</t>
  </si>
  <si>
    <t>INDIA EQUITY FUND 1</t>
  </si>
  <si>
    <t>SECUROCROP SECURITIES INDIA PRIVATE LIMTED</t>
  </si>
  <si>
    <t>JAYESH NAVNITLAL SHAH</t>
  </si>
  <si>
    <t>PRISMMEDI</t>
  </si>
  <si>
    <t>RISHITA KULDEEP RAMANI</t>
  </si>
  <si>
    <t>BEENA BOHRA</t>
  </si>
  <si>
    <t>SAILANI</t>
  </si>
  <si>
    <t>PINNACLE LEATHER EXPORTS PRIVATE LIMITED</t>
  </si>
  <si>
    <t>SANSERA</t>
  </si>
  <si>
    <t>CVCIGP II EMPLOYEE EBENE LIMITED</t>
  </si>
  <si>
    <t>HDFC STANDARD LIFE INSURANCE CO LTD</t>
  </si>
  <si>
    <t>SHOORA</t>
  </si>
  <si>
    <t>RIKHAV SECURITIES LIMITED</t>
  </si>
  <si>
    <t>CHIRAGKUMAR VALANI</t>
  </si>
  <si>
    <t>SIBARAUT</t>
  </si>
  <si>
    <t>NARESH JALAN</t>
  </si>
  <si>
    <t>YUGA STOCKS AND COMMODITIES PRIVATE LIMITED .</t>
  </si>
  <si>
    <t>SONALIS</t>
  </si>
  <si>
    <t>JASMEET WALIA</t>
  </si>
  <si>
    <t>STURDY</t>
  </si>
  <si>
    <t>RAGHAV KAMALAKSH RAO</t>
  </si>
  <si>
    <t>INDIAN BANK</t>
  </si>
  <si>
    <t>GAURANG JITENDRA PAREKH HUF</t>
  </si>
  <si>
    <t>ULTRACAB</t>
  </si>
  <si>
    <t>KAILASH KABRA</t>
  </si>
  <si>
    <t>AARTECH</t>
  </si>
  <si>
    <t>Aartech Solonics Limited</t>
  </si>
  <si>
    <t>KABRA KAILASH</t>
  </si>
  <si>
    <t>ACLGATI</t>
  </si>
  <si>
    <t>Allcargo Gati Limited</t>
  </si>
  <si>
    <t>YASHWI SECURITIES PVT. LTD.</t>
  </si>
  <si>
    <t>QE SECURITIES LLP</t>
  </si>
  <si>
    <t>Allcargo Logistics Ltd</t>
  </si>
  <si>
    <t>ARIHANTACA</t>
  </si>
  <si>
    <t>Arihant Academy Limited</t>
  </si>
  <si>
    <t>PARSHVA TRADING</t>
  </si>
  <si>
    <t>MIT HETAL SHAH</t>
  </si>
  <si>
    <t>AWHCL</t>
  </si>
  <si>
    <t>Antony Waste Hdg Cell Ltd</t>
  </si>
  <si>
    <t>THE MIRI STRATEGIC EMERGING MARKETS FUND LP</t>
  </si>
  <si>
    <t>BALMLAWRIE</t>
  </si>
  <si>
    <t>Balmer Lawrie &amp; Co. Ltd</t>
  </si>
  <si>
    <t>GTLINFRA</t>
  </si>
  <si>
    <t>GTL Infrastructure Limite</t>
  </si>
  <si>
    <t>TOPGAIN FINANCE PRIVATE LIMITED</t>
  </si>
  <si>
    <t>HARRMALAYA</t>
  </si>
  <si>
    <t>Harrisons  Malayalam Ltd</t>
  </si>
  <si>
    <t>HFCL Limited</t>
  </si>
  <si>
    <t>IIFL Finance Limited</t>
  </si>
  <si>
    <t>IRMENERGY</t>
  </si>
  <si>
    <t>IRM Energy Limited</t>
  </si>
  <si>
    <t>JAYSREETEA</t>
  </si>
  <si>
    <t>Jayashree Tea Ltd.</t>
  </si>
  <si>
    <t>KAMOPAINTS</t>
  </si>
  <si>
    <t>Kamdhenu Ventures Limited</t>
  </si>
  <si>
    <t>SETU SECURITIES PVT LTD</t>
  </si>
  <si>
    <t>MATALIA STOCK BROKING PRIVATE LIMITED</t>
  </si>
  <si>
    <t>TAMAL MONDAL</t>
  </si>
  <si>
    <t>MANGLMCEM</t>
  </si>
  <si>
    <t>Mangalam Cement Ltd</t>
  </si>
  <si>
    <t>NGIL</t>
  </si>
  <si>
    <t>Nakoda Group of Ind. Ltd</t>
  </si>
  <si>
    <t>MITTAL RIMPY</t>
  </si>
  <si>
    <t>PHANTOMFX</t>
  </si>
  <si>
    <t>Phantom Digital Eff Ltd</t>
  </si>
  <si>
    <t>SUMICKSHA BANSAL</t>
  </si>
  <si>
    <t>RILINFRA</t>
  </si>
  <si>
    <t>Rachana Infra Ltd</t>
  </si>
  <si>
    <t>ARJUN KISHORBHAI BHUT</t>
  </si>
  <si>
    <t>ROCKINGDCE</t>
  </si>
  <si>
    <t>Rockingdeals Circu Eco L</t>
  </si>
  <si>
    <t>SS CORPORATE SECURITIES LIMITED</t>
  </si>
  <si>
    <t>SAHAJ</t>
  </si>
  <si>
    <t>Sahaj Fashions Limited</t>
  </si>
  <si>
    <t>RECHAELLAKHOTIA</t>
  </si>
  <si>
    <t>SAROJ GUPTA</t>
  </si>
  <si>
    <t>SERVICE</t>
  </si>
  <si>
    <t>Service Care Limited</t>
  </si>
  <si>
    <t>SIKKO</t>
  </si>
  <si>
    <t>Sikko Industries Limited</t>
  </si>
  <si>
    <t>MUDUPULAVEMULA SURENDRANADHA REDDY</t>
  </si>
  <si>
    <t>SNOWMAN</t>
  </si>
  <si>
    <t>Snowman Logistics Ltd.</t>
  </si>
  <si>
    <t>SPECTSTM</t>
  </si>
  <si>
    <t>Spectrum Talent Mgmt Ltd</t>
  </si>
  <si>
    <t>NEOMILE GROWTH FUND - SERIES I</t>
  </si>
  <si>
    <t>HEMALI PATHIK THAKKAR</t>
  </si>
  <si>
    <t>V-Guard Industries Limite</t>
  </si>
  <si>
    <t>ADITYA BIRLA SUN LIFE MUTUAL FUND</t>
  </si>
  <si>
    <t>VIKASECO</t>
  </si>
  <si>
    <t>Vikas EcoTech Limited</t>
  </si>
  <si>
    <t>ACHINTYA SECURITIES PRIVATE LIMITED</t>
  </si>
  <si>
    <t>XCHANGING</t>
  </si>
  <si>
    <t>Xchanging Solutions Ltd</t>
  </si>
  <si>
    <t>ZUARI</t>
  </si>
  <si>
    <t>Zuari Agro Chemicals Ltd</t>
  </si>
  <si>
    <t>LAXMI VYANKATESH ENTERPRISES</t>
  </si>
  <si>
    <t>EQUIRUS WEALTH PRIVATE LIMITED</t>
  </si>
  <si>
    <t>AVG</t>
  </si>
  <si>
    <t>AVG Logistics Limited</t>
  </si>
  <si>
    <t>SIXTH SENSE INDIA OPPORTUNITIES 11</t>
  </si>
  <si>
    <t>AXITA</t>
  </si>
  <si>
    <t>Axita Cotton Limited</t>
  </si>
  <si>
    <t>KUSHAL NITINBHAI PATEL</t>
  </si>
  <si>
    <t>BLBLIMITED</t>
  </si>
  <si>
    <t>BLB Limited</t>
  </si>
  <si>
    <t>SILVERTOSS SHOPPERS PRIVATE LIMITED</t>
  </si>
  <si>
    <t>BOHRAIND</t>
  </si>
  <si>
    <t>Bohra Industries Limited</t>
  </si>
  <si>
    <t>ANAND  SONI</t>
  </si>
  <si>
    <t>CHEMBOND</t>
  </si>
  <si>
    <t>Chembond Chemicals Ltd</t>
  </si>
  <si>
    <t>SEETHA KUMARI</t>
  </si>
  <si>
    <t>ELARA INDIA OPPORTUNITIES FUND LIMITED</t>
  </si>
  <si>
    <t>SAHNI BALVINDER SINGH</t>
  </si>
  <si>
    <t>SADBHAV</t>
  </si>
  <si>
    <t>Sadbhav Engineering Limit</t>
  </si>
  <si>
    <t>RUTVIJ CHINUBHAI PARIKH</t>
  </si>
  <si>
    <t>VCL</t>
  </si>
  <si>
    <t>Vaxtex Cotfab Limited</t>
  </si>
  <si>
    <t>VAXFAB ENTERPRISES LIMITED</t>
  </si>
  <si>
    <t>CHITTILAPPILLY THOMAS KOCHUOUSEPH</t>
  </si>
  <si>
    <t>Loss of Rs.26/-</t>
  </si>
  <si>
    <t>FINNIFTY 21350 CE 26-DEC</t>
  </si>
  <si>
    <t>FINNIFTY 21150 PE 26-DEC</t>
  </si>
  <si>
    <t>48-50</t>
  </si>
  <si>
    <t>30-32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</si>
</sst>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d\-mmm\-yyyy"/>
    <numFmt numFmtId="166" formatCode="[$-409]d\-mmm"/>
    <numFmt numFmtId="167" formatCode="0.0"/>
    <numFmt numFmtId="168" formatCode="d\ mmm\ yy"/>
    <numFmt numFmtId="169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5" borderId="35" applyNumberFormat="0" applyAlignment="0" applyProtection="0"/>
    <xf numFmtId="0" fontId="47" fillId="16" borderId="36" applyNumberFormat="0" applyAlignment="0" applyProtection="0"/>
    <xf numFmtId="0" fontId="48" fillId="16" borderId="35" applyNumberFormat="0" applyAlignment="0" applyProtection="0"/>
    <xf numFmtId="0" fontId="49" fillId="0" borderId="37" applyNumberFormat="0" applyFill="0" applyAlignment="0" applyProtection="0"/>
    <xf numFmtId="0" fontId="50" fillId="17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0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54" fillId="22" borderId="23" applyNumberFormat="0" applyBorder="0" applyAlignment="0" applyProtection="0"/>
    <xf numFmtId="0" fontId="54" fillId="26" borderId="23" applyNumberFormat="0" applyBorder="0" applyAlignment="0" applyProtection="0"/>
    <xf numFmtId="0" fontId="54" fillId="30" borderId="23" applyNumberFormat="0" applyBorder="0" applyAlignment="0" applyProtection="0"/>
    <xf numFmtId="0" fontId="54" fillId="34" borderId="23" applyNumberFormat="0" applyBorder="0" applyAlignment="0" applyProtection="0"/>
    <xf numFmtId="0" fontId="54" fillId="38" borderId="23" applyNumberFormat="0" applyBorder="0" applyAlignment="0" applyProtection="0"/>
    <xf numFmtId="0" fontId="54" fillId="42" borderId="23" applyNumberFormat="0" applyBorder="0" applyAlignment="0" applyProtection="0"/>
    <xf numFmtId="0" fontId="54" fillId="19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44" fillId="13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2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4" borderId="23" applyNumberFormat="0" applyBorder="0" applyAlignment="0" applyProtection="0"/>
    <xf numFmtId="0" fontId="3" fillId="0" borderId="23"/>
    <xf numFmtId="0" fontId="3" fillId="0" borderId="23"/>
    <xf numFmtId="0" fontId="2" fillId="18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164" fontId="2" fillId="0" borderId="23" applyFont="0" applyFill="0" applyBorder="0" applyAlignment="0" applyProtection="0"/>
    <xf numFmtId="0" fontId="2" fillId="18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4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164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164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410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5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5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5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5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5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164" fontId="36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164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164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6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5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8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9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8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8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8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8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8" fontId="3" fillId="2" borderId="3" xfId="0" applyNumberFormat="1" applyFont="1" applyFill="1" applyBorder="1" applyAlignment="1">
      <alignment horizontal="center" vertical="center"/>
    </xf>
    <xf numFmtId="168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8" fontId="3" fillId="2" borderId="2" xfId="0" applyNumberFormat="1" applyFont="1" applyFill="1" applyBorder="1" applyAlignment="1">
      <alignment horizontal="center" vertical="center"/>
    </xf>
    <xf numFmtId="168" fontId="3" fillId="2" borderId="2" xfId="0" applyNumberFormat="1" applyFont="1" applyFill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8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164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7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5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16" fontId="36" fillId="0" borderId="23" xfId="0" applyNumberFormat="1" applyFont="1" applyBorder="1" applyAlignment="1">
      <alignment horizontal="center" vertical="center"/>
    </xf>
    <xf numFmtId="0" fontId="36" fillId="0" borderId="30" xfId="0" applyFont="1" applyBorder="1"/>
    <xf numFmtId="16" fontId="36" fillId="0" borderId="2" xfId="0" applyNumberFormat="1" applyFont="1" applyBorder="1" applyAlignment="1">
      <alignment horizontal="center" vertical="center"/>
    </xf>
    <xf numFmtId="167" fontId="36" fillId="0" borderId="2" xfId="0" applyNumberFormat="1" applyFont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2" fontId="37" fillId="6" borderId="2" xfId="0" applyNumberFormat="1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6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164" fontId="36" fillId="11" borderId="30" xfId="0" applyNumberFormat="1" applyFont="1" applyFill="1" applyBorder="1" applyAlignment="1">
      <alignment horizontal="center" vertical="top"/>
    </xf>
    <xf numFmtId="0" fontId="36" fillId="6" borderId="30" xfId="0" applyFont="1" applyFill="1" applyBorder="1" applyAlignment="1">
      <alignment horizontal="center" vertical="center"/>
    </xf>
    <xf numFmtId="2" fontId="36" fillId="6" borderId="30" xfId="0" applyNumberFormat="1" applyFont="1" applyFill="1" applyBorder="1" applyAlignment="1">
      <alignment horizontal="center" vertical="center"/>
    </xf>
    <xf numFmtId="10" fontId="36" fillId="6" borderId="30" xfId="0" applyNumberFormat="1" applyFont="1" applyFill="1" applyBorder="1" applyAlignment="1">
      <alignment horizontal="center" vertical="center" wrapText="1"/>
    </xf>
    <xf numFmtId="16" fontId="36" fillId="6" borderId="30" xfId="0" applyNumberFormat="1" applyFont="1" applyFill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16" fontId="36" fillId="0" borderId="26" xfId="0" applyNumberFormat="1" applyFont="1" applyBorder="1" applyAlignment="1">
      <alignment horizontal="center" vertical="center"/>
    </xf>
    <xf numFmtId="2" fontId="36" fillId="0" borderId="30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167" fontId="36" fillId="0" borderId="30" xfId="0" applyNumberFormat="1" applyFont="1" applyBorder="1" applyAlignment="1">
      <alignment horizontal="center" vertical="center"/>
    </xf>
    <xf numFmtId="2" fontId="37" fillId="0" borderId="19" xfId="0" applyNumberFormat="1" applyFont="1" applyBorder="1" applyAlignment="1">
      <alignment horizontal="center" vertical="center"/>
    </xf>
    <xf numFmtId="10" fontId="37" fillId="0" borderId="24" xfId="0" applyNumberFormat="1" applyFont="1" applyBorder="1" applyAlignment="1">
      <alignment horizontal="center" vertical="center" wrapText="1"/>
    </xf>
    <xf numFmtId="16" fontId="37" fillId="0" borderId="41" xfId="0" applyNumberFormat="1" applyFont="1" applyBorder="1" applyAlignment="1">
      <alignment horizontal="center" vertical="center"/>
    </xf>
    <xf numFmtId="167" fontId="37" fillId="0" borderId="30" xfId="0" applyNumberFormat="1" applyFont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9" xfId="0" applyFont="1" applyFill="1" applyBorder="1" applyAlignment="1">
      <alignment horizontal="center"/>
    </xf>
    <xf numFmtId="0" fontId="36" fillId="43" borderId="2" xfId="0" applyFont="1" applyFill="1" applyBorder="1" applyAlignment="1">
      <alignment horizontal="center" vertical="center"/>
    </xf>
    <xf numFmtId="2" fontId="36" fillId="44" borderId="2" xfId="0" applyNumberFormat="1" applyFont="1" applyFill="1" applyBorder="1" applyAlignment="1">
      <alignment horizontal="center" vertical="center"/>
    </xf>
    <xf numFmtId="167" fontId="36" fillId="43" borderId="2" xfId="0" applyNumberFormat="1" applyFont="1" applyFill="1" applyBorder="1" applyAlignment="1">
      <alignment horizontal="center" vertical="center"/>
    </xf>
    <xf numFmtId="0" fontId="37" fillId="43" borderId="2" xfId="0" applyFont="1" applyFill="1" applyBorder="1" applyAlignment="1">
      <alignment horizontal="center" vertical="center"/>
    </xf>
    <xf numFmtId="16" fontId="36" fillId="44" borderId="2" xfId="0" applyNumberFormat="1" applyFont="1" applyFill="1" applyBorder="1" applyAlignment="1">
      <alignment horizontal="center" vertical="center"/>
    </xf>
    <xf numFmtId="0" fontId="36" fillId="44" borderId="30" xfId="0" applyFont="1" applyFill="1" applyBorder="1" applyAlignment="1">
      <alignment horizontal="center" vertical="center"/>
    </xf>
    <xf numFmtId="16" fontId="36" fillId="44" borderId="30" xfId="0" applyNumberFormat="1" applyFont="1" applyFill="1" applyBorder="1" applyAlignment="1">
      <alignment horizontal="center" vertical="center"/>
    </xf>
    <xf numFmtId="0" fontId="36" fillId="44" borderId="30" xfId="0" applyFont="1" applyFill="1" applyBorder="1"/>
    <xf numFmtId="0" fontId="37" fillId="44" borderId="30" xfId="0" applyFont="1" applyFill="1" applyBorder="1" applyAlignment="1">
      <alignment horizontal="center" vertical="center"/>
    </xf>
    <xf numFmtId="0" fontId="36" fillId="43" borderId="5" xfId="0" applyFont="1" applyFill="1" applyBorder="1" applyAlignment="1">
      <alignment horizontal="center" vertical="center"/>
    </xf>
    <xf numFmtId="0" fontId="37" fillId="43" borderId="30" xfId="0" applyFont="1" applyFill="1" applyBorder="1" applyAlignment="1">
      <alignment horizontal="center" vertical="center"/>
    </xf>
    <xf numFmtId="0" fontId="37" fillId="6" borderId="30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2" fontId="36" fillId="11" borderId="2" xfId="0" applyNumberFormat="1" applyFont="1" applyFill="1" applyBorder="1" applyAlignment="1">
      <alignment horizontal="center" vertical="center"/>
    </xf>
    <xf numFmtId="0" fontId="36" fillId="44" borderId="30" xfId="0" applyFont="1" applyFill="1" applyBorder="1" applyAlignment="1">
      <alignment vertical="center"/>
    </xf>
    <xf numFmtId="0" fontId="36" fillId="11" borderId="30" xfId="0" applyFont="1" applyFill="1" applyBorder="1" applyAlignment="1">
      <alignment vertical="center"/>
    </xf>
    <xf numFmtId="0" fontId="37" fillId="43" borderId="26" xfId="0" applyFont="1" applyFill="1" applyBorder="1" applyAlignment="1">
      <alignment horizontal="center" vertical="center"/>
    </xf>
    <xf numFmtId="2" fontId="37" fillId="43" borderId="2" xfId="0" applyNumberFormat="1" applyFont="1" applyFill="1" applyBorder="1" applyAlignment="1">
      <alignment horizontal="center" vertical="center"/>
    </xf>
    <xf numFmtId="16" fontId="36" fillId="44" borderId="26" xfId="0" applyNumberFormat="1" applyFont="1" applyFill="1" applyBorder="1" applyAlignment="1">
      <alignment horizontal="center" vertical="center"/>
    </xf>
    <xf numFmtId="0" fontId="36" fillId="44" borderId="2" xfId="0" applyFont="1" applyFill="1" applyBorder="1" applyAlignment="1">
      <alignment horizontal="center" vertical="center"/>
    </xf>
    <xf numFmtId="2" fontId="36" fillId="44" borderId="30" xfId="0" applyNumberFormat="1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left" vertical="center" wrapText="1"/>
    </xf>
    <xf numFmtId="16" fontId="36" fillId="11" borderId="26" xfId="0" applyNumberFormat="1" applyFont="1" applyFill="1" applyBorder="1" applyAlignment="1">
      <alignment horizontal="center" vertical="center"/>
    </xf>
    <xf numFmtId="49" fontId="36" fillId="6" borderId="5" xfId="0" applyNumberFormat="1" applyFont="1" applyFill="1" applyBorder="1" applyAlignment="1">
      <alignment horizontal="center" vertical="center"/>
    </xf>
    <xf numFmtId="49" fontId="36" fillId="11" borderId="30" xfId="0" applyNumberFormat="1" applyFont="1" applyFill="1" applyBorder="1" applyAlignment="1">
      <alignment horizontal="center" vertical="center"/>
    </xf>
    <xf numFmtId="16" fontId="36" fillId="0" borderId="42" xfId="0" applyNumberFormat="1" applyFont="1" applyBorder="1" applyAlignment="1">
      <alignment horizontal="center" vertical="center"/>
    </xf>
    <xf numFmtId="0" fontId="36" fillId="44" borderId="42" xfId="0" applyFont="1" applyFill="1" applyBorder="1" applyAlignment="1">
      <alignment horizontal="center" vertical="center"/>
    </xf>
    <xf numFmtId="16" fontId="36" fillId="44" borderId="42" xfId="0" applyNumberFormat="1" applyFont="1" applyFill="1" applyBorder="1" applyAlignment="1">
      <alignment horizontal="center" vertical="center"/>
    </xf>
    <xf numFmtId="0" fontId="36" fillId="44" borderId="45" xfId="0" applyFont="1" applyFill="1" applyBorder="1" applyAlignment="1">
      <alignment horizontal="center" vertical="center"/>
    </xf>
    <xf numFmtId="0" fontId="36" fillId="45" borderId="30" xfId="0" applyFont="1" applyFill="1" applyBorder="1"/>
    <xf numFmtId="0" fontId="36" fillId="45" borderId="30" xfId="0" applyFont="1" applyFill="1" applyBorder="1" applyAlignment="1">
      <alignment horizontal="center" vertical="center"/>
    </xf>
    <xf numFmtId="0" fontId="37" fillId="45" borderId="30" xfId="0" applyFont="1" applyFill="1" applyBorder="1" applyAlignment="1">
      <alignment horizontal="center" vertical="center"/>
    </xf>
    <xf numFmtId="0" fontId="36" fillId="46" borderId="5" xfId="0" applyFont="1" applyFill="1" applyBorder="1" applyAlignment="1">
      <alignment horizontal="center" vertical="center"/>
    </xf>
    <xf numFmtId="2" fontId="36" fillId="45" borderId="2" xfId="0" applyNumberFormat="1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0" fontId="36" fillId="11" borderId="31" xfId="0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167" fontId="36" fillId="6" borderId="7" xfId="0" applyNumberFormat="1" applyFont="1" applyFill="1" applyBorder="1" applyAlignment="1">
      <alignment horizontal="center" vertical="center"/>
    </xf>
    <xf numFmtId="167" fontId="36" fillId="6" borderId="26" xfId="0" applyNumberFormat="1" applyFont="1" applyFill="1" applyBorder="1" applyAlignment="1">
      <alignment horizontal="center" vertical="center"/>
    </xf>
    <xf numFmtId="167" fontId="36" fillId="6" borderId="44" xfId="0" applyNumberFormat="1" applyFont="1" applyFill="1" applyBorder="1" applyAlignment="1">
      <alignment horizontal="center" vertical="center"/>
    </xf>
    <xf numFmtId="0" fontId="37" fillId="43" borderId="7" xfId="0" applyFont="1" applyFill="1" applyBorder="1" applyAlignment="1">
      <alignment horizontal="center" vertical="center"/>
    </xf>
    <xf numFmtId="0" fontId="37" fillId="43" borderId="26" xfId="0" applyFont="1" applyFill="1" applyBorder="1" applyAlignment="1">
      <alignment horizontal="center" vertical="center"/>
    </xf>
    <xf numFmtId="16" fontId="36" fillId="44" borderId="7" xfId="0" applyNumberFormat="1" applyFont="1" applyFill="1" applyBorder="1" applyAlignment="1">
      <alignment horizontal="center" vertical="center"/>
    </xf>
    <xf numFmtId="16" fontId="36" fillId="44" borderId="26" xfId="0" applyNumberFormat="1" applyFont="1" applyFill="1" applyBorder="1" applyAlignment="1">
      <alignment horizontal="center" vertical="center"/>
    </xf>
    <xf numFmtId="167" fontId="36" fillId="43" borderId="7" xfId="0" applyNumberFormat="1" applyFont="1" applyFill="1" applyBorder="1" applyAlignment="1">
      <alignment horizontal="center" vertical="center"/>
    </xf>
    <xf numFmtId="167" fontId="36" fillId="43" borderId="26" xfId="0" applyNumberFormat="1" applyFont="1" applyFill="1" applyBorder="1" applyAlignment="1">
      <alignment horizontal="center" vertical="center"/>
    </xf>
    <xf numFmtId="0" fontId="37" fillId="6" borderId="31" xfId="0" applyFont="1" applyFill="1" applyBorder="1" applyAlignment="1">
      <alignment horizontal="center" vertical="center"/>
    </xf>
    <xf numFmtId="0" fontId="37" fillId="6" borderId="42" xfId="0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0" fontId="37" fillId="6" borderId="44" xfId="0" applyFont="1" applyFill="1" applyBorder="1" applyAlignment="1">
      <alignment horizontal="center" vertical="center"/>
    </xf>
    <xf numFmtId="16" fontId="36" fillId="11" borderId="7" xfId="0" applyNumberFormat="1" applyFont="1" applyFill="1" applyBorder="1" applyAlignment="1">
      <alignment horizontal="center" vertical="center"/>
    </xf>
    <xf numFmtId="16" fontId="36" fillId="11" borderId="26" xfId="0" applyNumberFormat="1" applyFont="1" applyFill="1" applyBorder="1" applyAlignment="1">
      <alignment horizontal="center" vertical="center"/>
    </xf>
    <xf numFmtId="16" fontId="36" fillId="11" borderId="44" xfId="0" applyNumberFormat="1" applyFont="1" applyFill="1" applyBorder="1" applyAlignment="1">
      <alignment horizontal="center" vertical="center"/>
    </xf>
    <xf numFmtId="167" fontId="36" fillId="6" borderId="43" xfId="0" applyNumberFormat="1" applyFont="1" applyFill="1" applyBorder="1" applyAlignment="1">
      <alignment horizontal="center" vertical="center"/>
    </xf>
    <xf numFmtId="167" fontId="36" fillId="43" borderId="44" xfId="0" applyNumberFormat="1" applyFont="1" applyFill="1" applyBorder="1" applyAlignment="1">
      <alignment horizontal="center" vertical="center"/>
    </xf>
    <xf numFmtId="16" fontId="36" fillId="44" borderId="44" xfId="0" applyNumberFormat="1" applyFont="1" applyFill="1" applyBorder="1" applyAlignment="1">
      <alignment horizontal="center" vertical="center"/>
    </xf>
    <xf numFmtId="16" fontId="36" fillId="11" borderId="43" xfId="0" applyNumberFormat="1" applyFont="1" applyFill="1" applyBorder="1" applyAlignment="1">
      <alignment horizontal="center" vertical="center"/>
    </xf>
    <xf numFmtId="0" fontId="37" fillId="43" borderId="44" xfId="0" applyFont="1" applyFill="1" applyBorder="1" applyAlignment="1">
      <alignment horizontal="center" vertical="center"/>
    </xf>
    <xf numFmtId="0" fontId="37" fillId="6" borderId="43" xfId="0" applyFont="1" applyFill="1" applyBorder="1" applyAlignment="1">
      <alignment horizontal="center" vertical="center"/>
    </xf>
    <xf numFmtId="0" fontId="37" fillId="43" borderId="31" xfId="0" applyFont="1" applyFill="1" applyBorder="1" applyAlignment="1">
      <alignment horizontal="center" vertical="center"/>
    </xf>
    <xf numFmtId="0" fontId="37" fillId="43" borderId="42" xfId="0" applyFont="1" applyFill="1" applyBorder="1" applyAlignment="1">
      <alignment horizontal="center" vertical="center"/>
    </xf>
    <xf numFmtId="0" fontId="36" fillId="44" borderId="31" xfId="0" applyFont="1" applyFill="1" applyBorder="1" applyAlignment="1">
      <alignment horizontal="center" vertical="center"/>
    </xf>
    <xf numFmtId="0" fontId="36" fillId="44" borderId="42" xfId="0" applyFont="1" applyFill="1" applyBorder="1" applyAlignment="1">
      <alignment horizontal="center" vertical="center"/>
    </xf>
    <xf numFmtId="16" fontId="36" fillId="44" borderId="31" xfId="0" applyNumberFormat="1" applyFont="1" applyFill="1" applyBorder="1" applyAlignment="1">
      <alignment horizontal="center" vertical="center"/>
    </xf>
    <xf numFmtId="16" fontId="36" fillId="44" borderId="42" xfId="0" applyNumberFormat="1" applyFont="1" applyFill="1" applyBorder="1" applyAlignment="1">
      <alignment horizontal="center" vertical="center"/>
    </xf>
    <xf numFmtId="0" fontId="37" fillId="46" borderId="31" xfId="0" applyFont="1" applyFill="1" applyBorder="1" applyAlignment="1">
      <alignment horizontal="center" vertical="center"/>
    </xf>
    <xf numFmtId="0" fontId="37" fillId="46" borderId="42" xfId="0" applyFont="1" applyFill="1" applyBorder="1" applyAlignment="1">
      <alignment horizontal="center" vertical="center"/>
    </xf>
    <xf numFmtId="0" fontId="36" fillId="45" borderId="31" xfId="0" applyFont="1" applyFill="1" applyBorder="1" applyAlignment="1">
      <alignment horizontal="center" vertical="center"/>
    </xf>
    <xf numFmtId="0" fontId="36" fillId="45" borderId="42" xfId="0" applyFont="1" applyFill="1" applyBorder="1" applyAlignment="1">
      <alignment horizontal="center" vertical="center"/>
    </xf>
    <xf numFmtId="16" fontId="36" fillId="45" borderId="31" xfId="0" applyNumberFormat="1" applyFont="1" applyFill="1" applyBorder="1" applyAlignment="1">
      <alignment horizontal="center" vertical="center"/>
    </xf>
    <xf numFmtId="16" fontId="36" fillId="45" borderId="42" xfId="0" applyNumberFormat="1" applyFont="1" applyFill="1" applyBorder="1" applyAlignment="1">
      <alignment horizontal="center" vertical="center"/>
    </xf>
    <xf numFmtId="167" fontId="36" fillId="46" borderId="7" xfId="0" applyNumberFormat="1" applyFont="1" applyFill="1" applyBorder="1" applyAlignment="1">
      <alignment horizontal="center" vertical="center"/>
    </xf>
    <xf numFmtId="167" fontId="36" fillId="46" borderId="44" xfId="0" applyNumberFormat="1" applyFont="1" applyFill="1" applyBorder="1" applyAlignment="1">
      <alignment horizontal="center" vertical="center"/>
    </xf>
    <xf numFmtId="0" fontId="37" fillId="46" borderId="7" xfId="0" applyFont="1" applyFill="1" applyBorder="1" applyAlignment="1">
      <alignment horizontal="center" vertical="center"/>
    </xf>
    <xf numFmtId="0" fontId="37" fillId="46" borderId="44" xfId="0" applyFont="1" applyFill="1" applyBorder="1" applyAlignment="1">
      <alignment horizontal="center" vertical="center"/>
    </xf>
    <xf numFmtId="16" fontId="36" fillId="45" borderId="7" xfId="0" applyNumberFormat="1" applyFont="1" applyFill="1" applyBorder="1" applyAlignment="1">
      <alignment horizontal="center" vertical="center"/>
    </xf>
    <xf numFmtId="16" fontId="36" fillId="45" borderId="44" xfId="0" applyNumberFormat="1" applyFont="1" applyFill="1" applyBorder="1" applyAlignment="1">
      <alignment horizontal="center" vertical="center"/>
    </xf>
    <xf numFmtId="0" fontId="37" fillId="44" borderId="46" xfId="0" applyFont="1" applyFill="1" applyBorder="1" applyAlignment="1">
      <alignment horizontal="center" vertical="center"/>
    </xf>
    <xf numFmtId="0" fontId="37" fillId="44" borderId="47" xfId="0" applyFont="1" applyFill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16" fontId="36" fillId="0" borderId="42" xfId="0" applyNumberFormat="1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16" fontId="36" fillId="0" borderId="31" xfId="0" applyNumberFormat="1" applyFont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214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45286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45286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48" t="s">
        <v>16</v>
      </c>
      <c r="B9" s="350" t="s">
        <v>17</v>
      </c>
      <c r="C9" s="350" t="s">
        <v>18</v>
      </c>
      <c r="D9" s="350" t="s">
        <v>19</v>
      </c>
      <c r="E9" s="26" t="s">
        <v>20</v>
      </c>
      <c r="F9" s="26" t="s">
        <v>21</v>
      </c>
      <c r="G9" s="345" t="s">
        <v>22</v>
      </c>
      <c r="H9" s="346"/>
      <c r="I9" s="347"/>
      <c r="J9" s="345" t="s">
        <v>23</v>
      </c>
      <c r="K9" s="346"/>
      <c r="L9" s="347"/>
      <c r="M9" s="26"/>
      <c r="N9" s="27"/>
      <c r="O9" s="27"/>
      <c r="P9" s="27"/>
    </row>
    <row r="10" spans="1:16" ht="38.25">
      <c r="A10" s="349"/>
      <c r="B10" s="351"/>
      <c r="C10" s="351"/>
      <c r="D10" s="351"/>
      <c r="E10" s="28" t="s">
        <v>24</v>
      </c>
      <c r="F10" s="28" t="s">
        <v>24</v>
      </c>
      <c r="G10" s="252" t="s">
        <v>25</v>
      </c>
      <c r="H10" s="252" t="s">
        <v>26</v>
      </c>
      <c r="I10" s="252" t="s">
        <v>27</v>
      </c>
      <c r="J10" s="252" t="s">
        <v>28</v>
      </c>
      <c r="K10" s="252" t="s">
        <v>29</v>
      </c>
      <c r="L10" s="252" t="s">
        <v>30</v>
      </c>
      <c r="M10" s="252" t="s">
        <v>31</v>
      </c>
      <c r="N10" s="29" t="s">
        <v>32</v>
      </c>
      <c r="O10" s="29" t="s">
        <v>33</v>
      </c>
      <c r="P10" s="30" t="s">
        <v>859</v>
      </c>
    </row>
    <row r="11" spans="1:16" ht="12.75" customHeight="1">
      <c r="A11" s="259">
        <v>1</v>
      </c>
      <c r="B11" s="272" t="s">
        <v>34</v>
      </c>
      <c r="C11" s="249" t="s">
        <v>35</v>
      </c>
      <c r="D11" s="263">
        <v>45288</v>
      </c>
      <c r="E11" s="249">
        <v>21402.35</v>
      </c>
      <c r="F11" s="249">
        <v>21387.116666666665</v>
      </c>
      <c r="G11" s="248">
        <v>21300.23333333333</v>
      </c>
      <c r="H11" s="248">
        <v>21198.116666666665</v>
      </c>
      <c r="I11" s="248">
        <v>21111.23333333333</v>
      </c>
      <c r="J11" s="248">
        <v>21489.23333333333</v>
      </c>
      <c r="K11" s="248">
        <v>21576.116666666669</v>
      </c>
      <c r="L11" s="248">
        <v>21678.23333333333</v>
      </c>
      <c r="M11" s="247">
        <v>21474</v>
      </c>
      <c r="N11" s="247">
        <v>21285</v>
      </c>
      <c r="O11" s="247">
        <v>14958400</v>
      </c>
      <c r="P11" s="250">
        <v>4.6679069642485338E-3</v>
      </c>
    </row>
    <row r="12" spans="1:16" ht="12.75" customHeight="1">
      <c r="A12" s="259">
        <v>2</v>
      </c>
      <c r="B12" s="272" t="s">
        <v>34</v>
      </c>
      <c r="C12" s="249" t="s">
        <v>36</v>
      </c>
      <c r="D12" s="263">
        <v>45288</v>
      </c>
      <c r="E12" s="249">
        <v>47575.6</v>
      </c>
      <c r="F12" s="249">
        <v>47775.516666666663</v>
      </c>
      <c r="G12" s="248">
        <v>47270.883333333324</v>
      </c>
      <c r="H12" s="248">
        <v>46966.166666666664</v>
      </c>
      <c r="I12" s="248">
        <v>46461.533333333326</v>
      </c>
      <c r="J12" s="248">
        <v>48080.233333333323</v>
      </c>
      <c r="K12" s="248">
        <v>48584.866666666654</v>
      </c>
      <c r="L12" s="248">
        <v>48889.583333333321</v>
      </c>
      <c r="M12" s="247">
        <v>48280.15</v>
      </c>
      <c r="N12" s="247">
        <v>47470.8</v>
      </c>
      <c r="O12" s="247">
        <v>2343090</v>
      </c>
      <c r="P12" s="250">
        <v>-6.2630893586889336E-2</v>
      </c>
    </row>
    <row r="13" spans="1:16" ht="12.75" customHeight="1">
      <c r="A13" s="259">
        <v>3</v>
      </c>
      <c r="B13" s="272" t="s">
        <v>34</v>
      </c>
      <c r="C13" s="271" t="s">
        <v>37</v>
      </c>
      <c r="D13" s="265">
        <v>45286</v>
      </c>
      <c r="E13" s="264">
        <v>21235.05</v>
      </c>
      <c r="F13" s="264">
        <v>21294.083333333332</v>
      </c>
      <c r="G13" s="266">
        <v>21125.116666666665</v>
      </c>
      <c r="H13" s="266">
        <v>21015.183333333334</v>
      </c>
      <c r="I13" s="266">
        <v>20846.216666666667</v>
      </c>
      <c r="J13" s="266">
        <v>21404.016666666663</v>
      </c>
      <c r="K13" s="266">
        <v>21572.98333333333</v>
      </c>
      <c r="L13" s="266">
        <v>21682.916666666661</v>
      </c>
      <c r="M13" s="267">
        <v>21463.05</v>
      </c>
      <c r="N13" s="267">
        <v>21184.15</v>
      </c>
      <c r="O13" s="267">
        <v>79680</v>
      </c>
      <c r="P13" s="268">
        <v>0.12099043331457512</v>
      </c>
    </row>
    <row r="14" spans="1:16" ht="12.75" customHeight="1">
      <c r="A14" s="259">
        <v>4</v>
      </c>
      <c r="B14" s="272" t="s">
        <v>34</v>
      </c>
      <c r="C14" s="271" t="s">
        <v>38</v>
      </c>
      <c r="D14" s="265">
        <v>45320</v>
      </c>
      <c r="E14" s="264">
        <v>10299.549999999999</v>
      </c>
      <c r="F14" s="264">
        <v>10279.516666666666</v>
      </c>
      <c r="G14" s="266">
        <v>10214.733333333334</v>
      </c>
      <c r="H14" s="266">
        <v>10129.916666666668</v>
      </c>
      <c r="I14" s="266">
        <v>10065.133333333335</v>
      </c>
      <c r="J14" s="266">
        <v>10364.333333333332</v>
      </c>
      <c r="K14" s="266">
        <v>10429.116666666665</v>
      </c>
      <c r="L14" s="266">
        <v>10513.933333333331</v>
      </c>
      <c r="M14" s="267">
        <v>10344.299999999999</v>
      </c>
      <c r="N14" s="267">
        <v>10194.700000000001</v>
      </c>
      <c r="O14" s="267">
        <v>482925</v>
      </c>
      <c r="P14" s="268">
        <v>-0.33336784346205611</v>
      </c>
    </row>
    <row r="15" spans="1:16" ht="12.75" customHeight="1">
      <c r="A15" s="259">
        <v>5</v>
      </c>
      <c r="B15" s="272" t="s">
        <v>39</v>
      </c>
      <c r="C15" s="264" t="s">
        <v>40</v>
      </c>
      <c r="D15" s="265">
        <v>45288</v>
      </c>
      <c r="E15" s="264">
        <v>598.95000000000005</v>
      </c>
      <c r="F15" s="264">
        <v>598.36666666666667</v>
      </c>
      <c r="G15" s="266">
        <v>594.08333333333337</v>
      </c>
      <c r="H15" s="266">
        <v>589.2166666666667</v>
      </c>
      <c r="I15" s="266">
        <v>584.93333333333339</v>
      </c>
      <c r="J15" s="266">
        <v>603.23333333333335</v>
      </c>
      <c r="K15" s="266">
        <v>607.51666666666665</v>
      </c>
      <c r="L15" s="266">
        <v>612.38333333333333</v>
      </c>
      <c r="M15" s="267">
        <v>602.65</v>
      </c>
      <c r="N15" s="267">
        <v>593.5</v>
      </c>
      <c r="O15" s="267">
        <v>13035000</v>
      </c>
      <c r="P15" s="268">
        <v>-4.0061860225347967E-2</v>
      </c>
    </row>
    <row r="16" spans="1:16" ht="12.75" customHeight="1">
      <c r="A16" s="259">
        <v>6</v>
      </c>
      <c r="B16" s="272" t="s">
        <v>41</v>
      </c>
      <c r="C16" s="269" t="s">
        <v>42</v>
      </c>
      <c r="D16" s="265">
        <v>45288</v>
      </c>
      <c r="E16" s="264">
        <v>4757</v>
      </c>
      <c r="F16" s="264">
        <v>4743.083333333333</v>
      </c>
      <c r="G16" s="266">
        <v>4708.6166666666659</v>
      </c>
      <c r="H16" s="266">
        <v>4660.2333333333327</v>
      </c>
      <c r="I16" s="266">
        <v>4625.7666666666655</v>
      </c>
      <c r="J16" s="266">
        <v>4791.4666666666662</v>
      </c>
      <c r="K16" s="266">
        <v>4825.9333333333334</v>
      </c>
      <c r="L16" s="266">
        <v>4874.3166666666666</v>
      </c>
      <c r="M16" s="267">
        <v>4777.55</v>
      </c>
      <c r="N16" s="267">
        <v>4694.7</v>
      </c>
      <c r="O16" s="267">
        <v>1039875</v>
      </c>
      <c r="P16" s="268">
        <v>-3.1661040623908739E-2</v>
      </c>
    </row>
    <row r="17" spans="1:16" ht="12.75" customHeight="1">
      <c r="A17" s="259">
        <v>7</v>
      </c>
      <c r="B17" s="272" t="s">
        <v>43</v>
      </c>
      <c r="C17" s="269" t="s">
        <v>44</v>
      </c>
      <c r="D17" s="265">
        <v>45288</v>
      </c>
      <c r="E17" s="264">
        <v>22604.5</v>
      </c>
      <c r="F17" s="264">
        <v>22461.883333333331</v>
      </c>
      <c r="G17" s="266">
        <v>22254.166666666664</v>
      </c>
      <c r="H17" s="266">
        <v>21903.833333333332</v>
      </c>
      <c r="I17" s="266">
        <v>21696.116666666665</v>
      </c>
      <c r="J17" s="266">
        <v>22812.216666666664</v>
      </c>
      <c r="K17" s="266">
        <v>23019.933333333331</v>
      </c>
      <c r="L17" s="266">
        <v>23370.266666666663</v>
      </c>
      <c r="M17" s="267">
        <v>22669.599999999999</v>
      </c>
      <c r="N17" s="267">
        <v>22111.55</v>
      </c>
      <c r="O17" s="267">
        <v>132360</v>
      </c>
      <c r="P17" s="268">
        <v>-7.8016160490387301E-2</v>
      </c>
    </row>
    <row r="18" spans="1:16" ht="12.75" customHeight="1">
      <c r="A18" s="259">
        <v>8</v>
      </c>
      <c r="B18" s="272" t="s">
        <v>45</v>
      </c>
      <c r="C18" s="270" t="s">
        <v>46</v>
      </c>
      <c r="D18" s="265">
        <v>45288</v>
      </c>
      <c r="E18" s="264">
        <v>159.75</v>
      </c>
      <c r="F18" s="264">
        <v>159.88333333333333</v>
      </c>
      <c r="G18" s="266">
        <v>158.01666666666665</v>
      </c>
      <c r="H18" s="266">
        <v>156.28333333333333</v>
      </c>
      <c r="I18" s="266">
        <v>154.41666666666666</v>
      </c>
      <c r="J18" s="266">
        <v>161.61666666666665</v>
      </c>
      <c r="K18" s="266">
        <v>163.48333333333332</v>
      </c>
      <c r="L18" s="266">
        <v>165.21666666666664</v>
      </c>
      <c r="M18" s="267">
        <v>161.75</v>
      </c>
      <c r="N18" s="267">
        <v>158.15</v>
      </c>
      <c r="O18" s="267">
        <v>79002000</v>
      </c>
      <c r="P18" s="268">
        <v>1.1546705386157782E-2</v>
      </c>
    </row>
    <row r="19" spans="1:16" ht="12.75" customHeight="1">
      <c r="A19" s="259">
        <v>9</v>
      </c>
      <c r="B19" s="272" t="s">
        <v>47</v>
      </c>
      <c r="C19" s="267" t="s">
        <v>48</v>
      </c>
      <c r="D19" s="265">
        <v>45288</v>
      </c>
      <c r="E19" s="264">
        <v>220.05</v>
      </c>
      <c r="F19" s="264">
        <v>220.9</v>
      </c>
      <c r="G19" s="266">
        <v>217.65</v>
      </c>
      <c r="H19" s="266">
        <v>215.25</v>
      </c>
      <c r="I19" s="266">
        <v>212</v>
      </c>
      <c r="J19" s="266">
        <v>223.3</v>
      </c>
      <c r="K19" s="266">
        <v>226.55</v>
      </c>
      <c r="L19" s="266">
        <v>228.95000000000002</v>
      </c>
      <c r="M19" s="267">
        <v>224.15</v>
      </c>
      <c r="N19" s="267">
        <v>218.5</v>
      </c>
      <c r="O19" s="267">
        <v>32557200</v>
      </c>
      <c r="P19" s="268">
        <v>-2.8624621829183152E-2</v>
      </c>
    </row>
    <row r="20" spans="1:16" ht="12.75" customHeight="1">
      <c r="A20" s="259">
        <v>10</v>
      </c>
      <c r="B20" s="272" t="s">
        <v>49</v>
      </c>
      <c r="C20" s="264" t="s">
        <v>50</v>
      </c>
      <c r="D20" s="265">
        <v>45288</v>
      </c>
      <c r="E20" s="264">
        <v>2092.0500000000002</v>
      </c>
      <c r="F20" s="264">
        <v>2099.9666666666667</v>
      </c>
      <c r="G20" s="266">
        <v>2072.6833333333334</v>
      </c>
      <c r="H20" s="266">
        <v>2053.3166666666666</v>
      </c>
      <c r="I20" s="266">
        <v>2026.0333333333333</v>
      </c>
      <c r="J20" s="266">
        <v>2119.3333333333335</v>
      </c>
      <c r="K20" s="266">
        <v>2146.6166666666672</v>
      </c>
      <c r="L20" s="266">
        <v>2165.9833333333336</v>
      </c>
      <c r="M20" s="267">
        <v>2127.25</v>
      </c>
      <c r="N20" s="267">
        <v>2080.6</v>
      </c>
      <c r="O20" s="267">
        <v>4634400</v>
      </c>
      <c r="P20" s="268">
        <v>-5.0879113801764672E-3</v>
      </c>
    </row>
    <row r="21" spans="1:16" ht="12.75" customHeight="1">
      <c r="A21" s="259">
        <v>11</v>
      </c>
      <c r="B21" s="272" t="s">
        <v>45</v>
      </c>
      <c r="C21" s="264" t="s">
        <v>51</v>
      </c>
      <c r="D21" s="265">
        <v>45288</v>
      </c>
      <c r="E21" s="264">
        <v>2815.65</v>
      </c>
      <c r="F21" s="264">
        <v>2822.2666666666664</v>
      </c>
      <c r="G21" s="266">
        <v>2789.7833333333328</v>
      </c>
      <c r="H21" s="266">
        <v>2763.9166666666665</v>
      </c>
      <c r="I21" s="266">
        <v>2731.4333333333329</v>
      </c>
      <c r="J21" s="266">
        <v>2848.1333333333328</v>
      </c>
      <c r="K21" s="266">
        <v>2880.6166666666663</v>
      </c>
      <c r="L21" s="266">
        <v>2906.4833333333327</v>
      </c>
      <c r="M21" s="267">
        <v>2854.75</v>
      </c>
      <c r="N21" s="267">
        <v>2796.4</v>
      </c>
      <c r="O21" s="267">
        <v>11830500</v>
      </c>
      <c r="P21" s="268">
        <v>-4.4432102193835048E-3</v>
      </c>
    </row>
    <row r="22" spans="1:16" ht="12.75" customHeight="1">
      <c r="A22" s="259">
        <v>12</v>
      </c>
      <c r="B22" s="272" t="s">
        <v>45</v>
      </c>
      <c r="C22" s="264" t="s">
        <v>52</v>
      </c>
      <c r="D22" s="265">
        <v>45288</v>
      </c>
      <c r="E22" s="264">
        <v>1028.05</v>
      </c>
      <c r="F22" s="264">
        <v>1033.0166666666667</v>
      </c>
      <c r="G22" s="266">
        <v>1014.4333333333334</v>
      </c>
      <c r="H22" s="266">
        <v>1000.8166666666667</v>
      </c>
      <c r="I22" s="266">
        <v>982.23333333333346</v>
      </c>
      <c r="J22" s="266">
        <v>1046.6333333333332</v>
      </c>
      <c r="K22" s="266">
        <v>1065.2166666666667</v>
      </c>
      <c r="L22" s="266">
        <v>1078.8333333333333</v>
      </c>
      <c r="M22" s="267">
        <v>1051.5999999999999</v>
      </c>
      <c r="N22" s="267">
        <v>1019.4</v>
      </c>
      <c r="O22" s="267">
        <v>51969600</v>
      </c>
      <c r="P22" s="268">
        <v>-9.2272027086796708E-3</v>
      </c>
    </row>
    <row r="23" spans="1:16" ht="12.75" customHeight="1">
      <c r="A23" s="259">
        <v>13</v>
      </c>
      <c r="B23" s="272" t="s">
        <v>43</v>
      </c>
      <c r="C23" s="264" t="s">
        <v>53</v>
      </c>
      <c r="D23" s="265">
        <v>45288</v>
      </c>
      <c r="E23" s="264">
        <v>4936.95</v>
      </c>
      <c r="F23" s="264">
        <v>4927.2666666666664</v>
      </c>
      <c r="G23" s="266">
        <v>4890.6833333333325</v>
      </c>
      <c r="H23" s="266">
        <v>4844.4166666666661</v>
      </c>
      <c r="I23" s="266">
        <v>4807.8333333333321</v>
      </c>
      <c r="J23" s="266">
        <v>4973.5333333333328</v>
      </c>
      <c r="K23" s="266">
        <v>5010.1166666666668</v>
      </c>
      <c r="L23" s="266">
        <v>5056.3833333333332</v>
      </c>
      <c r="M23" s="267">
        <v>4963.8500000000004</v>
      </c>
      <c r="N23" s="267">
        <v>4881</v>
      </c>
      <c r="O23" s="267">
        <v>674800</v>
      </c>
      <c r="P23" s="268">
        <v>9.4743672939649581E-2</v>
      </c>
    </row>
    <row r="24" spans="1:16" ht="12.75" customHeight="1">
      <c r="A24" s="259">
        <v>14</v>
      </c>
      <c r="B24" s="272" t="s">
        <v>49</v>
      </c>
      <c r="C24" s="264" t="s">
        <v>54</v>
      </c>
      <c r="D24" s="265">
        <v>45288</v>
      </c>
      <c r="E24" s="264">
        <v>503.8</v>
      </c>
      <c r="F24" s="264">
        <v>503.93333333333334</v>
      </c>
      <c r="G24" s="266">
        <v>498.36666666666667</v>
      </c>
      <c r="H24" s="266">
        <v>492.93333333333334</v>
      </c>
      <c r="I24" s="266">
        <v>487.36666666666667</v>
      </c>
      <c r="J24" s="266">
        <v>509.36666666666667</v>
      </c>
      <c r="K24" s="266">
        <v>514.93333333333339</v>
      </c>
      <c r="L24" s="266">
        <v>520.36666666666667</v>
      </c>
      <c r="M24" s="267">
        <v>509.5</v>
      </c>
      <c r="N24" s="267">
        <v>498.5</v>
      </c>
      <c r="O24" s="267">
        <v>51483600</v>
      </c>
      <c r="P24" s="268">
        <v>-1.2736874805840324E-2</v>
      </c>
    </row>
    <row r="25" spans="1:16" ht="12.75" customHeight="1">
      <c r="A25" s="259">
        <v>15</v>
      </c>
      <c r="B25" s="272" t="s">
        <v>45</v>
      </c>
      <c r="C25" s="264" t="s">
        <v>55</v>
      </c>
      <c r="D25" s="265">
        <v>45288</v>
      </c>
      <c r="E25" s="264">
        <v>5546.25</v>
      </c>
      <c r="F25" s="264">
        <v>5528.3499999999995</v>
      </c>
      <c r="G25" s="266">
        <v>5493.8999999999987</v>
      </c>
      <c r="H25" s="266">
        <v>5441.5499999999993</v>
      </c>
      <c r="I25" s="266">
        <v>5407.0999999999985</v>
      </c>
      <c r="J25" s="266">
        <v>5580.6999999999989</v>
      </c>
      <c r="K25" s="266">
        <v>5615.15</v>
      </c>
      <c r="L25" s="266">
        <v>5667.4999999999991</v>
      </c>
      <c r="M25" s="267">
        <v>5562.8</v>
      </c>
      <c r="N25" s="267">
        <v>5476</v>
      </c>
      <c r="O25" s="267">
        <v>1962375</v>
      </c>
      <c r="P25" s="268">
        <v>-1.6846192384769539E-2</v>
      </c>
    </row>
    <row r="26" spans="1:16" ht="12.75" customHeight="1">
      <c r="A26" s="259">
        <v>16</v>
      </c>
      <c r="B26" s="272" t="s">
        <v>56</v>
      </c>
      <c r="C26" s="264" t="s">
        <v>57</v>
      </c>
      <c r="D26" s="265">
        <v>45288</v>
      </c>
      <c r="E26" s="264">
        <v>428.3</v>
      </c>
      <c r="F26" s="264">
        <v>430.2</v>
      </c>
      <c r="G26" s="266">
        <v>423.09999999999997</v>
      </c>
      <c r="H26" s="266">
        <v>417.9</v>
      </c>
      <c r="I26" s="266">
        <v>410.79999999999995</v>
      </c>
      <c r="J26" s="266">
        <v>435.4</v>
      </c>
      <c r="K26" s="266">
        <v>442.5</v>
      </c>
      <c r="L26" s="266">
        <v>447.7</v>
      </c>
      <c r="M26" s="267">
        <v>437.3</v>
      </c>
      <c r="N26" s="267">
        <v>425</v>
      </c>
      <c r="O26" s="267">
        <v>16719500</v>
      </c>
      <c r="P26" s="268">
        <v>-9.1958267934632076E-2</v>
      </c>
    </row>
    <row r="27" spans="1:16" ht="12.75" customHeight="1">
      <c r="A27" s="259">
        <v>17</v>
      </c>
      <c r="B27" s="272" t="s">
        <v>56</v>
      </c>
      <c r="C27" s="264" t="s">
        <v>58</v>
      </c>
      <c r="D27" s="265">
        <v>45288</v>
      </c>
      <c r="E27" s="264">
        <v>172.2</v>
      </c>
      <c r="F27" s="264">
        <v>172.04999999999998</v>
      </c>
      <c r="G27" s="266">
        <v>171.09999999999997</v>
      </c>
      <c r="H27" s="266">
        <v>169.99999999999997</v>
      </c>
      <c r="I27" s="266">
        <v>169.04999999999995</v>
      </c>
      <c r="J27" s="266">
        <v>173.14999999999998</v>
      </c>
      <c r="K27" s="266">
        <v>174.09999999999997</v>
      </c>
      <c r="L27" s="266">
        <v>175.2</v>
      </c>
      <c r="M27" s="267">
        <v>173</v>
      </c>
      <c r="N27" s="267">
        <v>170.95</v>
      </c>
      <c r="O27" s="267">
        <v>92430000</v>
      </c>
      <c r="P27" s="268">
        <v>-5.9092991296381125E-2</v>
      </c>
    </row>
    <row r="28" spans="1:16" ht="12.75" customHeight="1">
      <c r="A28" s="259">
        <v>18</v>
      </c>
      <c r="B28" s="272" t="s">
        <v>59</v>
      </c>
      <c r="C28" s="264" t="s">
        <v>60</v>
      </c>
      <c r="D28" s="265">
        <v>45288</v>
      </c>
      <c r="E28" s="264">
        <v>3344.15</v>
      </c>
      <c r="F28" s="264">
        <v>3329.2666666666664</v>
      </c>
      <c r="G28" s="266">
        <v>3302.5333333333328</v>
      </c>
      <c r="H28" s="266">
        <v>3260.9166666666665</v>
      </c>
      <c r="I28" s="266">
        <v>3234.1833333333329</v>
      </c>
      <c r="J28" s="266">
        <v>3370.8833333333328</v>
      </c>
      <c r="K28" s="266">
        <v>3397.6166666666663</v>
      </c>
      <c r="L28" s="266">
        <v>3439.2333333333327</v>
      </c>
      <c r="M28" s="267">
        <v>3356</v>
      </c>
      <c r="N28" s="267">
        <v>3287.65</v>
      </c>
      <c r="O28" s="267">
        <v>5194800</v>
      </c>
      <c r="P28" s="268">
        <v>-7.9443892750744784E-3</v>
      </c>
    </row>
    <row r="29" spans="1:16" ht="12.75" customHeight="1">
      <c r="A29" s="259">
        <v>19</v>
      </c>
      <c r="B29" s="272" t="s">
        <v>45</v>
      </c>
      <c r="C29" s="264" t="s">
        <v>61</v>
      </c>
      <c r="D29" s="265">
        <v>45288</v>
      </c>
      <c r="E29" s="264">
        <v>1932.95</v>
      </c>
      <c r="F29" s="264">
        <v>1917.05</v>
      </c>
      <c r="G29" s="266">
        <v>1891</v>
      </c>
      <c r="H29" s="266">
        <v>1849.05</v>
      </c>
      <c r="I29" s="266">
        <v>1823</v>
      </c>
      <c r="J29" s="266">
        <v>1959</v>
      </c>
      <c r="K29" s="266">
        <v>1985.0499999999997</v>
      </c>
      <c r="L29" s="266">
        <v>2027</v>
      </c>
      <c r="M29" s="267">
        <v>1943.1</v>
      </c>
      <c r="N29" s="267">
        <v>1875.1</v>
      </c>
      <c r="O29" s="267">
        <v>3096746</v>
      </c>
      <c r="P29" s="268">
        <v>-0.1270432443616801</v>
      </c>
    </row>
    <row r="30" spans="1:16" ht="12.75" customHeight="1">
      <c r="A30" s="259">
        <v>20</v>
      </c>
      <c r="B30" s="272" t="s">
        <v>45</v>
      </c>
      <c r="C30" s="269" t="s">
        <v>62</v>
      </c>
      <c r="D30" s="265">
        <v>45288</v>
      </c>
      <c r="E30" s="264">
        <v>6990.3</v>
      </c>
      <c r="F30" s="264">
        <v>6956.9833333333336</v>
      </c>
      <c r="G30" s="266">
        <v>6908.5166666666673</v>
      </c>
      <c r="H30" s="266">
        <v>6826.7333333333336</v>
      </c>
      <c r="I30" s="266">
        <v>6778.2666666666673</v>
      </c>
      <c r="J30" s="266">
        <v>7038.7666666666673</v>
      </c>
      <c r="K30" s="266">
        <v>7087.2333333333345</v>
      </c>
      <c r="L30" s="266">
        <v>7169.0166666666673</v>
      </c>
      <c r="M30" s="267">
        <v>7005.45</v>
      </c>
      <c r="N30" s="267">
        <v>6875.2</v>
      </c>
      <c r="O30" s="267">
        <v>230775</v>
      </c>
      <c r="P30" s="268">
        <v>-2.1310432569974554E-2</v>
      </c>
    </row>
    <row r="31" spans="1:16" ht="12.75" customHeight="1">
      <c r="A31" s="259">
        <v>21</v>
      </c>
      <c r="B31" s="272" t="s">
        <v>63</v>
      </c>
      <c r="C31" s="264" t="s">
        <v>64</v>
      </c>
      <c r="D31" s="265">
        <v>45288</v>
      </c>
      <c r="E31" s="264">
        <v>764.8</v>
      </c>
      <c r="F31" s="264">
        <v>768.70000000000016</v>
      </c>
      <c r="G31" s="266">
        <v>753.5500000000003</v>
      </c>
      <c r="H31" s="266">
        <v>742.30000000000018</v>
      </c>
      <c r="I31" s="266">
        <v>727.15000000000032</v>
      </c>
      <c r="J31" s="266">
        <v>779.95000000000027</v>
      </c>
      <c r="K31" s="266">
        <v>795.10000000000014</v>
      </c>
      <c r="L31" s="266">
        <v>806.35000000000025</v>
      </c>
      <c r="M31" s="267">
        <v>783.85</v>
      </c>
      <c r="N31" s="267">
        <v>757.45</v>
      </c>
      <c r="O31" s="267">
        <v>15367000</v>
      </c>
      <c r="P31" s="268">
        <v>-2.1147843811707753E-2</v>
      </c>
    </row>
    <row r="32" spans="1:16" ht="12.75" customHeight="1">
      <c r="A32" s="259">
        <v>22</v>
      </c>
      <c r="B32" s="272" t="s">
        <v>43</v>
      </c>
      <c r="C32" s="264" t="s">
        <v>65</v>
      </c>
      <c r="D32" s="265">
        <v>45288</v>
      </c>
      <c r="E32" s="264">
        <v>1069.8499999999999</v>
      </c>
      <c r="F32" s="264">
        <v>1078.7</v>
      </c>
      <c r="G32" s="266">
        <v>1057.6500000000001</v>
      </c>
      <c r="H32" s="266">
        <v>1045.45</v>
      </c>
      <c r="I32" s="266">
        <v>1024.4000000000001</v>
      </c>
      <c r="J32" s="266">
        <v>1090.9000000000001</v>
      </c>
      <c r="K32" s="266">
        <v>1111.9499999999998</v>
      </c>
      <c r="L32" s="266">
        <v>1124.1500000000001</v>
      </c>
      <c r="M32" s="267">
        <v>1099.75</v>
      </c>
      <c r="N32" s="267">
        <v>1066.5</v>
      </c>
      <c r="O32" s="267">
        <v>23189100</v>
      </c>
      <c r="P32" s="268">
        <v>1.2730591852421215E-2</v>
      </c>
    </row>
    <row r="33" spans="1:16" ht="12.75" customHeight="1">
      <c r="A33" s="259">
        <v>23</v>
      </c>
      <c r="B33" s="272" t="s">
        <v>63</v>
      </c>
      <c r="C33" s="264" t="s">
        <v>66</v>
      </c>
      <c r="D33" s="265">
        <v>45288</v>
      </c>
      <c r="E33" s="264">
        <v>1091.6500000000001</v>
      </c>
      <c r="F33" s="264">
        <v>1096.75</v>
      </c>
      <c r="G33" s="266">
        <v>1083.7</v>
      </c>
      <c r="H33" s="266">
        <v>1075.75</v>
      </c>
      <c r="I33" s="266">
        <v>1062.7</v>
      </c>
      <c r="J33" s="266">
        <v>1104.7</v>
      </c>
      <c r="K33" s="266">
        <v>1117.7500000000002</v>
      </c>
      <c r="L33" s="266">
        <v>1125.7</v>
      </c>
      <c r="M33" s="267">
        <v>1109.8</v>
      </c>
      <c r="N33" s="267">
        <v>1088.8</v>
      </c>
      <c r="O33" s="267">
        <v>49140625</v>
      </c>
      <c r="P33" s="268">
        <v>-1.3029888404905664E-2</v>
      </c>
    </row>
    <row r="34" spans="1:16" ht="12.75" customHeight="1">
      <c r="A34" s="259">
        <v>24</v>
      </c>
      <c r="B34" s="272" t="s">
        <v>56</v>
      </c>
      <c r="C34" s="264" t="s">
        <v>67</v>
      </c>
      <c r="D34" s="265">
        <v>45288</v>
      </c>
      <c r="E34" s="264">
        <v>6373.6</v>
      </c>
      <c r="F34" s="264">
        <v>6344.0333333333338</v>
      </c>
      <c r="G34" s="266">
        <v>6302.5166666666673</v>
      </c>
      <c r="H34" s="266">
        <v>6231.4333333333334</v>
      </c>
      <c r="I34" s="266">
        <v>6189.916666666667</v>
      </c>
      <c r="J34" s="266">
        <v>6415.1166666666677</v>
      </c>
      <c r="K34" s="266">
        <v>6456.6333333333341</v>
      </c>
      <c r="L34" s="266">
        <v>6527.7166666666681</v>
      </c>
      <c r="M34" s="267">
        <v>6385.55</v>
      </c>
      <c r="N34" s="267">
        <v>6272.95</v>
      </c>
      <c r="O34" s="267">
        <v>1982000</v>
      </c>
      <c r="P34" s="268">
        <v>-6.9326274658095422E-4</v>
      </c>
    </row>
    <row r="35" spans="1:16" ht="12.75" customHeight="1">
      <c r="A35" s="259">
        <v>25</v>
      </c>
      <c r="B35" s="272" t="s">
        <v>68</v>
      </c>
      <c r="C35" s="264" t="s">
        <v>69</v>
      </c>
      <c r="D35" s="265">
        <v>45288</v>
      </c>
      <c r="E35" s="264">
        <v>1675.05</v>
      </c>
      <c r="F35" s="264">
        <v>1677.45</v>
      </c>
      <c r="G35" s="266">
        <v>1663.3500000000001</v>
      </c>
      <c r="H35" s="266">
        <v>1651.65</v>
      </c>
      <c r="I35" s="266">
        <v>1637.5500000000002</v>
      </c>
      <c r="J35" s="266">
        <v>1689.15</v>
      </c>
      <c r="K35" s="266">
        <v>1703.25</v>
      </c>
      <c r="L35" s="266">
        <v>1714.95</v>
      </c>
      <c r="M35" s="267">
        <v>1691.55</v>
      </c>
      <c r="N35" s="267">
        <v>1665.75</v>
      </c>
      <c r="O35" s="267">
        <v>9149500</v>
      </c>
      <c r="P35" s="268">
        <v>-1.7028362698753761E-2</v>
      </c>
    </row>
    <row r="36" spans="1:16" ht="12.75" customHeight="1">
      <c r="A36" s="259">
        <v>26</v>
      </c>
      <c r="B36" s="272" t="s">
        <v>68</v>
      </c>
      <c r="C36" s="264" t="s">
        <v>70</v>
      </c>
      <c r="D36" s="265">
        <v>45288</v>
      </c>
      <c r="E36" s="264">
        <v>7295.15</v>
      </c>
      <c r="F36" s="264">
        <v>7327.6166666666659</v>
      </c>
      <c r="G36" s="266">
        <v>7213.5333333333319</v>
      </c>
      <c r="H36" s="266">
        <v>7131.9166666666661</v>
      </c>
      <c r="I36" s="266">
        <v>7017.8333333333321</v>
      </c>
      <c r="J36" s="266">
        <v>7409.2333333333318</v>
      </c>
      <c r="K36" s="266">
        <v>7523.3166666666657</v>
      </c>
      <c r="L36" s="266">
        <v>7604.9333333333316</v>
      </c>
      <c r="M36" s="267">
        <v>7441.7</v>
      </c>
      <c r="N36" s="267">
        <v>7246</v>
      </c>
      <c r="O36" s="267">
        <v>6287000</v>
      </c>
      <c r="P36" s="268">
        <v>3.0486805441730862E-2</v>
      </c>
    </row>
    <row r="37" spans="1:16" ht="12.75" customHeight="1">
      <c r="A37" s="259">
        <v>27</v>
      </c>
      <c r="B37" s="272" t="s">
        <v>56</v>
      </c>
      <c r="C37" s="264" t="s">
        <v>71</v>
      </c>
      <c r="D37" s="265">
        <v>45288</v>
      </c>
      <c r="E37" s="264">
        <v>2502.0500000000002</v>
      </c>
      <c r="F37" s="264">
        <v>2493.0333333333333</v>
      </c>
      <c r="G37" s="266">
        <v>2471.2666666666664</v>
      </c>
      <c r="H37" s="266">
        <v>2440.4833333333331</v>
      </c>
      <c r="I37" s="266">
        <v>2418.7166666666662</v>
      </c>
      <c r="J37" s="266">
        <v>2523.8166666666666</v>
      </c>
      <c r="K37" s="266">
        <v>2545.5833333333339</v>
      </c>
      <c r="L37" s="266">
        <v>2576.3666666666668</v>
      </c>
      <c r="M37" s="267">
        <v>2514.8000000000002</v>
      </c>
      <c r="N37" s="267">
        <v>2462.25</v>
      </c>
      <c r="O37" s="267">
        <v>1806900</v>
      </c>
      <c r="P37" s="268">
        <v>-2.3824959481361426E-2</v>
      </c>
    </row>
    <row r="38" spans="1:16" ht="12.75" customHeight="1">
      <c r="A38" s="259">
        <v>28</v>
      </c>
      <c r="B38" s="272" t="s">
        <v>45</v>
      </c>
      <c r="C38" s="270" t="s">
        <v>72</v>
      </c>
      <c r="D38" s="265">
        <v>45288</v>
      </c>
      <c r="E38" s="264">
        <v>389.3</v>
      </c>
      <c r="F38" s="264">
        <v>389.4666666666667</v>
      </c>
      <c r="G38" s="266">
        <v>385.23333333333341</v>
      </c>
      <c r="H38" s="266">
        <v>381.16666666666669</v>
      </c>
      <c r="I38" s="266">
        <v>376.93333333333339</v>
      </c>
      <c r="J38" s="266">
        <v>393.53333333333342</v>
      </c>
      <c r="K38" s="266">
        <v>397.76666666666677</v>
      </c>
      <c r="L38" s="266">
        <v>401.83333333333343</v>
      </c>
      <c r="M38" s="267">
        <v>393.7</v>
      </c>
      <c r="N38" s="267">
        <v>385.4</v>
      </c>
      <c r="O38" s="267">
        <v>10972800</v>
      </c>
      <c r="P38" s="268">
        <v>-2.4744027303754267E-2</v>
      </c>
    </row>
    <row r="39" spans="1:16" ht="12.75" customHeight="1">
      <c r="A39" s="259">
        <v>29</v>
      </c>
      <c r="B39" s="272" t="s">
        <v>63</v>
      </c>
      <c r="C39" s="264" t="s">
        <v>73</v>
      </c>
      <c r="D39" s="265">
        <v>45288</v>
      </c>
      <c r="E39" s="264">
        <v>235.25</v>
      </c>
      <c r="F39" s="264">
        <v>237.46666666666667</v>
      </c>
      <c r="G39" s="266">
        <v>232.13333333333333</v>
      </c>
      <c r="H39" s="266">
        <v>229.01666666666665</v>
      </c>
      <c r="I39" s="266">
        <v>223.68333333333331</v>
      </c>
      <c r="J39" s="266">
        <v>240.58333333333334</v>
      </c>
      <c r="K39" s="266">
        <v>245.91666666666666</v>
      </c>
      <c r="L39" s="266">
        <v>249.03333333333336</v>
      </c>
      <c r="M39" s="267">
        <v>242.8</v>
      </c>
      <c r="N39" s="267">
        <v>234.35</v>
      </c>
      <c r="O39" s="267">
        <v>94872500</v>
      </c>
      <c r="P39" s="268">
        <v>3.2316857539239956E-2</v>
      </c>
    </row>
    <row r="40" spans="1:16" ht="12.75" customHeight="1">
      <c r="A40" s="259">
        <v>30</v>
      </c>
      <c r="B40" s="272" t="s">
        <v>63</v>
      </c>
      <c r="C40" s="264" t="s">
        <v>74</v>
      </c>
      <c r="D40" s="265">
        <v>45288</v>
      </c>
      <c r="E40" s="264">
        <v>223.65</v>
      </c>
      <c r="F40" s="264">
        <v>224.03333333333333</v>
      </c>
      <c r="G40" s="266">
        <v>220.96666666666667</v>
      </c>
      <c r="H40" s="266">
        <v>218.28333333333333</v>
      </c>
      <c r="I40" s="266">
        <v>215.21666666666667</v>
      </c>
      <c r="J40" s="266">
        <v>226.71666666666667</v>
      </c>
      <c r="K40" s="266">
        <v>229.78333333333333</v>
      </c>
      <c r="L40" s="266">
        <v>232.46666666666667</v>
      </c>
      <c r="M40" s="267">
        <v>227.1</v>
      </c>
      <c r="N40" s="267">
        <v>221.35</v>
      </c>
      <c r="O40" s="267">
        <v>113642100</v>
      </c>
      <c r="P40" s="268">
        <v>-2.8335625859697386E-2</v>
      </c>
    </row>
    <row r="41" spans="1:16" ht="12.75" customHeight="1">
      <c r="A41" s="259">
        <v>31</v>
      </c>
      <c r="B41" s="272" t="s">
        <v>59</v>
      </c>
      <c r="C41" s="264" t="s">
        <v>75</v>
      </c>
      <c r="D41" s="265">
        <v>45288</v>
      </c>
      <c r="E41" s="264">
        <v>1624.3</v>
      </c>
      <c r="F41" s="264">
        <v>1627.0666666666666</v>
      </c>
      <c r="G41" s="266">
        <v>1612.1833333333332</v>
      </c>
      <c r="H41" s="266">
        <v>1600.0666666666666</v>
      </c>
      <c r="I41" s="266">
        <v>1585.1833333333332</v>
      </c>
      <c r="J41" s="266">
        <v>1639.1833333333332</v>
      </c>
      <c r="K41" s="266">
        <v>1654.0666666666664</v>
      </c>
      <c r="L41" s="266">
        <v>1666.1833333333332</v>
      </c>
      <c r="M41" s="267">
        <v>1641.95</v>
      </c>
      <c r="N41" s="267">
        <v>1614.95</v>
      </c>
      <c r="O41" s="267">
        <v>1605750</v>
      </c>
      <c r="P41" s="268">
        <v>-2.2597580461081946E-2</v>
      </c>
    </row>
    <row r="42" spans="1:16" ht="12.75" customHeight="1">
      <c r="A42" s="259">
        <v>32</v>
      </c>
      <c r="B42" s="272" t="s">
        <v>41</v>
      </c>
      <c r="C42" s="264" t="s">
        <v>76</v>
      </c>
      <c r="D42" s="265">
        <v>45288</v>
      </c>
      <c r="E42" s="264">
        <v>174.95</v>
      </c>
      <c r="F42" s="264">
        <v>173.36666666666665</v>
      </c>
      <c r="G42" s="266">
        <v>171.2833333333333</v>
      </c>
      <c r="H42" s="266">
        <v>167.61666666666665</v>
      </c>
      <c r="I42" s="266">
        <v>165.5333333333333</v>
      </c>
      <c r="J42" s="266">
        <v>177.0333333333333</v>
      </c>
      <c r="K42" s="266">
        <v>179.11666666666662</v>
      </c>
      <c r="L42" s="266">
        <v>182.7833333333333</v>
      </c>
      <c r="M42" s="267">
        <v>175.45</v>
      </c>
      <c r="N42" s="267">
        <v>169.7</v>
      </c>
      <c r="O42" s="267">
        <v>80974200</v>
      </c>
      <c r="P42" s="268">
        <v>2.533381450739805E-2</v>
      </c>
    </row>
    <row r="43" spans="1:16" ht="12.75" customHeight="1">
      <c r="A43" s="259">
        <v>33</v>
      </c>
      <c r="B43" s="272" t="s">
        <v>59</v>
      </c>
      <c r="C43" s="264" t="s">
        <v>77</v>
      </c>
      <c r="D43" s="265">
        <v>45288</v>
      </c>
      <c r="E43" s="264">
        <v>583.29999999999995</v>
      </c>
      <c r="F43" s="264">
        <v>580.80000000000007</v>
      </c>
      <c r="G43" s="266">
        <v>576.60000000000014</v>
      </c>
      <c r="H43" s="266">
        <v>569.90000000000009</v>
      </c>
      <c r="I43" s="266">
        <v>565.70000000000016</v>
      </c>
      <c r="J43" s="266">
        <v>587.50000000000011</v>
      </c>
      <c r="K43" s="266">
        <v>591.70000000000016</v>
      </c>
      <c r="L43" s="266">
        <v>598.40000000000009</v>
      </c>
      <c r="M43" s="267">
        <v>585</v>
      </c>
      <c r="N43" s="267">
        <v>574.1</v>
      </c>
      <c r="O43" s="267">
        <v>8478360</v>
      </c>
      <c r="P43" s="268">
        <v>-4.2058165548098436E-2</v>
      </c>
    </row>
    <row r="44" spans="1:16" ht="12.75" customHeight="1">
      <c r="A44" s="259">
        <v>34</v>
      </c>
      <c r="B44" s="272" t="s">
        <v>56</v>
      </c>
      <c r="C44" s="264" t="s">
        <v>78</v>
      </c>
      <c r="D44" s="265">
        <v>45288</v>
      </c>
      <c r="E44" s="264">
        <v>1206.0999999999999</v>
      </c>
      <c r="F44" s="264">
        <v>1199.8499999999999</v>
      </c>
      <c r="G44" s="266">
        <v>1191.3499999999999</v>
      </c>
      <c r="H44" s="266">
        <v>1176.5999999999999</v>
      </c>
      <c r="I44" s="266">
        <v>1168.0999999999999</v>
      </c>
      <c r="J44" s="266">
        <v>1214.5999999999999</v>
      </c>
      <c r="K44" s="266">
        <v>1223.0999999999999</v>
      </c>
      <c r="L44" s="266">
        <v>1237.8499999999999</v>
      </c>
      <c r="M44" s="267">
        <v>1208.3499999999999</v>
      </c>
      <c r="N44" s="267">
        <v>1185.0999999999999</v>
      </c>
      <c r="O44" s="267">
        <v>6008000</v>
      </c>
      <c r="P44" s="268">
        <v>-1.7819192414582311E-2</v>
      </c>
    </row>
    <row r="45" spans="1:16" ht="12.75" customHeight="1">
      <c r="A45" s="259">
        <v>35</v>
      </c>
      <c r="B45" s="272" t="s">
        <v>79</v>
      </c>
      <c r="C45" s="264" t="s">
        <v>80</v>
      </c>
      <c r="D45" s="265">
        <v>45288</v>
      </c>
      <c r="E45" s="264">
        <v>990.25</v>
      </c>
      <c r="F45" s="264">
        <v>989.33333333333337</v>
      </c>
      <c r="G45" s="266">
        <v>979.01666666666677</v>
      </c>
      <c r="H45" s="266">
        <v>967.78333333333342</v>
      </c>
      <c r="I45" s="266">
        <v>957.46666666666681</v>
      </c>
      <c r="J45" s="266">
        <v>1000.5666666666667</v>
      </c>
      <c r="K45" s="266">
        <v>1010.8833333333333</v>
      </c>
      <c r="L45" s="266">
        <v>1022.1166666666667</v>
      </c>
      <c r="M45" s="267">
        <v>999.65</v>
      </c>
      <c r="N45" s="267">
        <v>978.1</v>
      </c>
      <c r="O45" s="267">
        <v>32357000</v>
      </c>
      <c r="P45" s="268">
        <v>-2.4683580550942101E-2</v>
      </c>
    </row>
    <row r="46" spans="1:16" ht="12.75" customHeight="1">
      <c r="A46" s="259">
        <v>36</v>
      </c>
      <c r="B46" s="272" t="s">
        <v>41</v>
      </c>
      <c r="C46" s="264" t="s">
        <v>81</v>
      </c>
      <c r="D46" s="265">
        <v>45288</v>
      </c>
      <c r="E46" s="264">
        <v>178.8</v>
      </c>
      <c r="F46" s="264">
        <v>178.71666666666667</v>
      </c>
      <c r="G46" s="266">
        <v>176.23333333333335</v>
      </c>
      <c r="H46" s="266">
        <v>173.66666666666669</v>
      </c>
      <c r="I46" s="266">
        <v>171.18333333333337</v>
      </c>
      <c r="J46" s="266">
        <v>181.28333333333333</v>
      </c>
      <c r="K46" s="266">
        <v>183.76666666666662</v>
      </c>
      <c r="L46" s="266">
        <v>186.33333333333331</v>
      </c>
      <c r="M46" s="267">
        <v>181.2</v>
      </c>
      <c r="N46" s="267">
        <v>176.15</v>
      </c>
      <c r="O46" s="267">
        <v>95964750</v>
      </c>
      <c r="P46" s="268">
        <v>-2.3244629689002885E-2</v>
      </c>
    </row>
    <row r="47" spans="1:16" ht="12.75" customHeight="1">
      <c r="A47" s="259">
        <v>37</v>
      </c>
      <c r="B47" s="272" t="s">
        <v>43</v>
      </c>
      <c r="C47" s="264" t="s">
        <v>82</v>
      </c>
      <c r="D47" s="265">
        <v>45288</v>
      </c>
      <c r="E47" s="264">
        <v>246.95</v>
      </c>
      <c r="F47" s="264">
        <v>247.38333333333333</v>
      </c>
      <c r="G47" s="266">
        <v>244.96666666666664</v>
      </c>
      <c r="H47" s="266">
        <v>242.98333333333332</v>
      </c>
      <c r="I47" s="266">
        <v>240.56666666666663</v>
      </c>
      <c r="J47" s="266">
        <v>249.36666666666665</v>
      </c>
      <c r="K47" s="266">
        <v>251.78333333333333</v>
      </c>
      <c r="L47" s="266">
        <v>253.76666666666665</v>
      </c>
      <c r="M47" s="267">
        <v>249.8</v>
      </c>
      <c r="N47" s="267">
        <v>245.4</v>
      </c>
      <c r="O47" s="267">
        <v>36882500</v>
      </c>
      <c r="P47" s="268">
        <v>-6.3981681034482761E-3</v>
      </c>
    </row>
    <row r="48" spans="1:16" ht="12.75" customHeight="1">
      <c r="A48" s="259">
        <v>38</v>
      </c>
      <c r="B48" s="272" t="s">
        <v>56</v>
      </c>
      <c r="C48" s="264" t="s">
        <v>83</v>
      </c>
      <c r="D48" s="265">
        <v>45288</v>
      </c>
      <c r="E48" s="264">
        <v>21703</v>
      </c>
      <c r="F48" s="264">
        <v>21741.716666666667</v>
      </c>
      <c r="G48" s="266">
        <v>21553.433333333334</v>
      </c>
      <c r="H48" s="266">
        <v>21403.866666666669</v>
      </c>
      <c r="I48" s="266">
        <v>21215.583333333336</v>
      </c>
      <c r="J48" s="266">
        <v>21891.283333333333</v>
      </c>
      <c r="K48" s="266">
        <v>22079.566666666666</v>
      </c>
      <c r="L48" s="266">
        <v>22229.133333333331</v>
      </c>
      <c r="M48" s="267">
        <v>21930</v>
      </c>
      <c r="N48" s="267">
        <v>21592.15</v>
      </c>
      <c r="O48" s="267">
        <v>130500</v>
      </c>
      <c r="P48" s="268">
        <v>4.6511627906976744E-2</v>
      </c>
    </row>
    <row r="49" spans="1:16" ht="12.75" customHeight="1">
      <c r="A49" s="259">
        <v>39</v>
      </c>
      <c r="B49" s="272" t="s">
        <v>84</v>
      </c>
      <c r="C49" s="264" t="s">
        <v>85</v>
      </c>
      <c r="D49" s="265">
        <v>45288</v>
      </c>
      <c r="E49" s="264">
        <v>447.65</v>
      </c>
      <c r="F49" s="264">
        <v>449.06666666666661</v>
      </c>
      <c r="G49" s="266">
        <v>444.23333333333323</v>
      </c>
      <c r="H49" s="266">
        <v>440.81666666666661</v>
      </c>
      <c r="I49" s="266">
        <v>435.98333333333323</v>
      </c>
      <c r="J49" s="266">
        <v>452.48333333333323</v>
      </c>
      <c r="K49" s="266">
        <v>457.31666666666661</v>
      </c>
      <c r="L49" s="266">
        <v>460.73333333333323</v>
      </c>
      <c r="M49" s="267">
        <v>453.9</v>
      </c>
      <c r="N49" s="267">
        <v>445.65</v>
      </c>
      <c r="O49" s="267">
        <v>35829000</v>
      </c>
      <c r="P49" s="268">
        <v>5.8618424377179243E-3</v>
      </c>
    </row>
    <row r="50" spans="1:16" ht="12.75" customHeight="1">
      <c r="A50" s="259">
        <v>40</v>
      </c>
      <c r="B50" s="272" t="s">
        <v>59</v>
      </c>
      <c r="C50" s="264" t="s">
        <v>86</v>
      </c>
      <c r="D50" s="265">
        <v>45288</v>
      </c>
      <c r="E50" s="264">
        <v>5159.3999999999996</v>
      </c>
      <c r="F50" s="264">
        <v>5132.0166666666664</v>
      </c>
      <c r="G50" s="266">
        <v>5077.3833333333332</v>
      </c>
      <c r="H50" s="266">
        <v>4995.3666666666668</v>
      </c>
      <c r="I50" s="266">
        <v>4940.7333333333336</v>
      </c>
      <c r="J50" s="266">
        <v>5214.0333333333328</v>
      </c>
      <c r="K50" s="266">
        <v>5268.6666666666661</v>
      </c>
      <c r="L50" s="266">
        <v>5350.6833333333325</v>
      </c>
      <c r="M50" s="267">
        <v>5186.6499999999996</v>
      </c>
      <c r="N50" s="267">
        <v>5050</v>
      </c>
      <c r="O50" s="267">
        <v>2514400</v>
      </c>
      <c r="P50" s="268">
        <v>6.9502339430029772E-2</v>
      </c>
    </row>
    <row r="51" spans="1:16" ht="12.75" customHeight="1">
      <c r="A51" s="259">
        <v>41</v>
      </c>
      <c r="B51" s="272" t="s">
        <v>87</v>
      </c>
      <c r="C51" s="269" t="s">
        <v>88</v>
      </c>
      <c r="D51" s="265">
        <v>45288</v>
      </c>
      <c r="E51" s="264">
        <v>743.75</v>
      </c>
      <c r="F51" s="264">
        <v>738.76666666666677</v>
      </c>
      <c r="G51" s="266">
        <v>728.13333333333355</v>
      </c>
      <c r="H51" s="266">
        <v>712.51666666666677</v>
      </c>
      <c r="I51" s="266">
        <v>701.88333333333355</v>
      </c>
      <c r="J51" s="266">
        <v>754.38333333333355</v>
      </c>
      <c r="K51" s="266">
        <v>765.01666666666677</v>
      </c>
      <c r="L51" s="266">
        <v>780.63333333333355</v>
      </c>
      <c r="M51" s="267">
        <v>749.4</v>
      </c>
      <c r="N51" s="267">
        <v>723.15</v>
      </c>
      <c r="O51" s="267">
        <v>5981000</v>
      </c>
      <c r="P51" s="268">
        <v>0.11067780872794801</v>
      </c>
    </row>
    <row r="52" spans="1:16" ht="12.75" customHeight="1">
      <c r="A52" s="259">
        <v>42</v>
      </c>
      <c r="B52" s="272" t="s">
        <v>63</v>
      </c>
      <c r="C52" s="264" t="s">
        <v>89</v>
      </c>
      <c r="D52" s="265">
        <v>45288</v>
      </c>
      <c r="E52" s="264">
        <v>426.75</v>
      </c>
      <c r="F52" s="264">
        <v>428.45</v>
      </c>
      <c r="G52" s="266">
        <v>422.09999999999997</v>
      </c>
      <c r="H52" s="266">
        <v>417.45</v>
      </c>
      <c r="I52" s="266">
        <v>411.09999999999997</v>
      </c>
      <c r="J52" s="266">
        <v>433.09999999999997</v>
      </c>
      <c r="K52" s="266">
        <v>439.45</v>
      </c>
      <c r="L52" s="266">
        <v>444.09999999999997</v>
      </c>
      <c r="M52" s="267">
        <v>434.8</v>
      </c>
      <c r="N52" s="267">
        <v>423.8</v>
      </c>
      <c r="O52" s="267">
        <v>50927400</v>
      </c>
      <c r="P52" s="268">
        <v>-2.18834266749637E-2</v>
      </c>
    </row>
    <row r="53" spans="1:16" ht="12.75" customHeight="1">
      <c r="A53" s="259">
        <v>43</v>
      </c>
      <c r="B53" s="272" t="s">
        <v>68</v>
      </c>
      <c r="C53" s="271" t="s">
        <v>90</v>
      </c>
      <c r="D53" s="265">
        <v>45288</v>
      </c>
      <c r="E53" s="264">
        <v>768.25</v>
      </c>
      <c r="F53" s="264">
        <v>763.58333333333337</v>
      </c>
      <c r="G53" s="266">
        <v>756.36666666666679</v>
      </c>
      <c r="H53" s="266">
        <v>744.48333333333346</v>
      </c>
      <c r="I53" s="266">
        <v>737.26666666666688</v>
      </c>
      <c r="J53" s="266">
        <v>775.4666666666667</v>
      </c>
      <c r="K53" s="266">
        <v>782.68333333333317</v>
      </c>
      <c r="L53" s="266">
        <v>794.56666666666661</v>
      </c>
      <c r="M53" s="267">
        <v>770.8</v>
      </c>
      <c r="N53" s="267">
        <v>751.7</v>
      </c>
      <c r="O53" s="267">
        <v>5244525</v>
      </c>
      <c r="P53" s="268">
        <v>-5.5741360089186175E-4</v>
      </c>
    </row>
    <row r="54" spans="1:16" ht="12.75" customHeight="1">
      <c r="A54" s="259">
        <v>44</v>
      </c>
      <c r="B54" s="272" t="s">
        <v>45</v>
      </c>
      <c r="C54" s="269" t="s">
        <v>91</v>
      </c>
      <c r="D54" s="265">
        <v>45288</v>
      </c>
      <c r="E54" s="264">
        <v>360.45</v>
      </c>
      <c r="F54" s="264">
        <v>355.95</v>
      </c>
      <c r="G54" s="266">
        <v>349.5</v>
      </c>
      <c r="H54" s="266">
        <v>338.55</v>
      </c>
      <c r="I54" s="266">
        <v>332.1</v>
      </c>
      <c r="J54" s="266">
        <v>366.9</v>
      </c>
      <c r="K54" s="266">
        <v>373.34999999999991</v>
      </c>
      <c r="L54" s="266">
        <v>384.29999999999995</v>
      </c>
      <c r="M54" s="267">
        <v>362.4</v>
      </c>
      <c r="N54" s="267">
        <v>345</v>
      </c>
      <c r="O54" s="267">
        <v>14417200</v>
      </c>
      <c r="P54" s="268">
        <v>7.3012080180538961E-3</v>
      </c>
    </row>
    <row r="55" spans="1:16" ht="12.75" customHeight="1">
      <c r="A55" s="259">
        <v>45</v>
      </c>
      <c r="B55" s="272" t="s">
        <v>68</v>
      </c>
      <c r="C55" s="264" t="s">
        <v>92</v>
      </c>
      <c r="D55" s="265">
        <v>45288</v>
      </c>
      <c r="E55" s="264">
        <v>1249.8</v>
      </c>
      <c r="F55" s="264">
        <v>1246.1499999999999</v>
      </c>
      <c r="G55" s="266">
        <v>1227.0999999999997</v>
      </c>
      <c r="H55" s="266">
        <v>1204.3999999999999</v>
      </c>
      <c r="I55" s="266">
        <v>1185.3499999999997</v>
      </c>
      <c r="J55" s="266">
        <v>1268.8499999999997</v>
      </c>
      <c r="K55" s="266">
        <v>1287.8999999999999</v>
      </c>
      <c r="L55" s="266">
        <v>1310.5999999999997</v>
      </c>
      <c r="M55" s="267">
        <v>1265.2</v>
      </c>
      <c r="N55" s="267">
        <v>1223.45</v>
      </c>
      <c r="O55" s="267">
        <v>10897500</v>
      </c>
      <c r="P55" s="268">
        <v>-1.8630044464456576E-2</v>
      </c>
    </row>
    <row r="56" spans="1:16" ht="12.75" customHeight="1">
      <c r="A56" s="259">
        <v>46</v>
      </c>
      <c r="B56" s="272" t="s">
        <v>43</v>
      </c>
      <c r="C56" s="264" t="s">
        <v>93</v>
      </c>
      <c r="D56" s="265">
        <v>45288</v>
      </c>
      <c r="E56" s="264">
        <v>1235.1500000000001</v>
      </c>
      <c r="F56" s="264">
        <v>1234.6333333333334</v>
      </c>
      <c r="G56" s="266">
        <v>1224.3166666666668</v>
      </c>
      <c r="H56" s="266">
        <v>1213.4833333333333</v>
      </c>
      <c r="I56" s="266">
        <v>1203.1666666666667</v>
      </c>
      <c r="J56" s="266">
        <v>1245.4666666666669</v>
      </c>
      <c r="K56" s="266">
        <v>1255.7833333333335</v>
      </c>
      <c r="L56" s="266">
        <v>1266.616666666667</v>
      </c>
      <c r="M56" s="267">
        <v>1244.95</v>
      </c>
      <c r="N56" s="267">
        <v>1223.8</v>
      </c>
      <c r="O56" s="267">
        <v>9813050</v>
      </c>
      <c r="P56" s="268">
        <v>-2.1810971579643095E-3</v>
      </c>
    </row>
    <row r="57" spans="1:16" ht="12.75" customHeight="1">
      <c r="A57" s="259">
        <v>47</v>
      </c>
      <c r="B57" s="272" t="s">
        <v>45</v>
      </c>
      <c r="C57" s="264" t="s">
        <v>94</v>
      </c>
      <c r="D57" s="265">
        <v>45288</v>
      </c>
      <c r="E57" s="264">
        <v>363.6</v>
      </c>
      <c r="F57" s="264">
        <v>362.51666666666665</v>
      </c>
      <c r="G57" s="266">
        <v>357.33333333333331</v>
      </c>
      <c r="H57" s="266">
        <v>351.06666666666666</v>
      </c>
      <c r="I57" s="266">
        <v>345.88333333333333</v>
      </c>
      <c r="J57" s="266">
        <v>368.7833333333333</v>
      </c>
      <c r="K57" s="266">
        <v>373.9666666666667</v>
      </c>
      <c r="L57" s="266">
        <v>380.23333333333329</v>
      </c>
      <c r="M57" s="267">
        <v>367.7</v>
      </c>
      <c r="N57" s="267">
        <v>356.25</v>
      </c>
      <c r="O57" s="267">
        <v>61233900</v>
      </c>
      <c r="P57" s="268">
        <v>-7.3193981071696061E-3</v>
      </c>
    </row>
    <row r="58" spans="1:16" ht="12.75" customHeight="1">
      <c r="A58" s="259">
        <v>48</v>
      </c>
      <c r="B58" s="272" t="s">
        <v>87</v>
      </c>
      <c r="C58" s="264" t="s">
        <v>95</v>
      </c>
      <c r="D58" s="265">
        <v>45288</v>
      </c>
      <c r="E58" s="264">
        <v>6309.25</v>
      </c>
      <c r="F58" s="264">
        <v>6258.0166666666664</v>
      </c>
      <c r="G58" s="266">
        <v>6171.2333333333327</v>
      </c>
      <c r="H58" s="266">
        <v>6033.2166666666662</v>
      </c>
      <c r="I58" s="266">
        <v>5946.4333333333325</v>
      </c>
      <c r="J58" s="266">
        <v>6396.0333333333328</v>
      </c>
      <c r="K58" s="266">
        <v>6482.8166666666657</v>
      </c>
      <c r="L58" s="266">
        <v>6620.833333333333</v>
      </c>
      <c r="M58" s="267">
        <v>6344.8</v>
      </c>
      <c r="N58" s="267">
        <v>6120</v>
      </c>
      <c r="O58" s="267">
        <v>1058550</v>
      </c>
      <c r="P58" s="268">
        <v>5.671345526726216E-4</v>
      </c>
    </row>
    <row r="59" spans="1:16" ht="12.75" customHeight="1">
      <c r="A59" s="259">
        <v>49</v>
      </c>
      <c r="B59" s="272" t="s">
        <v>59</v>
      </c>
      <c r="C59" s="264" t="s">
        <v>96</v>
      </c>
      <c r="D59" s="265">
        <v>45288</v>
      </c>
      <c r="E59" s="264">
        <v>2402</v>
      </c>
      <c r="F59" s="264">
        <v>2397.3333333333335</v>
      </c>
      <c r="G59" s="266">
        <v>2386.0166666666669</v>
      </c>
      <c r="H59" s="266">
        <v>2370.0333333333333</v>
      </c>
      <c r="I59" s="266">
        <v>2358.7166666666667</v>
      </c>
      <c r="J59" s="266">
        <v>2413.3166666666671</v>
      </c>
      <c r="K59" s="266">
        <v>2424.6333333333337</v>
      </c>
      <c r="L59" s="266">
        <v>2440.6166666666672</v>
      </c>
      <c r="M59" s="267">
        <v>2408.65</v>
      </c>
      <c r="N59" s="267">
        <v>2381.35</v>
      </c>
      <c r="O59" s="267">
        <v>3904950</v>
      </c>
      <c r="P59" s="268">
        <v>-7.6492039491238995E-3</v>
      </c>
    </row>
    <row r="60" spans="1:16" ht="12.75" customHeight="1">
      <c r="A60" s="259">
        <v>50</v>
      </c>
      <c r="B60" s="272" t="s">
        <v>45</v>
      </c>
      <c r="C60" s="264" t="s">
        <v>97</v>
      </c>
      <c r="D60" s="265">
        <v>45288</v>
      </c>
      <c r="E60" s="264">
        <v>835.15</v>
      </c>
      <c r="F60" s="264">
        <v>835.80000000000007</v>
      </c>
      <c r="G60" s="266">
        <v>826.35000000000014</v>
      </c>
      <c r="H60" s="266">
        <v>817.55000000000007</v>
      </c>
      <c r="I60" s="266">
        <v>808.10000000000014</v>
      </c>
      <c r="J60" s="266">
        <v>844.60000000000014</v>
      </c>
      <c r="K60" s="266">
        <v>854.05000000000018</v>
      </c>
      <c r="L60" s="266">
        <v>862.85000000000014</v>
      </c>
      <c r="M60" s="267">
        <v>845.25</v>
      </c>
      <c r="N60" s="267">
        <v>827</v>
      </c>
      <c r="O60" s="267">
        <v>6772000</v>
      </c>
      <c r="P60" s="268">
        <v>1.3469021251122419E-2</v>
      </c>
    </row>
    <row r="61" spans="1:16" ht="12.75" customHeight="1">
      <c r="A61" s="259">
        <v>51</v>
      </c>
      <c r="B61" s="272" t="s">
        <v>45</v>
      </c>
      <c r="C61" s="271" t="s">
        <v>98</v>
      </c>
      <c r="D61" s="265">
        <v>45288</v>
      </c>
      <c r="E61" s="264">
        <v>1231.6500000000001</v>
      </c>
      <c r="F61" s="264">
        <v>1225.8833333333334</v>
      </c>
      <c r="G61" s="266">
        <v>1218.166666666667</v>
      </c>
      <c r="H61" s="266">
        <v>1204.6833333333336</v>
      </c>
      <c r="I61" s="266">
        <v>1196.9666666666672</v>
      </c>
      <c r="J61" s="266">
        <v>1239.3666666666668</v>
      </c>
      <c r="K61" s="266">
        <v>1247.0833333333335</v>
      </c>
      <c r="L61" s="266">
        <v>1260.5666666666666</v>
      </c>
      <c r="M61" s="267">
        <v>1233.5999999999999</v>
      </c>
      <c r="N61" s="267">
        <v>1212.4000000000001</v>
      </c>
      <c r="O61" s="267">
        <v>1604400</v>
      </c>
      <c r="P61" s="268">
        <v>-1.7994858611825194E-2</v>
      </c>
    </row>
    <row r="62" spans="1:16" ht="12.75" customHeight="1">
      <c r="A62" s="259">
        <v>52</v>
      </c>
      <c r="B62" s="272" t="s">
        <v>41</v>
      </c>
      <c r="C62" s="269" t="s">
        <v>99</v>
      </c>
      <c r="D62" s="265">
        <v>45288</v>
      </c>
      <c r="E62" s="264">
        <v>302.60000000000002</v>
      </c>
      <c r="F62" s="264">
        <v>302.63333333333338</v>
      </c>
      <c r="G62" s="266">
        <v>299.26666666666677</v>
      </c>
      <c r="H62" s="266">
        <v>295.93333333333339</v>
      </c>
      <c r="I62" s="266">
        <v>292.56666666666678</v>
      </c>
      <c r="J62" s="266">
        <v>305.96666666666675</v>
      </c>
      <c r="K62" s="266">
        <v>309.33333333333343</v>
      </c>
      <c r="L62" s="266">
        <v>312.66666666666674</v>
      </c>
      <c r="M62" s="267">
        <v>306</v>
      </c>
      <c r="N62" s="267">
        <v>299.3</v>
      </c>
      <c r="O62" s="267">
        <v>16632000</v>
      </c>
      <c r="P62" s="268">
        <v>2.529960053262317E-2</v>
      </c>
    </row>
    <row r="63" spans="1:16" ht="12.75" customHeight="1">
      <c r="A63" s="259">
        <v>53</v>
      </c>
      <c r="B63" s="272" t="s">
        <v>63</v>
      </c>
      <c r="C63" s="264" t="s">
        <v>100</v>
      </c>
      <c r="D63" s="265">
        <v>45288</v>
      </c>
      <c r="E63" s="264">
        <v>146.94999999999999</v>
      </c>
      <c r="F63" s="264">
        <v>148.04999999999998</v>
      </c>
      <c r="G63" s="266">
        <v>145.24999999999997</v>
      </c>
      <c r="H63" s="266">
        <v>143.54999999999998</v>
      </c>
      <c r="I63" s="266">
        <v>140.74999999999997</v>
      </c>
      <c r="J63" s="266">
        <v>149.74999999999997</v>
      </c>
      <c r="K63" s="266">
        <v>152.54999999999998</v>
      </c>
      <c r="L63" s="266">
        <v>154.24999999999997</v>
      </c>
      <c r="M63" s="267">
        <v>150.85</v>
      </c>
      <c r="N63" s="267">
        <v>146.35</v>
      </c>
      <c r="O63" s="267">
        <v>34345000</v>
      </c>
      <c r="P63" s="268">
        <v>5.1753177155106418E-2</v>
      </c>
    </row>
    <row r="64" spans="1:16" ht="12.75" customHeight="1">
      <c r="A64" s="259">
        <v>54</v>
      </c>
      <c r="B64" s="272" t="s">
        <v>41</v>
      </c>
      <c r="C64" s="264" t="s">
        <v>101</v>
      </c>
      <c r="D64" s="265">
        <v>45288</v>
      </c>
      <c r="E64" s="264">
        <v>2011.95</v>
      </c>
      <c r="F64" s="264">
        <v>1987.2333333333333</v>
      </c>
      <c r="G64" s="266">
        <v>1944.9166666666667</v>
      </c>
      <c r="H64" s="266">
        <v>1877.8833333333334</v>
      </c>
      <c r="I64" s="266">
        <v>1835.5666666666668</v>
      </c>
      <c r="J64" s="266">
        <v>2054.2666666666664</v>
      </c>
      <c r="K64" s="266">
        <v>2096.583333333333</v>
      </c>
      <c r="L64" s="266">
        <v>2163.6166666666668</v>
      </c>
      <c r="M64" s="267">
        <v>2029.55</v>
      </c>
      <c r="N64" s="267">
        <v>1920.2</v>
      </c>
      <c r="O64" s="267">
        <v>3498600</v>
      </c>
      <c r="P64" s="268">
        <v>-4.5272206303724929E-2</v>
      </c>
    </row>
    <row r="65" spans="1:16" ht="12.75" customHeight="1">
      <c r="A65" s="259">
        <v>55</v>
      </c>
      <c r="B65" s="272" t="s">
        <v>59</v>
      </c>
      <c r="C65" s="264" t="s">
        <v>102</v>
      </c>
      <c r="D65" s="265">
        <v>45288</v>
      </c>
      <c r="E65" s="264">
        <v>530.95000000000005</v>
      </c>
      <c r="F65" s="264">
        <v>531.93333333333328</v>
      </c>
      <c r="G65" s="266">
        <v>526.96666666666658</v>
      </c>
      <c r="H65" s="266">
        <v>522.98333333333335</v>
      </c>
      <c r="I65" s="266">
        <v>518.01666666666665</v>
      </c>
      <c r="J65" s="266">
        <v>535.91666666666652</v>
      </c>
      <c r="K65" s="266">
        <v>540.88333333333321</v>
      </c>
      <c r="L65" s="266">
        <v>544.86666666666645</v>
      </c>
      <c r="M65" s="267">
        <v>536.9</v>
      </c>
      <c r="N65" s="267">
        <v>527.95000000000005</v>
      </c>
      <c r="O65" s="267">
        <v>21575000</v>
      </c>
      <c r="P65" s="268">
        <v>5.3466796875E-2</v>
      </c>
    </row>
    <row r="66" spans="1:16" ht="12.75" customHeight="1">
      <c r="A66" s="259">
        <v>56</v>
      </c>
      <c r="B66" s="272" t="s">
        <v>49</v>
      </c>
      <c r="C66" s="269" t="s">
        <v>103</v>
      </c>
      <c r="D66" s="265">
        <v>45288</v>
      </c>
      <c r="E66" s="264">
        <v>2200.85</v>
      </c>
      <c r="F66" s="264">
        <v>2213.5166666666664</v>
      </c>
      <c r="G66" s="266">
        <v>2182.333333333333</v>
      </c>
      <c r="H66" s="266">
        <v>2163.8166666666666</v>
      </c>
      <c r="I66" s="266">
        <v>2132.6333333333332</v>
      </c>
      <c r="J66" s="266">
        <v>2232.0333333333328</v>
      </c>
      <c r="K66" s="266">
        <v>2263.2166666666662</v>
      </c>
      <c r="L66" s="266">
        <v>2281.7333333333327</v>
      </c>
      <c r="M66" s="267">
        <v>2244.6999999999998</v>
      </c>
      <c r="N66" s="267">
        <v>2195</v>
      </c>
      <c r="O66" s="267">
        <v>3092000</v>
      </c>
      <c r="P66" s="268">
        <v>3.2214989150392254E-2</v>
      </c>
    </row>
    <row r="67" spans="1:16" ht="12.75" customHeight="1">
      <c r="A67" s="259">
        <v>57</v>
      </c>
      <c r="B67" s="272" t="s">
        <v>39</v>
      </c>
      <c r="C67" s="264" t="s">
        <v>104</v>
      </c>
      <c r="D67" s="265">
        <v>45288</v>
      </c>
      <c r="E67" s="264">
        <v>2386.6999999999998</v>
      </c>
      <c r="F67" s="264">
        <v>2361.0333333333333</v>
      </c>
      <c r="G67" s="266">
        <v>2316.1666666666665</v>
      </c>
      <c r="H67" s="266">
        <v>2245.6333333333332</v>
      </c>
      <c r="I67" s="266">
        <v>2200.7666666666664</v>
      </c>
      <c r="J67" s="266">
        <v>2431.5666666666666</v>
      </c>
      <c r="K67" s="266">
        <v>2476.4333333333334</v>
      </c>
      <c r="L67" s="266">
        <v>2546.9666666666667</v>
      </c>
      <c r="M67" s="267">
        <v>2405.9</v>
      </c>
      <c r="N67" s="267">
        <v>2290.5</v>
      </c>
      <c r="O67" s="267">
        <v>2490600</v>
      </c>
      <c r="P67" s="268">
        <v>-1.0252742012398664E-2</v>
      </c>
    </row>
    <row r="68" spans="1:16" ht="12.75" customHeight="1">
      <c r="A68" s="259">
        <v>58</v>
      </c>
      <c r="B68" s="272" t="s">
        <v>45</v>
      </c>
      <c r="C68" s="269" t="s">
        <v>105</v>
      </c>
      <c r="D68" s="265">
        <v>45288</v>
      </c>
      <c r="E68" s="264">
        <v>144.19999999999999</v>
      </c>
      <c r="F68" s="264">
        <v>143.13333333333333</v>
      </c>
      <c r="G68" s="266">
        <v>141.51666666666665</v>
      </c>
      <c r="H68" s="266">
        <v>138.83333333333331</v>
      </c>
      <c r="I68" s="266">
        <v>137.21666666666664</v>
      </c>
      <c r="J68" s="266">
        <v>145.81666666666666</v>
      </c>
      <c r="K68" s="266">
        <v>147.43333333333334</v>
      </c>
      <c r="L68" s="266">
        <v>150.11666666666667</v>
      </c>
      <c r="M68" s="267">
        <v>144.75</v>
      </c>
      <c r="N68" s="267">
        <v>140.44999999999999</v>
      </c>
      <c r="O68" s="267">
        <v>18166200</v>
      </c>
      <c r="P68" s="268">
        <v>-6.8877498718605837E-2</v>
      </c>
    </row>
    <row r="69" spans="1:16" ht="12.75" customHeight="1">
      <c r="A69" s="259">
        <v>59</v>
      </c>
      <c r="B69" s="272" t="s">
        <v>43</v>
      </c>
      <c r="C69" s="264" t="s">
        <v>106</v>
      </c>
      <c r="D69" s="265">
        <v>45288</v>
      </c>
      <c r="E69" s="264">
        <v>3706.3</v>
      </c>
      <c r="F69" s="264">
        <v>3711.6833333333329</v>
      </c>
      <c r="G69" s="266">
        <v>3648.3666666666659</v>
      </c>
      <c r="H69" s="266">
        <v>3590.4333333333329</v>
      </c>
      <c r="I69" s="266">
        <v>3527.1166666666659</v>
      </c>
      <c r="J69" s="266">
        <v>3769.6166666666659</v>
      </c>
      <c r="K69" s="266">
        <v>3832.9333333333325</v>
      </c>
      <c r="L69" s="266">
        <v>3890.8666666666659</v>
      </c>
      <c r="M69" s="267">
        <v>3775</v>
      </c>
      <c r="N69" s="267">
        <v>3653.75</v>
      </c>
      <c r="O69" s="267">
        <v>3357200</v>
      </c>
      <c r="P69" s="268">
        <v>8.2287224457925408E-3</v>
      </c>
    </row>
    <row r="70" spans="1:16" ht="12.75" customHeight="1">
      <c r="A70" s="259">
        <v>60</v>
      </c>
      <c r="B70" s="272" t="s">
        <v>45</v>
      </c>
      <c r="C70" s="271" t="s">
        <v>107</v>
      </c>
      <c r="D70" s="265">
        <v>45288</v>
      </c>
      <c r="E70" s="264">
        <v>6475.1</v>
      </c>
      <c r="F70" s="264">
        <v>6486.833333333333</v>
      </c>
      <c r="G70" s="266">
        <v>6378.6666666666661</v>
      </c>
      <c r="H70" s="266">
        <v>6282.2333333333327</v>
      </c>
      <c r="I70" s="266">
        <v>6174.0666666666657</v>
      </c>
      <c r="J70" s="266">
        <v>6583.2666666666664</v>
      </c>
      <c r="K70" s="266">
        <v>6691.4333333333325</v>
      </c>
      <c r="L70" s="266">
        <v>6787.8666666666668</v>
      </c>
      <c r="M70" s="267">
        <v>6595</v>
      </c>
      <c r="N70" s="267">
        <v>6390.4</v>
      </c>
      <c r="O70" s="267">
        <v>1301700</v>
      </c>
      <c r="P70" s="268">
        <v>-1.2891484037309471E-2</v>
      </c>
    </row>
    <row r="71" spans="1:16" ht="12.75" customHeight="1">
      <c r="A71" s="259">
        <v>61</v>
      </c>
      <c r="B71" s="272" t="s">
        <v>108</v>
      </c>
      <c r="C71" s="264" t="s">
        <v>109</v>
      </c>
      <c r="D71" s="265">
        <v>45288</v>
      </c>
      <c r="E71" s="264">
        <v>716.2</v>
      </c>
      <c r="F71" s="264">
        <v>710.11666666666667</v>
      </c>
      <c r="G71" s="266">
        <v>701.73333333333335</v>
      </c>
      <c r="H71" s="266">
        <v>687.26666666666665</v>
      </c>
      <c r="I71" s="266">
        <v>678.88333333333333</v>
      </c>
      <c r="J71" s="266">
        <v>724.58333333333337</v>
      </c>
      <c r="K71" s="266">
        <v>732.96666666666681</v>
      </c>
      <c r="L71" s="266">
        <v>747.43333333333339</v>
      </c>
      <c r="M71" s="267">
        <v>718.5</v>
      </c>
      <c r="N71" s="267">
        <v>695.65</v>
      </c>
      <c r="O71" s="267">
        <v>40538850</v>
      </c>
      <c r="P71" s="268">
        <v>4.0045718156034374E-2</v>
      </c>
    </row>
    <row r="72" spans="1:16" ht="12.75" customHeight="1">
      <c r="A72" s="259">
        <v>62</v>
      </c>
      <c r="B72" s="272" t="s">
        <v>43</v>
      </c>
      <c r="C72" s="264" t="s">
        <v>110</v>
      </c>
      <c r="D72" s="265">
        <v>45288</v>
      </c>
      <c r="E72" s="264">
        <v>5643.05</v>
      </c>
      <c r="F72" s="264">
        <v>5628.5</v>
      </c>
      <c r="G72" s="266">
        <v>5582</v>
      </c>
      <c r="H72" s="266">
        <v>5520.95</v>
      </c>
      <c r="I72" s="266">
        <v>5474.45</v>
      </c>
      <c r="J72" s="266">
        <v>5689.55</v>
      </c>
      <c r="K72" s="266">
        <v>5736.05</v>
      </c>
      <c r="L72" s="266">
        <v>5797.1</v>
      </c>
      <c r="M72" s="267">
        <v>5675</v>
      </c>
      <c r="N72" s="267">
        <v>5567.45</v>
      </c>
      <c r="O72" s="267">
        <v>1959375</v>
      </c>
      <c r="P72" s="268">
        <v>8.6223537738884248E-3</v>
      </c>
    </row>
    <row r="73" spans="1:16" ht="12.75" customHeight="1">
      <c r="A73" s="259">
        <v>63</v>
      </c>
      <c r="B73" s="272" t="s">
        <v>56</v>
      </c>
      <c r="C73" s="264" t="s">
        <v>111</v>
      </c>
      <c r="D73" s="265">
        <v>45288</v>
      </c>
      <c r="E73" s="264">
        <v>4004.6</v>
      </c>
      <c r="F73" s="264">
        <v>3992.5833333333335</v>
      </c>
      <c r="G73" s="266">
        <v>3965.0166666666669</v>
      </c>
      <c r="H73" s="266">
        <v>3925.4333333333334</v>
      </c>
      <c r="I73" s="266">
        <v>3897.8666666666668</v>
      </c>
      <c r="J73" s="266">
        <v>4032.166666666667</v>
      </c>
      <c r="K73" s="266">
        <v>4059.7333333333336</v>
      </c>
      <c r="L73" s="266">
        <v>4099.3166666666675</v>
      </c>
      <c r="M73" s="267">
        <v>4020.15</v>
      </c>
      <c r="N73" s="267">
        <v>3953</v>
      </c>
      <c r="O73" s="267">
        <v>2870525</v>
      </c>
      <c r="P73" s="268">
        <v>-1.2165010538994278E-2</v>
      </c>
    </row>
    <row r="74" spans="1:16" ht="12.75" customHeight="1">
      <c r="A74" s="259">
        <v>64</v>
      </c>
      <c r="B74" s="272" t="s">
        <v>56</v>
      </c>
      <c r="C74" s="264" t="s">
        <v>112</v>
      </c>
      <c r="D74" s="265">
        <v>45288</v>
      </c>
      <c r="E74" s="264">
        <v>2972.9</v>
      </c>
      <c r="F74" s="264">
        <v>2992.1666666666665</v>
      </c>
      <c r="G74" s="266">
        <v>2948.7333333333331</v>
      </c>
      <c r="H74" s="266">
        <v>2924.5666666666666</v>
      </c>
      <c r="I74" s="266">
        <v>2881.1333333333332</v>
      </c>
      <c r="J74" s="266">
        <v>3016.333333333333</v>
      </c>
      <c r="K74" s="266">
        <v>3059.7666666666664</v>
      </c>
      <c r="L74" s="266">
        <v>3083.9333333333329</v>
      </c>
      <c r="M74" s="267">
        <v>3035.6</v>
      </c>
      <c r="N74" s="267">
        <v>2968</v>
      </c>
      <c r="O74" s="267">
        <v>3048925</v>
      </c>
      <c r="P74" s="268">
        <v>4.3187805796010538E-2</v>
      </c>
    </row>
    <row r="75" spans="1:16" ht="12.75" customHeight="1">
      <c r="A75" s="259">
        <v>65</v>
      </c>
      <c r="B75" s="272" t="s">
        <v>56</v>
      </c>
      <c r="C75" s="264" t="s">
        <v>113</v>
      </c>
      <c r="D75" s="265">
        <v>45288</v>
      </c>
      <c r="E75" s="264">
        <v>293.39999999999998</v>
      </c>
      <c r="F75" s="264">
        <v>293.95</v>
      </c>
      <c r="G75" s="266">
        <v>290.14999999999998</v>
      </c>
      <c r="H75" s="266">
        <v>286.89999999999998</v>
      </c>
      <c r="I75" s="266">
        <v>283.09999999999997</v>
      </c>
      <c r="J75" s="266">
        <v>297.2</v>
      </c>
      <c r="K75" s="266">
        <v>301.00000000000006</v>
      </c>
      <c r="L75" s="266">
        <v>304.25</v>
      </c>
      <c r="M75" s="267">
        <v>297.75</v>
      </c>
      <c r="N75" s="267">
        <v>290.7</v>
      </c>
      <c r="O75" s="267">
        <v>19728000</v>
      </c>
      <c r="P75" s="268">
        <v>-1.7569021154535677E-2</v>
      </c>
    </row>
    <row r="76" spans="1:16" ht="12.75" customHeight="1">
      <c r="A76" s="259">
        <v>66</v>
      </c>
      <c r="B76" s="272" t="s">
        <v>63</v>
      </c>
      <c r="C76" s="264" t="s">
        <v>114</v>
      </c>
      <c r="D76" s="265">
        <v>45288</v>
      </c>
      <c r="E76" s="264">
        <v>153.85</v>
      </c>
      <c r="F76" s="264">
        <v>154.51666666666665</v>
      </c>
      <c r="G76" s="266">
        <v>152.33333333333331</v>
      </c>
      <c r="H76" s="266">
        <v>150.81666666666666</v>
      </c>
      <c r="I76" s="266">
        <v>148.63333333333333</v>
      </c>
      <c r="J76" s="266">
        <v>156.0333333333333</v>
      </c>
      <c r="K76" s="266">
        <v>158.21666666666664</v>
      </c>
      <c r="L76" s="266">
        <v>159.73333333333329</v>
      </c>
      <c r="M76" s="267">
        <v>156.69999999999999</v>
      </c>
      <c r="N76" s="267">
        <v>153</v>
      </c>
      <c r="O76" s="267">
        <v>92415000</v>
      </c>
      <c r="P76" s="268">
        <v>-4.716981132075472E-2</v>
      </c>
    </row>
    <row r="77" spans="1:16" ht="12.75" customHeight="1">
      <c r="A77" s="259">
        <v>67</v>
      </c>
      <c r="B77" s="272" t="s">
        <v>84</v>
      </c>
      <c r="C77" s="264" t="s">
        <v>115</v>
      </c>
      <c r="D77" s="265">
        <v>45288</v>
      </c>
      <c r="E77" s="264">
        <v>151.75</v>
      </c>
      <c r="F77" s="264">
        <v>148.68333333333334</v>
      </c>
      <c r="G77" s="266">
        <v>144.11666666666667</v>
      </c>
      <c r="H77" s="266">
        <v>136.48333333333335</v>
      </c>
      <c r="I77" s="266">
        <v>131.91666666666669</v>
      </c>
      <c r="J77" s="266">
        <v>156.31666666666666</v>
      </c>
      <c r="K77" s="266">
        <v>160.88333333333333</v>
      </c>
      <c r="L77" s="266">
        <v>168.51666666666665</v>
      </c>
      <c r="M77" s="267">
        <v>153.25</v>
      </c>
      <c r="N77" s="267">
        <v>141.05000000000001</v>
      </c>
      <c r="O77" s="267">
        <v>162375900</v>
      </c>
      <c r="P77" s="268">
        <v>5.2331959557624458E-2</v>
      </c>
    </row>
    <row r="78" spans="1:16" ht="12.75" customHeight="1">
      <c r="A78" s="259">
        <v>68</v>
      </c>
      <c r="B78" s="272" t="s">
        <v>43</v>
      </c>
      <c r="C78" s="264" t="s">
        <v>116</v>
      </c>
      <c r="D78" s="265">
        <v>45288</v>
      </c>
      <c r="E78" s="264">
        <v>839.1</v>
      </c>
      <c r="F78" s="264">
        <v>838.35</v>
      </c>
      <c r="G78" s="266">
        <v>824.75</v>
      </c>
      <c r="H78" s="266">
        <v>810.4</v>
      </c>
      <c r="I78" s="266">
        <v>796.8</v>
      </c>
      <c r="J78" s="266">
        <v>852.7</v>
      </c>
      <c r="K78" s="266">
        <v>866.30000000000018</v>
      </c>
      <c r="L78" s="266">
        <v>880.65000000000009</v>
      </c>
      <c r="M78" s="267">
        <v>851.95</v>
      </c>
      <c r="N78" s="267">
        <v>824</v>
      </c>
      <c r="O78" s="267">
        <v>12077050</v>
      </c>
      <c r="P78" s="268">
        <v>2.6497411880700025E-2</v>
      </c>
    </row>
    <row r="79" spans="1:16" ht="12.75" customHeight="1">
      <c r="A79" s="259">
        <v>69</v>
      </c>
      <c r="B79" s="272" t="s">
        <v>117</v>
      </c>
      <c r="C79" s="264" t="s">
        <v>118</v>
      </c>
      <c r="D79" s="265">
        <v>45288</v>
      </c>
      <c r="E79" s="264">
        <v>74.8</v>
      </c>
      <c r="F79" s="264">
        <v>75.466666666666654</v>
      </c>
      <c r="G79" s="266">
        <v>73.033333333333303</v>
      </c>
      <c r="H79" s="266">
        <v>71.266666666666652</v>
      </c>
      <c r="I79" s="266">
        <v>68.8333333333333</v>
      </c>
      <c r="J79" s="266">
        <v>77.233333333333306</v>
      </c>
      <c r="K79" s="266">
        <v>79.666666666666671</v>
      </c>
      <c r="L79" s="266">
        <v>81.433333333333309</v>
      </c>
      <c r="M79" s="267">
        <v>77.900000000000006</v>
      </c>
      <c r="N79" s="267">
        <v>73.7</v>
      </c>
      <c r="O79" s="267">
        <v>197516250</v>
      </c>
      <c r="P79" s="268">
        <v>8.8738682872380001E-2</v>
      </c>
    </row>
    <row r="80" spans="1:16" ht="12.75" customHeight="1">
      <c r="A80" s="259">
        <v>70</v>
      </c>
      <c r="B80" s="272" t="s">
        <v>45</v>
      </c>
      <c r="C80" s="270" t="s">
        <v>119</v>
      </c>
      <c r="D80" s="265">
        <v>45288</v>
      </c>
      <c r="E80" s="264">
        <v>733.45</v>
      </c>
      <c r="F80" s="264">
        <v>734.2166666666667</v>
      </c>
      <c r="G80" s="266">
        <v>727.43333333333339</v>
      </c>
      <c r="H80" s="266">
        <v>721.41666666666674</v>
      </c>
      <c r="I80" s="266">
        <v>714.63333333333344</v>
      </c>
      <c r="J80" s="266">
        <v>740.23333333333335</v>
      </c>
      <c r="K80" s="266">
        <v>747.01666666666665</v>
      </c>
      <c r="L80" s="266">
        <v>753.0333333333333</v>
      </c>
      <c r="M80" s="267">
        <v>741</v>
      </c>
      <c r="N80" s="267">
        <v>728.2</v>
      </c>
      <c r="O80" s="267">
        <v>7637500</v>
      </c>
      <c r="P80" s="268">
        <v>-7.9365079365079361E-3</v>
      </c>
    </row>
    <row r="81" spans="1:16" ht="12.75" customHeight="1">
      <c r="A81" s="259">
        <v>71</v>
      </c>
      <c r="B81" s="272" t="s">
        <v>59</v>
      </c>
      <c r="C81" s="264" t="s">
        <v>120</v>
      </c>
      <c r="D81" s="265">
        <v>45288</v>
      </c>
      <c r="E81" s="264">
        <v>1074.55</v>
      </c>
      <c r="F81" s="264">
        <v>1074.2833333333331</v>
      </c>
      <c r="G81" s="266">
        <v>1066.9666666666662</v>
      </c>
      <c r="H81" s="266">
        <v>1059.3833333333332</v>
      </c>
      <c r="I81" s="266">
        <v>1052.0666666666664</v>
      </c>
      <c r="J81" s="266">
        <v>1081.8666666666661</v>
      </c>
      <c r="K81" s="266">
        <v>1089.1833333333332</v>
      </c>
      <c r="L81" s="266">
        <v>1096.766666666666</v>
      </c>
      <c r="M81" s="267">
        <v>1081.5999999999999</v>
      </c>
      <c r="N81" s="267">
        <v>1066.7</v>
      </c>
      <c r="O81" s="267">
        <v>8466000</v>
      </c>
      <c r="P81" s="268">
        <v>-1.6838926953896178E-2</v>
      </c>
    </row>
    <row r="82" spans="1:16" ht="12.75" customHeight="1">
      <c r="A82" s="259">
        <v>72</v>
      </c>
      <c r="B82" s="272" t="s">
        <v>108</v>
      </c>
      <c r="C82" s="264" t="s">
        <v>121</v>
      </c>
      <c r="D82" s="265">
        <v>45288</v>
      </c>
      <c r="E82" s="264">
        <v>1980.5</v>
      </c>
      <c r="F82" s="264">
        <v>1970.6000000000001</v>
      </c>
      <c r="G82" s="266">
        <v>1948.2000000000003</v>
      </c>
      <c r="H82" s="266">
        <v>1915.9</v>
      </c>
      <c r="I82" s="266">
        <v>1893.5000000000002</v>
      </c>
      <c r="J82" s="266">
        <v>2002.9000000000003</v>
      </c>
      <c r="K82" s="266">
        <v>2025.3000000000004</v>
      </c>
      <c r="L82" s="266">
        <v>2057.6000000000004</v>
      </c>
      <c r="M82" s="267">
        <v>1993</v>
      </c>
      <c r="N82" s="267">
        <v>1938.3</v>
      </c>
      <c r="O82" s="267">
        <v>3278450</v>
      </c>
      <c r="P82" s="268">
        <v>-7.4798927613941024E-2</v>
      </c>
    </row>
    <row r="83" spans="1:16" ht="12.75" customHeight="1">
      <c r="A83" s="259">
        <v>73</v>
      </c>
      <c r="B83" s="272" t="s">
        <v>43</v>
      </c>
      <c r="C83" s="264" t="s">
        <v>122</v>
      </c>
      <c r="D83" s="265">
        <v>45288</v>
      </c>
      <c r="E83" s="264">
        <v>386.95</v>
      </c>
      <c r="F83" s="264">
        <v>388.05</v>
      </c>
      <c r="G83" s="266">
        <v>382.15000000000003</v>
      </c>
      <c r="H83" s="266">
        <v>377.35</v>
      </c>
      <c r="I83" s="266">
        <v>371.45000000000005</v>
      </c>
      <c r="J83" s="266">
        <v>392.85</v>
      </c>
      <c r="K83" s="266">
        <v>398.75</v>
      </c>
      <c r="L83" s="266">
        <v>403.55</v>
      </c>
      <c r="M83" s="267">
        <v>393.95</v>
      </c>
      <c r="N83" s="267">
        <v>383.25</v>
      </c>
      <c r="O83" s="267">
        <v>10776000</v>
      </c>
      <c r="P83" s="268">
        <v>-4.1110517885744796E-2</v>
      </c>
    </row>
    <row r="84" spans="1:16" ht="12.75" customHeight="1">
      <c r="A84" s="259">
        <v>74</v>
      </c>
      <c r="B84" s="272" t="s">
        <v>49</v>
      </c>
      <c r="C84" s="264" t="s">
        <v>123</v>
      </c>
      <c r="D84" s="265">
        <v>45288</v>
      </c>
      <c r="E84" s="264">
        <v>2045.45</v>
      </c>
      <c r="F84" s="264">
        <v>2060.15</v>
      </c>
      <c r="G84" s="266">
        <v>2021.4500000000003</v>
      </c>
      <c r="H84" s="266">
        <v>1997.4500000000003</v>
      </c>
      <c r="I84" s="266">
        <v>1958.7500000000005</v>
      </c>
      <c r="J84" s="266">
        <v>2084.15</v>
      </c>
      <c r="K84" s="266">
        <v>2122.85</v>
      </c>
      <c r="L84" s="266">
        <v>2146.85</v>
      </c>
      <c r="M84" s="267">
        <v>2098.85</v>
      </c>
      <c r="N84" s="267">
        <v>2036.15</v>
      </c>
      <c r="O84" s="267">
        <v>8882025</v>
      </c>
      <c r="P84" s="268">
        <v>-4.2451863990167961E-2</v>
      </c>
    </row>
    <row r="85" spans="1:16" ht="12.75" customHeight="1">
      <c r="A85" s="259">
        <v>75</v>
      </c>
      <c r="B85" s="272" t="s">
        <v>84</v>
      </c>
      <c r="C85" s="264" t="s">
        <v>124</v>
      </c>
      <c r="D85" s="265">
        <v>45288</v>
      </c>
      <c r="E85" s="264">
        <v>448.9</v>
      </c>
      <c r="F85" s="264">
        <v>448.01666666666665</v>
      </c>
      <c r="G85" s="266">
        <v>445.18333333333328</v>
      </c>
      <c r="H85" s="266">
        <v>441.46666666666664</v>
      </c>
      <c r="I85" s="266">
        <v>438.63333333333327</v>
      </c>
      <c r="J85" s="266">
        <v>451.73333333333329</v>
      </c>
      <c r="K85" s="266">
        <v>454.56666666666666</v>
      </c>
      <c r="L85" s="266">
        <v>458.2833333333333</v>
      </c>
      <c r="M85" s="267">
        <v>450.85</v>
      </c>
      <c r="N85" s="267">
        <v>444.3</v>
      </c>
      <c r="O85" s="267">
        <v>8481250</v>
      </c>
      <c r="P85" s="268">
        <v>-1.7094017094017096E-2</v>
      </c>
    </row>
    <row r="86" spans="1:16" ht="12.75" customHeight="1">
      <c r="A86" s="259">
        <v>76</v>
      </c>
      <c r="B86" s="272" t="s">
        <v>45</v>
      </c>
      <c r="C86" s="271" t="s">
        <v>125</v>
      </c>
      <c r="D86" s="265">
        <v>45288</v>
      </c>
      <c r="E86" s="264">
        <v>2705.15</v>
      </c>
      <c r="F86" s="264">
        <v>2705.1666666666665</v>
      </c>
      <c r="G86" s="266">
        <v>2678.4333333333329</v>
      </c>
      <c r="H86" s="266">
        <v>2651.7166666666662</v>
      </c>
      <c r="I86" s="266">
        <v>2624.9833333333327</v>
      </c>
      <c r="J86" s="266">
        <v>2731.8833333333332</v>
      </c>
      <c r="K86" s="266">
        <v>2758.6166666666668</v>
      </c>
      <c r="L86" s="266">
        <v>2785.3333333333335</v>
      </c>
      <c r="M86" s="267">
        <v>2731.9</v>
      </c>
      <c r="N86" s="267">
        <v>2678.45</v>
      </c>
      <c r="O86" s="267">
        <v>7337100</v>
      </c>
      <c r="P86" s="268">
        <v>-1.4823766364551863E-2</v>
      </c>
    </row>
    <row r="87" spans="1:16" ht="12.75" customHeight="1">
      <c r="A87" s="259">
        <v>77</v>
      </c>
      <c r="B87" s="272" t="s">
        <v>41</v>
      </c>
      <c r="C87" s="264" t="s">
        <v>126</v>
      </c>
      <c r="D87" s="265">
        <v>45288</v>
      </c>
      <c r="E87" s="264">
        <v>1352.25</v>
      </c>
      <c r="F87" s="264">
        <v>1350.0666666666666</v>
      </c>
      <c r="G87" s="266">
        <v>1343.1333333333332</v>
      </c>
      <c r="H87" s="266">
        <v>1334.0166666666667</v>
      </c>
      <c r="I87" s="266">
        <v>1327.0833333333333</v>
      </c>
      <c r="J87" s="266">
        <v>1359.1833333333332</v>
      </c>
      <c r="K87" s="266">
        <v>1366.1166666666666</v>
      </c>
      <c r="L87" s="266">
        <v>1375.2333333333331</v>
      </c>
      <c r="M87" s="267">
        <v>1357</v>
      </c>
      <c r="N87" s="267">
        <v>1340.95</v>
      </c>
      <c r="O87" s="267">
        <v>5780000</v>
      </c>
      <c r="P87" s="268">
        <v>-6.2068965517241378E-2</v>
      </c>
    </row>
    <row r="88" spans="1:16" ht="12.75" customHeight="1">
      <c r="A88" s="259">
        <v>78</v>
      </c>
      <c r="B88" s="272" t="s">
        <v>87</v>
      </c>
      <c r="C88" s="264" t="s">
        <v>127</v>
      </c>
      <c r="D88" s="265">
        <v>45288</v>
      </c>
      <c r="E88" s="264">
        <v>1466.35</v>
      </c>
      <c r="F88" s="264">
        <v>1454.25</v>
      </c>
      <c r="G88" s="266">
        <v>1436.6</v>
      </c>
      <c r="H88" s="266">
        <v>1406.85</v>
      </c>
      <c r="I88" s="266">
        <v>1389.1999999999998</v>
      </c>
      <c r="J88" s="266">
        <v>1484</v>
      </c>
      <c r="K88" s="266">
        <v>1501.65</v>
      </c>
      <c r="L88" s="266">
        <v>1531.4</v>
      </c>
      <c r="M88" s="267">
        <v>1471.9</v>
      </c>
      <c r="N88" s="267">
        <v>1424.5</v>
      </c>
      <c r="O88" s="267">
        <v>13895000</v>
      </c>
      <c r="P88" s="268">
        <v>1.8366509337163963E-2</v>
      </c>
    </row>
    <row r="89" spans="1:16" ht="12.75" customHeight="1">
      <c r="A89" s="259">
        <v>79</v>
      </c>
      <c r="B89" s="272" t="s">
        <v>68</v>
      </c>
      <c r="C89" s="264" t="s">
        <v>128</v>
      </c>
      <c r="D89" s="265">
        <v>45288</v>
      </c>
      <c r="E89" s="264">
        <v>3233.4</v>
      </c>
      <c r="F89" s="264">
        <v>3206.8833333333337</v>
      </c>
      <c r="G89" s="266">
        <v>3170.5666666666675</v>
      </c>
      <c r="H89" s="266">
        <v>3107.733333333334</v>
      </c>
      <c r="I89" s="266">
        <v>3071.4166666666679</v>
      </c>
      <c r="J89" s="266">
        <v>3269.7166666666672</v>
      </c>
      <c r="K89" s="266">
        <v>3306.0333333333338</v>
      </c>
      <c r="L89" s="266">
        <v>3368.8666666666668</v>
      </c>
      <c r="M89" s="267">
        <v>3243.2</v>
      </c>
      <c r="N89" s="267">
        <v>3144.05</v>
      </c>
      <c r="O89" s="267">
        <v>3247800</v>
      </c>
      <c r="P89" s="268">
        <v>8.1951946358726022E-3</v>
      </c>
    </row>
    <row r="90" spans="1:16" ht="12.75" customHeight="1">
      <c r="A90" s="259">
        <v>80</v>
      </c>
      <c r="B90" s="272" t="s">
        <v>63</v>
      </c>
      <c r="C90" s="264" t="s">
        <v>129</v>
      </c>
      <c r="D90" s="265">
        <v>45288</v>
      </c>
      <c r="E90" s="264">
        <v>1675.4</v>
      </c>
      <c r="F90" s="264">
        <v>1678.8999999999999</v>
      </c>
      <c r="G90" s="266">
        <v>1668.7999999999997</v>
      </c>
      <c r="H90" s="266">
        <v>1662.1999999999998</v>
      </c>
      <c r="I90" s="266">
        <v>1652.0999999999997</v>
      </c>
      <c r="J90" s="266">
        <v>1685.4999999999998</v>
      </c>
      <c r="K90" s="266">
        <v>1695.5999999999997</v>
      </c>
      <c r="L90" s="266">
        <v>1702.1999999999998</v>
      </c>
      <c r="M90" s="267">
        <v>1689</v>
      </c>
      <c r="N90" s="267">
        <v>1672.3</v>
      </c>
      <c r="O90" s="267">
        <v>111490500</v>
      </c>
      <c r="P90" s="268">
        <v>-1.9583186221639688E-2</v>
      </c>
    </row>
    <row r="91" spans="1:16" ht="12.75" customHeight="1">
      <c r="A91" s="259">
        <v>81</v>
      </c>
      <c r="B91" s="272" t="s">
        <v>68</v>
      </c>
      <c r="C91" s="264" t="s">
        <v>130</v>
      </c>
      <c r="D91" s="265">
        <v>45288</v>
      </c>
      <c r="E91" s="264">
        <v>641.65</v>
      </c>
      <c r="F91" s="264">
        <v>642.61666666666667</v>
      </c>
      <c r="G91" s="266">
        <v>637.38333333333333</v>
      </c>
      <c r="H91" s="266">
        <v>633.11666666666667</v>
      </c>
      <c r="I91" s="266">
        <v>627.88333333333333</v>
      </c>
      <c r="J91" s="266">
        <v>646.88333333333333</v>
      </c>
      <c r="K91" s="266">
        <v>652.11666666666667</v>
      </c>
      <c r="L91" s="266">
        <v>656.38333333333333</v>
      </c>
      <c r="M91" s="267">
        <v>647.85</v>
      </c>
      <c r="N91" s="267">
        <v>638.35</v>
      </c>
      <c r="O91" s="267">
        <v>21584200</v>
      </c>
      <c r="P91" s="268">
        <v>-1.431657206007937E-2</v>
      </c>
    </row>
    <row r="92" spans="1:16" ht="12.75" customHeight="1">
      <c r="A92" s="259">
        <v>82</v>
      </c>
      <c r="B92" s="272" t="s">
        <v>56</v>
      </c>
      <c r="C92" s="264" t="s">
        <v>131</v>
      </c>
      <c r="D92" s="265">
        <v>45288</v>
      </c>
      <c r="E92" s="264">
        <v>3914.6</v>
      </c>
      <c r="F92" s="264">
        <v>3895.1833333333329</v>
      </c>
      <c r="G92" s="266">
        <v>3862.3666666666659</v>
      </c>
      <c r="H92" s="266">
        <v>3810.1333333333328</v>
      </c>
      <c r="I92" s="266">
        <v>3777.3166666666657</v>
      </c>
      <c r="J92" s="266">
        <v>3947.4166666666661</v>
      </c>
      <c r="K92" s="266">
        <v>3980.2333333333327</v>
      </c>
      <c r="L92" s="266">
        <v>4032.4666666666662</v>
      </c>
      <c r="M92" s="267">
        <v>3928</v>
      </c>
      <c r="N92" s="267">
        <v>3842.95</v>
      </c>
      <c r="O92" s="267">
        <v>3385500</v>
      </c>
      <c r="P92" s="268">
        <v>0.10076082715567694</v>
      </c>
    </row>
    <row r="93" spans="1:16" ht="12.75" customHeight="1">
      <c r="A93" s="259">
        <v>83</v>
      </c>
      <c r="B93" s="272" t="s">
        <v>132</v>
      </c>
      <c r="C93" s="264" t="s">
        <v>133</v>
      </c>
      <c r="D93" s="265">
        <v>45288</v>
      </c>
      <c r="E93" s="264">
        <v>570.85</v>
      </c>
      <c r="F93" s="264">
        <v>567.05000000000007</v>
      </c>
      <c r="G93" s="266">
        <v>562.05000000000018</v>
      </c>
      <c r="H93" s="266">
        <v>553.25000000000011</v>
      </c>
      <c r="I93" s="266">
        <v>548.25000000000023</v>
      </c>
      <c r="J93" s="266">
        <v>575.85000000000014</v>
      </c>
      <c r="K93" s="266">
        <v>580.84999999999991</v>
      </c>
      <c r="L93" s="266">
        <v>589.65000000000009</v>
      </c>
      <c r="M93" s="267">
        <v>572.04999999999995</v>
      </c>
      <c r="N93" s="267">
        <v>558.25</v>
      </c>
      <c r="O93" s="267">
        <v>38567200</v>
      </c>
      <c r="P93" s="268">
        <v>1.8153432814145155E-4</v>
      </c>
    </row>
    <row r="94" spans="1:16" ht="12.75" customHeight="1">
      <c r="A94" s="259">
        <v>84</v>
      </c>
      <c r="B94" s="272" t="s">
        <v>132</v>
      </c>
      <c r="C94" s="270" t="s">
        <v>134</v>
      </c>
      <c r="D94" s="265">
        <v>45288</v>
      </c>
      <c r="E94" s="264">
        <v>226.5</v>
      </c>
      <c r="F94" s="264">
        <v>225.56666666666669</v>
      </c>
      <c r="G94" s="266">
        <v>219.23333333333338</v>
      </c>
      <c r="H94" s="266">
        <v>211.9666666666667</v>
      </c>
      <c r="I94" s="266">
        <v>205.63333333333338</v>
      </c>
      <c r="J94" s="266">
        <v>232.83333333333337</v>
      </c>
      <c r="K94" s="266">
        <v>239.16666666666669</v>
      </c>
      <c r="L94" s="266">
        <v>246.43333333333337</v>
      </c>
      <c r="M94" s="267">
        <v>231.9</v>
      </c>
      <c r="N94" s="267">
        <v>218.3</v>
      </c>
      <c r="O94" s="267">
        <v>41281700</v>
      </c>
      <c r="P94" s="268">
        <v>-0.14594298245614035</v>
      </c>
    </row>
    <row r="95" spans="1:16" ht="12.75" customHeight="1">
      <c r="A95" s="259">
        <v>85</v>
      </c>
      <c r="B95" s="272" t="s">
        <v>84</v>
      </c>
      <c r="C95" s="264" t="s">
        <v>135</v>
      </c>
      <c r="D95" s="265">
        <v>45288</v>
      </c>
      <c r="E95" s="264">
        <v>370.8</v>
      </c>
      <c r="F95" s="264">
        <v>370.85000000000008</v>
      </c>
      <c r="G95" s="266">
        <v>365.10000000000014</v>
      </c>
      <c r="H95" s="266">
        <v>359.40000000000003</v>
      </c>
      <c r="I95" s="266">
        <v>353.65000000000009</v>
      </c>
      <c r="J95" s="266">
        <v>376.55000000000018</v>
      </c>
      <c r="K95" s="266">
        <v>382.30000000000007</v>
      </c>
      <c r="L95" s="266">
        <v>388.00000000000023</v>
      </c>
      <c r="M95" s="267">
        <v>376.6</v>
      </c>
      <c r="N95" s="267">
        <v>365.15</v>
      </c>
      <c r="O95" s="267">
        <v>45991800</v>
      </c>
      <c r="P95" s="268">
        <v>-3.8596491228070177E-3</v>
      </c>
    </row>
    <row r="96" spans="1:16" ht="12.75" customHeight="1">
      <c r="A96" s="259">
        <v>86</v>
      </c>
      <c r="B96" s="272" t="s">
        <v>59</v>
      </c>
      <c r="C96" s="264" t="s">
        <v>136</v>
      </c>
      <c r="D96" s="265">
        <v>45288</v>
      </c>
      <c r="E96" s="264">
        <v>2577.35</v>
      </c>
      <c r="F96" s="264">
        <v>2570.9333333333329</v>
      </c>
      <c r="G96" s="266">
        <v>2558.1666666666661</v>
      </c>
      <c r="H96" s="266">
        <v>2538.9833333333331</v>
      </c>
      <c r="I96" s="266">
        <v>2526.2166666666662</v>
      </c>
      <c r="J96" s="266">
        <v>2590.1166666666659</v>
      </c>
      <c r="K96" s="266">
        <v>2602.8833333333332</v>
      </c>
      <c r="L96" s="266">
        <v>2622.0666666666657</v>
      </c>
      <c r="M96" s="267">
        <v>2583.6999999999998</v>
      </c>
      <c r="N96" s="267">
        <v>2551.75</v>
      </c>
      <c r="O96" s="267">
        <v>10821900</v>
      </c>
      <c r="P96" s="268">
        <v>-4.3609064061163093E-3</v>
      </c>
    </row>
    <row r="97" spans="1:16" ht="12.75" customHeight="1">
      <c r="A97" s="259">
        <v>87</v>
      </c>
      <c r="B97" s="272" t="s">
        <v>68</v>
      </c>
      <c r="C97" s="264" t="s">
        <v>137</v>
      </c>
      <c r="D97" s="265">
        <v>45288</v>
      </c>
      <c r="E97" s="264">
        <v>210.5</v>
      </c>
      <c r="F97" s="264">
        <v>210.76666666666665</v>
      </c>
      <c r="G97" s="266">
        <v>205.7833333333333</v>
      </c>
      <c r="H97" s="266">
        <v>201.06666666666666</v>
      </c>
      <c r="I97" s="266">
        <v>196.08333333333331</v>
      </c>
      <c r="J97" s="266">
        <v>215.48333333333329</v>
      </c>
      <c r="K97" s="266">
        <v>220.46666666666664</v>
      </c>
      <c r="L97" s="266">
        <v>225.18333333333328</v>
      </c>
      <c r="M97" s="267">
        <v>215.75</v>
      </c>
      <c r="N97" s="267">
        <v>206.05</v>
      </c>
      <c r="O97" s="267">
        <v>48893700</v>
      </c>
      <c r="P97" s="268">
        <v>-7.3809293788039798E-2</v>
      </c>
    </row>
    <row r="98" spans="1:16" ht="12.75" customHeight="1">
      <c r="A98" s="259">
        <v>88</v>
      </c>
      <c r="B98" s="272" t="s">
        <v>63</v>
      </c>
      <c r="C98" s="264" t="s">
        <v>138</v>
      </c>
      <c r="D98" s="265">
        <v>45288</v>
      </c>
      <c r="E98" s="264">
        <v>996.95</v>
      </c>
      <c r="F98" s="264">
        <v>1001.35</v>
      </c>
      <c r="G98" s="266">
        <v>989.90000000000009</v>
      </c>
      <c r="H98" s="266">
        <v>982.85</v>
      </c>
      <c r="I98" s="266">
        <v>971.40000000000009</v>
      </c>
      <c r="J98" s="266">
        <v>1008.4000000000001</v>
      </c>
      <c r="K98" s="266">
        <v>1019.8500000000001</v>
      </c>
      <c r="L98" s="266">
        <v>1026.9000000000001</v>
      </c>
      <c r="M98" s="267">
        <v>1012.8</v>
      </c>
      <c r="N98" s="267">
        <v>994.3</v>
      </c>
      <c r="O98" s="267">
        <v>76202700</v>
      </c>
      <c r="P98" s="268">
        <v>-1.7789188941359864E-3</v>
      </c>
    </row>
    <row r="99" spans="1:16" ht="12.75" customHeight="1">
      <c r="A99" s="259">
        <v>89</v>
      </c>
      <c r="B99" s="272" t="s">
        <v>68</v>
      </c>
      <c r="C99" s="264" t="s">
        <v>139</v>
      </c>
      <c r="D99" s="265">
        <v>45288</v>
      </c>
      <c r="E99" s="264">
        <v>1422.65</v>
      </c>
      <c r="F99" s="264">
        <v>1417.25</v>
      </c>
      <c r="G99" s="266">
        <v>1406.9</v>
      </c>
      <c r="H99" s="266">
        <v>1391.15</v>
      </c>
      <c r="I99" s="266">
        <v>1380.8000000000002</v>
      </c>
      <c r="J99" s="266">
        <v>1433</v>
      </c>
      <c r="K99" s="266">
        <v>1443.35</v>
      </c>
      <c r="L99" s="266">
        <v>1459.1</v>
      </c>
      <c r="M99" s="267">
        <v>1427.6</v>
      </c>
      <c r="N99" s="267">
        <v>1401.5</v>
      </c>
      <c r="O99" s="267">
        <v>3025000</v>
      </c>
      <c r="P99" s="268">
        <v>-5.5884286653517419E-3</v>
      </c>
    </row>
    <row r="100" spans="1:16" ht="12.75" customHeight="1">
      <c r="A100" s="259">
        <v>90</v>
      </c>
      <c r="B100" s="272" t="s">
        <v>68</v>
      </c>
      <c r="C100" s="264" t="s">
        <v>140</v>
      </c>
      <c r="D100" s="265">
        <v>45288</v>
      </c>
      <c r="E100" s="264">
        <v>518.45000000000005</v>
      </c>
      <c r="F100" s="264">
        <v>519.26666666666677</v>
      </c>
      <c r="G100" s="266">
        <v>514.53333333333353</v>
      </c>
      <c r="H100" s="266">
        <v>510.61666666666679</v>
      </c>
      <c r="I100" s="266">
        <v>505.88333333333355</v>
      </c>
      <c r="J100" s="266">
        <v>523.18333333333351</v>
      </c>
      <c r="K100" s="266">
        <v>527.91666666666686</v>
      </c>
      <c r="L100" s="266">
        <v>531.83333333333348</v>
      </c>
      <c r="M100" s="267">
        <v>524</v>
      </c>
      <c r="N100" s="267">
        <v>515.35</v>
      </c>
      <c r="O100" s="267">
        <v>15840000</v>
      </c>
      <c r="P100" s="268">
        <v>-4.0348964013086151E-2</v>
      </c>
    </row>
    <row r="101" spans="1:16" ht="12.75" customHeight="1">
      <c r="A101" s="259">
        <v>91</v>
      </c>
      <c r="B101" s="272" t="s">
        <v>79</v>
      </c>
      <c r="C101" s="264" t="s">
        <v>141</v>
      </c>
      <c r="D101" s="265">
        <v>45288</v>
      </c>
      <c r="E101" s="264">
        <v>13.65</v>
      </c>
      <c r="F101" s="264">
        <v>13.716666666666669</v>
      </c>
      <c r="G101" s="266">
        <v>13.383333333333336</v>
      </c>
      <c r="H101" s="266">
        <v>13.116666666666667</v>
      </c>
      <c r="I101" s="266">
        <v>12.783333333333335</v>
      </c>
      <c r="J101" s="266">
        <v>13.983333333333338</v>
      </c>
      <c r="K101" s="266">
        <v>14.31666666666667</v>
      </c>
      <c r="L101" s="266">
        <v>14.583333333333339</v>
      </c>
      <c r="M101" s="267">
        <v>14.05</v>
      </c>
      <c r="N101" s="267">
        <v>13.45</v>
      </c>
      <c r="O101" s="267">
        <v>2238560000</v>
      </c>
      <c r="P101" s="268">
        <v>3.5756588688184779E-2</v>
      </c>
    </row>
    <row r="102" spans="1:16" ht="12.75" customHeight="1">
      <c r="A102" s="259">
        <v>92</v>
      </c>
      <c r="B102" s="272" t="s">
        <v>68</v>
      </c>
      <c r="C102" s="270" t="s">
        <v>142</v>
      </c>
      <c r="D102" s="265">
        <v>45288</v>
      </c>
      <c r="E102" s="264">
        <v>124.1</v>
      </c>
      <c r="F102" s="264">
        <v>124.03333333333335</v>
      </c>
      <c r="G102" s="266">
        <v>123.16666666666669</v>
      </c>
      <c r="H102" s="266">
        <v>122.23333333333333</v>
      </c>
      <c r="I102" s="266">
        <v>121.36666666666667</v>
      </c>
      <c r="J102" s="266">
        <v>124.9666666666667</v>
      </c>
      <c r="K102" s="266">
        <v>125.83333333333334</v>
      </c>
      <c r="L102" s="266">
        <v>126.76666666666671</v>
      </c>
      <c r="M102" s="267">
        <v>124.9</v>
      </c>
      <c r="N102" s="267">
        <v>123.1</v>
      </c>
      <c r="O102" s="267">
        <v>75665000</v>
      </c>
      <c r="P102" s="268">
        <v>-2.9648174990117276E-3</v>
      </c>
    </row>
    <row r="103" spans="1:16" ht="12.75" customHeight="1">
      <c r="A103" s="259">
        <v>93</v>
      </c>
      <c r="B103" s="272" t="s">
        <v>63</v>
      </c>
      <c r="C103" s="264" t="s">
        <v>143</v>
      </c>
      <c r="D103" s="265">
        <v>45288</v>
      </c>
      <c r="E103" s="264">
        <v>88.7</v>
      </c>
      <c r="F103" s="264">
        <v>88.75</v>
      </c>
      <c r="G103" s="266">
        <v>87.9</v>
      </c>
      <c r="H103" s="266">
        <v>87.100000000000009</v>
      </c>
      <c r="I103" s="266">
        <v>86.250000000000014</v>
      </c>
      <c r="J103" s="266">
        <v>89.55</v>
      </c>
      <c r="K103" s="266">
        <v>90.399999999999991</v>
      </c>
      <c r="L103" s="266">
        <v>91.199999999999989</v>
      </c>
      <c r="M103" s="267">
        <v>89.6</v>
      </c>
      <c r="N103" s="267">
        <v>87.95</v>
      </c>
      <c r="O103" s="267">
        <v>282135000</v>
      </c>
      <c r="P103" s="268">
        <v>-9.3148835639554506E-2</v>
      </c>
    </row>
    <row r="104" spans="1:16" ht="12.75" customHeight="1">
      <c r="A104" s="259">
        <v>94</v>
      </c>
      <c r="B104" s="272" t="s">
        <v>45</v>
      </c>
      <c r="C104" s="271" t="s">
        <v>144</v>
      </c>
      <c r="D104" s="265">
        <v>45288</v>
      </c>
      <c r="E104" s="264">
        <v>153</v>
      </c>
      <c r="F104" s="264">
        <v>151.51666666666668</v>
      </c>
      <c r="G104" s="266">
        <v>148.28333333333336</v>
      </c>
      <c r="H104" s="266">
        <v>143.56666666666669</v>
      </c>
      <c r="I104" s="266">
        <v>140.33333333333337</v>
      </c>
      <c r="J104" s="266">
        <v>156.23333333333335</v>
      </c>
      <c r="K104" s="266">
        <v>159.46666666666664</v>
      </c>
      <c r="L104" s="266">
        <v>164.18333333333334</v>
      </c>
      <c r="M104" s="267">
        <v>154.75</v>
      </c>
      <c r="N104" s="267">
        <v>146.80000000000001</v>
      </c>
      <c r="O104" s="267">
        <v>65272500</v>
      </c>
      <c r="P104" s="268">
        <v>-5.4740957966764418E-2</v>
      </c>
    </row>
    <row r="105" spans="1:16" ht="12.75" customHeight="1">
      <c r="A105" s="259">
        <v>95</v>
      </c>
      <c r="B105" s="272" t="s">
        <v>84</v>
      </c>
      <c r="C105" s="264" t="s">
        <v>145</v>
      </c>
      <c r="D105" s="265">
        <v>45288</v>
      </c>
      <c r="E105" s="264">
        <v>408.1</v>
      </c>
      <c r="F105" s="264">
        <v>407.13333333333338</v>
      </c>
      <c r="G105" s="266">
        <v>404.41666666666674</v>
      </c>
      <c r="H105" s="266">
        <v>400.73333333333335</v>
      </c>
      <c r="I105" s="266">
        <v>398.01666666666671</v>
      </c>
      <c r="J105" s="266">
        <v>410.81666666666678</v>
      </c>
      <c r="K105" s="266">
        <v>413.53333333333336</v>
      </c>
      <c r="L105" s="266">
        <v>417.21666666666681</v>
      </c>
      <c r="M105" s="267">
        <v>409.85</v>
      </c>
      <c r="N105" s="267">
        <v>403.45</v>
      </c>
      <c r="O105" s="267">
        <v>17283750</v>
      </c>
      <c r="P105" s="268">
        <v>-6.2709715904854219E-2</v>
      </c>
    </row>
    <row r="106" spans="1:16" ht="12.75" customHeight="1">
      <c r="A106" s="259">
        <v>96</v>
      </c>
      <c r="B106" s="272" t="s">
        <v>117</v>
      </c>
      <c r="C106" s="271" t="s">
        <v>146</v>
      </c>
      <c r="D106" s="265">
        <v>45288</v>
      </c>
      <c r="E106" s="264">
        <v>439.3</v>
      </c>
      <c r="F106" s="264">
        <v>435.11666666666662</v>
      </c>
      <c r="G106" s="266">
        <v>429.58333333333326</v>
      </c>
      <c r="H106" s="266">
        <v>419.86666666666662</v>
      </c>
      <c r="I106" s="266">
        <v>414.33333333333326</v>
      </c>
      <c r="J106" s="266">
        <v>444.83333333333326</v>
      </c>
      <c r="K106" s="266">
        <v>450.36666666666667</v>
      </c>
      <c r="L106" s="266">
        <v>460.08333333333326</v>
      </c>
      <c r="M106" s="267">
        <v>440.65</v>
      </c>
      <c r="N106" s="267">
        <v>425.4</v>
      </c>
      <c r="O106" s="267">
        <v>18422000</v>
      </c>
      <c r="P106" s="268">
        <v>-4.1319733555370525E-2</v>
      </c>
    </row>
    <row r="107" spans="1:16" ht="12.75" customHeight="1">
      <c r="A107" s="259">
        <v>97</v>
      </c>
      <c r="B107" s="272" t="s">
        <v>49</v>
      </c>
      <c r="C107" s="269" t="s">
        <v>147</v>
      </c>
      <c r="D107" s="265">
        <v>45288</v>
      </c>
      <c r="E107" s="264">
        <v>252</v>
      </c>
      <c r="F107" s="264">
        <v>253.46666666666667</v>
      </c>
      <c r="G107" s="266">
        <v>248.93333333333334</v>
      </c>
      <c r="H107" s="266">
        <v>245.86666666666667</v>
      </c>
      <c r="I107" s="266">
        <v>241.33333333333334</v>
      </c>
      <c r="J107" s="266">
        <v>256.5333333333333</v>
      </c>
      <c r="K107" s="266">
        <v>261.06666666666672</v>
      </c>
      <c r="L107" s="266">
        <v>264.13333333333333</v>
      </c>
      <c r="M107" s="267">
        <v>258</v>
      </c>
      <c r="N107" s="267">
        <v>250.4</v>
      </c>
      <c r="O107" s="267">
        <v>21663000</v>
      </c>
      <c r="P107" s="268">
        <v>-4.0832049306625574E-2</v>
      </c>
    </row>
    <row r="108" spans="1:16" ht="12.75" customHeight="1">
      <c r="A108" s="259">
        <v>98</v>
      </c>
      <c r="B108" s="272" t="s">
        <v>45</v>
      </c>
      <c r="C108" s="271" t="s">
        <v>148</v>
      </c>
      <c r="D108" s="265">
        <v>45288</v>
      </c>
      <c r="E108" s="264">
        <v>2715.35</v>
      </c>
      <c r="F108" s="264">
        <v>2729.7000000000003</v>
      </c>
      <c r="G108" s="266">
        <v>2685.6500000000005</v>
      </c>
      <c r="H108" s="266">
        <v>2655.9500000000003</v>
      </c>
      <c r="I108" s="266">
        <v>2611.9000000000005</v>
      </c>
      <c r="J108" s="266">
        <v>2759.4000000000005</v>
      </c>
      <c r="K108" s="266">
        <v>2803.4500000000007</v>
      </c>
      <c r="L108" s="266">
        <v>2833.1500000000005</v>
      </c>
      <c r="M108" s="267">
        <v>2773.75</v>
      </c>
      <c r="N108" s="267">
        <v>2700</v>
      </c>
      <c r="O108" s="267">
        <v>1297500</v>
      </c>
      <c r="P108" s="268">
        <v>-2.311604253351826E-4</v>
      </c>
    </row>
    <row r="109" spans="1:16" ht="12.75" customHeight="1">
      <c r="A109" s="259">
        <v>99</v>
      </c>
      <c r="B109" s="272" t="s">
        <v>45</v>
      </c>
      <c r="C109" s="264" t="s">
        <v>149</v>
      </c>
      <c r="D109" s="265">
        <v>45288</v>
      </c>
      <c r="E109" s="264">
        <v>2871.4</v>
      </c>
      <c r="F109" s="264">
        <v>2877.7166666666667</v>
      </c>
      <c r="G109" s="266">
        <v>2845.6833333333334</v>
      </c>
      <c r="H109" s="266">
        <v>2819.9666666666667</v>
      </c>
      <c r="I109" s="266">
        <v>2787.9333333333334</v>
      </c>
      <c r="J109" s="266">
        <v>2903.4333333333334</v>
      </c>
      <c r="K109" s="266">
        <v>2935.4666666666672</v>
      </c>
      <c r="L109" s="266">
        <v>2961.1833333333334</v>
      </c>
      <c r="M109" s="267">
        <v>2909.75</v>
      </c>
      <c r="N109" s="267">
        <v>2852</v>
      </c>
      <c r="O109" s="267">
        <v>5292900</v>
      </c>
      <c r="P109" s="268">
        <v>-1.3696332737030411E-2</v>
      </c>
    </row>
    <row r="110" spans="1:16" ht="12.75" customHeight="1">
      <c r="A110" s="259">
        <v>100</v>
      </c>
      <c r="B110" s="272" t="s">
        <v>63</v>
      </c>
      <c r="C110" s="264" t="s">
        <v>150</v>
      </c>
      <c r="D110" s="265">
        <v>45288</v>
      </c>
      <c r="E110" s="264">
        <v>1564.8</v>
      </c>
      <c r="F110" s="264">
        <v>1572.3500000000001</v>
      </c>
      <c r="G110" s="266">
        <v>1552.7000000000003</v>
      </c>
      <c r="H110" s="266">
        <v>1540.6000000000001</v>
      </c>
      <c r="I110" s="266">
        <v>1520.9500000000003</v>
      </c>
      <c r="J110" s="266">
        <v>1584.4500000000003</v>
      </c>
      <c r="K110" s="266">
        <v>1604.1000000000004</v>
      </c>
      <c r="L110" s="266">
        <v>1616.2000000000003</v>
      </c>
      <c r="M110" s="267">
        <v>1592</v>
      </c>
      <c r="N110" s="267">
        <v>1560.25</v>
      </c>
      <c r="O110" s="267">
        <v>18777500</v>
      </c>
      <c r="P110" s="268">
        <v>-4.2086468562683332E-2</v>
      </c>
    </row>
    <row r="111" spans="1:16" ht="12.75" customHeight="1">
      <c r="A111" s="259">
        <v>101</v>
      </c>
      <c r="B111" s="272" t="s">
        <v>79</v>
      </c>
      <c r="C111" s="264" t="s">
        <v>151</v>
      </c>
      <c r="D111" s="265">
        <v>45288</v>
      </c>
      <c r="E111" s="264">
        <v>186.25</v>
      </c>
      <c r="F111" s="264">
        <v>186.38333333333333</v>
      </c>
      <c r="G111" s="266">
        <v>183.06666666666666</v>
      </c>
      <c r="H111" s="266">
        <v>179.88333333333333</v>
      </c>
      <c r="I111" s="266">
        <v>176.56666666666666</v>
      </c>
      <c r="J111" s="266">
        <v>189.56666666666666</v>
      </c>
      <c r="K111" s="266">
        <v>192.88333333333333</v>
      </c>
      <c r="L111" s="266">
        <v>196.06666666666666</v>
      </c>
      <c r="M111" s="267">
        <v>189.7</v>
      </c>
      <c r="N111" s="267">
        <v>183.2</v>
      </c>
      <c r="O111" s="267">
        <v>77190200</v>
      </c>
      <c r="P111" s="268">
        <v>5.7626013230224545E-2</v>
      </c>
    </row>
    <row r="112" spans="1:16" ht="12.75" customHeight="1">
      <c r="A112" s="259">
        <v>102</v>
      </c>
      <c r="B112" s="272" t="s">
        <v>87</v>
      </c>
      <c r="C112" s="264" t="s">
        <v>152</v>
      </c>
      <c r="D112" s="265">
        <v>45288</v>
      </c>
      <c r="E112" s="264">
        <v>1566.85</v>
      </c>
      <c r="F112" s="264">
        <v>1554.9833333333333</v>
      </c>
      <c r="G112" s="266">
        <v>1538.4666666666667</v>
      </c>
      <c r="H112" s="266">
        <v>1510.0833333333333</v>
      </c>
      <c r="I112" s="266">
        <v>1493.5666666666666</v>
      </c>
      <c r="J112" s="266">
        <v>1583.3666666666668</v>
      </c>
      <c r="K112" s="266">
        <v>1599.8833333333337</v>
      </c>
      <c r="L112" s="266">
        <v>1628.2666666666669</v>
      </c>
      <c r="M112" s="267">
        <v>1571.5</v>
      </c>
      <c r="N112" s="267">
        <v>1526.6</v>
      </c>
      <c r="O112" s="267">
        <v>27955600</v>
      </c>
      <c r="P112" s="268">
        <v>4.888041781726498E-2</v>
      </c>
    </row>
    <row r="113" spans="1:16" ht="12.75" customHeight="1">
      <c r="A113" s="259">
        <v>103</v>
      </c>
      <c r="B113" s="272" t="s">
        <v>84</v>
      </c>
      <c r="C113" s="264" t="s">
        <v>154</v>
      </c>
      <c r="D113" s="265">
        <v>45288</v>
      </c>
      <c r="E113" s="264">
        <v>123.95</v>
      </c>
      <c r="F113" s="264">
        <v>123.84999999999998</v>
      </c>
      <c r="G113" s="266">
        <v>122.44999999999996</v>
      </c>
      <c r="H113" s="266">
        <v>120.94999999999997</v>
      </c>
      <c r="I113" s="266">
        <v>119.54999999999995</v>
      </c>
      <c r="J113" s="266">
        <v>125.34999999999997</v>
      </c>
      <c r="K113" s="266">
        <v>126.74999999999997</v>
      </c>
      <c r="L113" s="266">
        <v>128.24999999999997</v>
      </c>
      <c r="M113" s="267">
        <v>125.25</v>
      </c>
      <c r="N113" s="267">
        <v>122.35</v>
      </c>
      <c r="O113" s="267">
        <v>132405000</v>
      </c>
      <c r="P113" s="268">
        <v>-4.6177526936890716E-3</v>
      </c>
    </row>
    <row r="114" spans="1:16" ht="12.75" customHeight="1">
      <c r="A114" s="259">
        <v>104</v>
      </c>
      <c r="B114" s="272" t="s">
        <v>43</v>
      </c>
      <c r="C114" s="271" t="s">
        <v>155</v>
      </c>
      <c r="D114" s="265">
        <v>45288</v>
      </c>
      <c r="E114" s="264">
        <v>1063.5999999999999</v>
      </c>
      <c r="F114" s="264">
        <v>1071.5333333333333</v>
      </c>
      <c r="G114" s="266">
        <v>1052.5666666666666</v>
      </c>
      <c r="H114" s="266">
        <v>1041.5333333333333</v>
      </c>
      <c r="I114" s="266">
        <v>1022.5666666666666</v>
      </c>
      <c r="J114" s="266">
        <v>1082.5666666666666</v>
      </c>
      <c r="K114" s="266">
        <v>1101.5333333333333</v>
      </c>
      <c r="L114" s="266">
        <v>1112.5666666666666</v>
      </c>
      <c r="M114" s="267">
        <v>1090.5</v>
      </c>
      <c r="N114" s="267">
        <v>1060.5</v>
      </c>
      <c r="O114" s="267">
        <v>2051400</v>
      </c>
      <c r="P114" s="268">
        <v>9.393414211438475E-2</v>
      </c>
    </row>
    <row r="115" spans="1:16" ht="12.75" customHeight="1">
      <c r="A115" s="259">
        <v>105</v>
      </c>
      <c r="B115" s="272" t="s">
        <v>45</v>
      </c>
      <c r="C115" s="264" t="s">
        <v>156</v>
      </c>
      <c r="D115" s="265">
        <v>45288</v>
      </c>
      <c r="E115" s="264">
        <v>861.9</v>
      </c>
      <c r="F115" s="264">
        <v>868.4</v>
      </c>
      <c r="G115" s="266">
        <v>848.8</v>
      </c>
      <c r="H115" s="266">
        <v>835.69999999999993</v>
      </c>
      <c r="I115" s="266">
        <v>816.09999999999991</v>
      </c>
      <c r="J115" s="266">
        <v>881.5</v>
      </c>
      <c r="K115" s="266">
        <v>901.10000000000014</v>
      </c>
      <c r="L115" s="266">
        <v>914.2</v>
      </c>
      <c r="M115" s="267">
        <v>888</v>
      </c>
      <c r="N115" s="267">
        <v>855.3</v>
      </c>
      <c r="O115" s="267">
        <v>17833375</v>
      </c>
      <c r="P115" s="268">
        <v>4.229313695407589E-2</v>
      </c>
    </row>
    <row r="116" spans="1:16" ht="12.75" customHeight="1">
      <c r="A116" s="259">
        <v>106</v>
      </c>
      <c r="B116" s="272" t="s">
        <v>59</v>
      </c>
      <c r="C116" s="264" t="s">
        <v>157</v>
      </c>
      <c r="D116" s="265">
        <v>45288</v>
      </c>
      <c r="E116" s="264">
        <v>455.5</v>
      </c>
      <c r="F116" s="264">
        <v>454.2</v>
      </c>
      <c r="G116" s="266">
        <v>452.2</v>
      </c>
      <c r="H116" s="266">
        <v>448.9</v>
      </c>
      <c r="I116" s="266">
        <v>446.9</v>
      </c>
      <c r="J116" s="266">
        <v>457.5</v>
      </c>
      <c r="K116" s="266">
        <v>459.5</v>
      </c>
      <c r="L116" s="266">
        <v>462.8</v>
      </c>
      <c r="M116" s="267">
        <v>456.2</v>
      </c>
      <c r="N116" s="267">
        <v>450.9</v>
      </c>
      <c r="O116" s="267">
        <v>78929600</v>
      </c>
      <c r="P116" s="268">
        <v>-2.9872173058013766E-2</v>
      </c>
    </row>
    <row r="117" spans="1:16" ht="12.75" customHeight="1">
      <c r="A117" s="259">
        <v>107</v>
      </c>
      <c r="B117" s="272" t="s">
        <v>132</v>
      </c>
      <c r="C117" s="264" t="s">
        <v>158</v>
      </c>
      <c r="D117" s="265">
        <v>45288</v>
      </c>
      <c r="E117" s="264">
        <v>728.2</v>
      </c>
      <c r="F117" s="264">
        <v>722.81666666666661</v>
      </c>
      <c r="G117" s="266">
        <v>713.63333333333321</v>
      </c>
      <c r="H117" s="266">
        <v>699.06666666666661</v>
      </c>
      <c r="I117" s="266">
        <v>689.88333333333321</v>
      </c>
      <c r="J117" s="266">
        <v>737.38333333333321</v>
      </c>
      <c r="K117" s="266">
        <v>746.56666666666661</v>
      </c>
      <c r="L117" s="266">
        <v>761.13333333333321</v>
      </c>
      <c r="M117" s="267">
        <v>732</v>
      </c>
      <c r="N117" s="267">
        <v>708.25</v>
      </c>
      <c r="O117" s="267">
        <v>27190000</v>
      </c>
      <c r="P117" s="268">
        <v>4.989835520236555E-3</v>
      </c>
    </row>
    <row r="118" spans="1:16" ht="12.75" customHeight="1">
      <c r="A118" s="259">
        <v>108</v>
      </c>
      <c r="B118" s="272" t="s">
        <v>49</v>
      </c>
      <c r="C118" s="269" t="s">
        <v>159</v>
      </c>
      <c r="D118" s="265">
        <v>45288</v>
      </c>
      <c r="E118" s="264">
        <v>3793.9</v>
      </c>
      <c r="F118" s="264">
        <v>3815.1166666666668</v>
      </c>
      <c r="G118" s="266">
        <v>3762.8833333333337</v>
      </c>
      <c r="H118" s="266">
        <v>3731.8666666666668</v>
      </c>
      <c r="I118" s="266">
        <v>3679.6333333333337</v>
      </c>
      <c r="J118" s="266">
        <v>3846.1333333333337</v>
      </c>
      <c r="K118" s="266">
        <v>3898.3666666666672</v>
      </c>
      <c r="L118" s="266">
        <v>3929.3833333333337</v>
      </c>
      <c r="M118" s="267">
        <v>3867.35</v>
      </c>
      <c r="N118" s="267">
        <v>3784.1</v>
      </c>
      <c r="O118" s="267">
        <v>517000</v>
      </c>
      <c r="P118" s="268">
        <v>-1.944049312470365E-2</v>
      </c>
    </row>
    <row r="119" spans="1:16" ht="12.75" customHeight="1">
      <c r="A119" s="259">
        <v>109</v>
      </c>
      <c r="B119" s="272" t="s">
        <v>132</v>
      </c>
      <c r="C119" s="264" t="s">
        <v>160</v>
      </c>
      <c r="D119" s="265">
        <v>45288</v>
      </c>
      <c r="E119" s="264">
        <v>857.5</v>
      </c>
      <c r="F119" s="264">
        <v>854.1</v>
      </c>
      <c r="G119" s="266">
        <v>848.40000000000009</v>
      </c>
      <c r="H119" s="266">
        <v>839.30000000000007</v>
      </c>
      <c r="I119" s="266">
        <v>833.60000000000014</v>
      </c>
      <c r="J119" s="266">
        <v>863.2</v>
      </c>
      <c r="K119" s="266">
        <v>868.90000000000009</v>
      </c>
      <c r="L119" s="266">
        <v>878</v>
      </c>
      <c r="M119" s="267">
        <v>859.8</v>
      </c>
      <c r="N119" s="267">
        <v>845</v>
      </c>
      <c r="O119" s="267">
        <v>14775075</v>
      </c>
      <c r="P119" s="268">
        <v>2.3041690035520659E-2</v>
      </c>
    </row>
    <row r="120" spans="1:16" ht="12.75" customHeight="1">
      <c r="A120" s="259">
        <v>110</v>
      </c>
      <c r="B120" s="272" t="s">
        <v>45</v>
      </c>
      <c r="C120" s="264" t="s">
        <v>161</v>
      </c>
      <c r="D120" s="265">
        <v>45288</v>
      </c>
      <c r="E120" s="264">
        <v>581.70000000000005</v>
      </c>
      <c r="F120" s="264">
        <v>577.9666666666667</v>
      </c>
      <c r="G120" s="266">
        <v>567.93333333333339</v>
      </c>
      <c r="H120" s="266">
        <v>554.16666666666674</v>
      </c>
      <c r="I120" s="266">
        <v>544.13333333333344</v>
      </c>
      <c r="J120" s="266">
        <v>591.73333333333335</v>
      </c>
      <c r="K120" s="266">
        <v>601.76666666666665</v>
      </c>
      <c r="L120" s="266">
        <v>615.5333333333333</v>
      </c>
      <c r="M120" s="267">
        <v>588</v>
      </c>
      <c r="N120" s="267">
        <v>564.20000000000005</v>
      </c>
      <c r="O120" s="267">
        <v>23908750</v>
      </c>
      <c r="P120" s="268">
        <v>-3.1495265583067499E-2</v>
      </c>
    </row>
    <row r="121" spans="1:16" ht="12.75" customHeight="1">
      <c r="A121" s="259">
        <v>111</v>
      </c>
      <c r="B121" s="272" t="s">
        <v>63</v>
      </c>
      <c r="C121" s="264" t="s">
        <v>162</v>
      </c>
      <c r="D121" s="265">
        <v>45288</v>
      </c>
      <c r="E121" s="264">
        <v>1860.6</v>
      </c>
      <c r="F121" s="264">
        <v>1865.3666666666668</v>
      </c>
      <c r="G121" s="266">
        <v>1850.2333333333336</v>
      </c>
      <c r="H121" s="266">
        <v>1839.8666666666668</v>
      </c>
      <c r="I121" s="266">
        <v>1824.7333333333336</v>
      </c>
      <c r="J121" s="266">
        <v>1875.7333333333336</v>
      </c>
      <c r="K121" s="266">
        <v>1890.8666666666668</v>
      </c>
      <c r="L121" s="266">
        <v>1901.2333333333336</v>
      </c>
      <c r="M121" s="267">
        <v>1880.5</v>
      </c>
      <c r="N121" s="267">
        <v>1855</v>
      </c>
      <c r="O121" s="267">
        <v>24706000</v>
      </c>
      <c r="P121" s="268">
        <v>-3.627711031362147E-2</v>
      </c>
    </row>
    <row r="122" spans="1:16" ht="12.75" customHeight="1">
      <c r="A122" s="259">
        <v>112</v>
      </c>
      <c r="B122" s="272" t="s">
        <v>68</v>
      </c>
      <c r="C122" s="264" t="s">
        <v>163</v>
      </c>
      <c r="D122" s="265">
        <v>45288</v>
      </c>
      <c r="E122" s="264">
        <v>153.15</v>
      </c>
      <c r="F122" s="264">
        <v>153.21666666666667</v>
      </c>
      <c r="G122" s="266">
        <v>151.43333333333334</v>
      </c>
      <c r="H122" s="266">
        <v>149.71666666666667</v>
      </c>
      <c r="I122" s="266">
        <v>147.93333333333334</v>
      </c>
      <c r="J122" s="266">
        <v>154.93333333333334</v>
      </c>
      <c r="K122" s="266">
        <v>156.7166666666667</v>
      </c>
      <c r="L122" s="266">
        <v>158.43333333333334</v>
      </c>
      <c r="M122" s="267">
        <v>155</v>
      </c>
      <c r="N122" s="267">
        <v>151.5</v>
      </c>
      <c r="O122" s="267">
        <v>52477582</v>
      </c>
      <c r="P122" s="268">
        <v>7.6250856751199454E-3</v>
      </c>
    </row>
    <row r="123" spans="1:16" ht="12.75" customHeight="1">
      <c r="A123" s="259">
        <v>113</v>
      </c>
      <c r="B123" s="272" t="s">
        <v>45</v>
      </c>
      <c r="C123" s="264" t="s">
        <v>164</v>
      </c>
      <c r="D123" s="265">
        <v>45288</v>
      </c>
      <c r="E123" s="264">
        <v>2601.4</v>
      </c>
      <c r="F123" s="264">
        <v>2610.1</v>
      </c>
      <c r="G123" s="266">
        <v>2557.6999999999998</v>
      </c>
      <c r="H123" s="266">
        <v>2514</v>
      </c>
      <c r="I123" s="266">
        <v>2461.6</v>
      </c>
      <c r="J123" s="266">
        <v>2653.7999999999997</v>
      </c>
      <c r="K123" s="266">
        <v>2706.2000000000003</v>
      </c>
      <c r="L123" s="266">
        <v>2749.8999999999996</v>
      </c>
      <c r="M123" s="267">
        <v>2662.5</v>
      </c>
      <c r="N123" s="267">
        <v>2566.4</v>
      </c>
      <c r="O123" s="267">
        <v>1405200</v>
      </c>
      <c r="P123" s="268">
        <v>-7.6271186440677969E-3</v>
      </c>
    </row>
    <row r="124" spans="1:16" ht="12.75" customHeight="1">
      <c r="A124" s="259">
        <v>114</v>
      </c>
      <c r="B124" s="272" t="s">
        <v>43</v>
      </c>
      <c r="C124" s="269" t="s">
        <v>165</v>
      </c>
      <c r="D124" s="265">
        <v>45288</v>
      </c>
      <c r="E124" s="264">
        <v>416.5</v>
      </c>
      <c r="F124" s="264">
        <v>412.7</v>
      </c>
      <c r="G124" s="266">
        <v>401.7</v>
      </c>
      <c r="H124" s="266">
        <v>386.9</v>
      </c>
      <c r="I124" s="266">
        <v>375.9</v>
      </c>
      <c r="J124" s="266">
        <v>427.5</v>
      </c>
      <c r="K124" s="266">
        <v>438.5</v>
      </c>
      <c r="L124" s="266">
        <v>453.3</v>
      </c>
      <c r="M124" s="267">
        <v>423.7</v>
      </c>
      <c r="N124" s="267">
        <v>397.9</v>
      </c>
      <c r="O124" s="267">
        <v>13299100</v>
      </c>
      <c r="P124" s="268">
        <v>8.378448053622067E-3</v>
      </c>
    </row>
    <row r="125" spans="1:16" ht="12.75" customHeight="1">
      <c r="A125" s="259">
        <v>115</v>
      </c>
      <c r="B125" s="272" t="s">
        <v>68</v>
      </c>
      <c r="C125" s="264" t="s">
        <v>166</v>
      </c>
      <c r="D125" s="265">
        <v>45288</v>
      </c>
      <c r="E125" s="264">
        <v>517.70000000000005</v>
      </c>
      <c r="F125" s="264">
        <v>519.19999999999993</v>
      </c>
      <c r="G125" s="266">
        <v>512.39999999999986</v>
      </c>
      <c r="H125" s="266">
        <v>507.09999999999991</v>
      </c>
      <c r="I125" s="266">
        <v>500.29999999999984</v>
      </c>
      <c r="J125" s="266">
        <v>524.49999999999989</v>
      </c>
      <c r="K125" s="266">
        <v>531.29999999999984</v>
      </c>
      <c r="L125" s="266">
        <v>536.59999999999991</v>
      </c>
      <c r="M125" s="267">
        <v>526</v>
      </c>
      <c r="N125" s="267">
        <v>513.9</v>
      </c>
      <c r="O125" s="267">
        <v>18266000</v>
      </c>
      <c r="P125" s="268">
        <v>-1.2435121107266436E-2</v>
      </c>
    </row>
    <row r="126" spans="1:16" ht="12.75" customHeight="1">
      <c r="A126" s="259">
        <v>116</v>
      </c>
      <c r="B126" s="272" t="s">
        <v>41</v>
      </c>
      <c r="C126" s="264" t="s">
        <v>167</v>
      </c>
      <c r="D126" s="265">
        <v>45288</v>
      </c>
      <c r="E126" s="264">
        <v>3481.9</v>
      </c>
      <c r="F126" s="264">
        <v>3463.0166666666664</v>
      </c>
      <c r="G126" s="266">
        <v>3423.5333333333328</v>
      </c>
      <c r="H126" s="266">
        <v>3365.1666666666665</v>
      </c>
      <c r="I126" s="266">
        <v>3325.6833333333329</v>
      </c>
      <c r="J126" s="266">
        <v>3521.3833333333328</v>
      </c>
      <c r="K126" s="266">
        <v>3560.8666666666663</v>
      </c>
      <c r="L126" s="266">
        <v>3619.2333333333327</v>
      </c>
      <c r="M126" s="267">
        <v>3502.5</v>
      </c>
      <c r="N126" s="267">
        <v>3404.65</v>
      </c>
      <c r="O126" s="267">
        <v>10372500</v>
      </c>
      <c r="P126" s="268">
        <v>1.7779871066497897E-2</v>
      </c>
    </row>
    <row r="127" spans="1:16" ht="12.75" customHeight="1">
      <c r="A127" s="259">
        <v>117</v>
      </c>
      <c r="B127" s="272" t="s">
        <v>87</v>
      </c>
      <c r="C127" s="264" t="s">
        <v>168</v>
      </c>
      <c r="D127" s="265">
        <v>45288</v>
      </c>
      <c r="E127" s="264">
        <v>6231.65</v>
      </c>
      <c r="F127" s="264">
        <v>6205.1166666666659</v>
      </c>
      <c r="G127" s="266">
        <v>6154.5333333333319</v>
      </c>
      <c r="H127" s="266">
        <v>6077.4166666666661</v>
      </c>
      <c r="I127" s="266">
        <v>6026.8333333333321</v>
      </c>
      <c r="J127" s="266">
        <v>6282.2333333333318</v>
      </c>
      <c r="K127" s="266">
        <v>6332.8166666666657</v>
      </c>
      <c r="L127" s="266">
        <v>6409.9333333333316</v>
      </c>
      <c r="M127" s="267">
        <v>6255.7</v>
      </c>
      <c r="N127" s="267">
        <v>6128</v>
      </c>
      <c r="O127" s="267">
        <v>1327800</v>
      </c>
      <c r="P127" s="268">
        <v>-2.1662245800176835E-2</v>
      </c>
    </row>
    <row r="128" spans="1:16" ht="12.75" customHeight="1">
      <c r="A128" s="259">
        <v>118</v>
      </c>
      <c r="B128" s="272" t="s">
        <v>87</v>
      </c>
      <c r="C128" s="264" t="s">
        <v>169</v>
      </c>
      <c r="D128" s="265">
        <v>45288</v>
      </c>
      <c r="E128" s="264">
        <v>5223.8999999999996</v>
      </c>
      <c r="F128" s="264">
        <v>5207.9833333333336</v>
      </c>
      <c r="G128" s="266">
        <v>5147.9666666666672</v>
      </c>
      <c r="H128" s="266">
        <v>5072.0333333333338</v>
      </c>
      <c r="I128" s="266">
        <v>5012.0166666666673</v>
      </c>
      <c r="J128" s="266">
        <v>5283.916666666667</v>
      </c>
      <c r="K128" s="266">
        <v>5343.9333333333334</v>
      </c>
      <c r="L128" s="266">
        <v>5419.8666666666668</v>
      </c>
      <c r="M128" s="267">
        <v>5268</v>
      </c>
      <c r="N128" s="267">
        <v>5132.05</v>
      </c>
      <c r="O128" s="267">
        <v>670200</v>
      </c>
      <c r="P128" s="268">
        <v>1.637852593266606E-2</v>
      </c>
    </row>
    <row r="129" spans="1:16" ht="12.75" customHeight="1">
      <c r="A129" s="259">
        <v>119</v>
      </c>
      <c r="B129" s="272" t="s">
        <v>43</v>
      </c>
      <c r="C129" s="264" t="s">
        <v>170</v>
      </c>
      <c r="D129" s="265">
        <v>45288</v>
      </c>
      <c r="E129" s="264">
        <v>1265.55</v>
      </c>
      <c r="F129" s="264">
        <v>1268.6333333333332</v>
      </c>
      <c r="G129" s="266">
        <v>1250.9166666666665</v>
      </c>
      <c r="H129" s="266">
        <v>1236.2833333333333</v>
      </c>
      <c r="I129" s="266">
        <v>1218.5666666666666</v>
      </c>
      <c r="J129" s="266">
        <v>1283.2666666666664</v>
      </c>
      <c r="K129" s="266">
        <v>1300.9833333333331</v>
      </c>
      <c r="L129" s="266">
        <v>1315.6166666666663</v>
      </c>
      <c r="M129" s="267">
        <v>1286.3499999999999</v>
      </c>
      <c r="N129" s="267">
        <v>1254</v>
      </c>
      <c r="O129" s="267">
        <v>9672150</v>
      </c>
      <c r="P129" s="268">
        <v>-1.523150151449589E-2</v>
      </c>
    </row>
    <row r="130" spans="1:16" ht="12.75" customHeight="1">
      <c r="A130" s="259">
        <v>120</v>
      </c>
      <c r="B130" s="272" t="s">
        <v>56</v>
      </c>
      <c r="C130" s="264" t="s">
        <v>171</v>
      </c>
      <c r="D130" s="265">
        <v>45288</v>
      </c>
      <c r="E130" s="264">
        <v>1640.05</v>
      </c>
      <c r="F130" s="264">
        <v>1640.1166666666668</v>
      </c>
      <c r="G130" s="266">
        <v>1625.4333333333336</v>
      </c>
      <c r="H130" s="266">
        <v>1610.8166666666668</v>
      </c>
      <c r="I130" s="266">
        <v>1596.1333333333337</v>
      </c>
      <c r="J130" s="266">
        <v>1654.7333333333336</v>
      </c>
      <c r="K130" s="266">
        <v>1669.416666666667</v>
      </c>
      <c r="L130" s="266">
        <v>1684.0333333333335</v>
      </c>
      <c r="M130" s="267">
        <v>1654.8</v>
      </c>
      <c r="N130" s="267">
        <v>1625.5</v>
      </c>
      <c r="O130" s="267">
        <v>13150200</v>
      </c>
      <c r="P130" s="268">
        <v>2.3871811641595814E-2</v>
      </c>
    </row>
    <row r="131" spans="1:16" ht="12.75" customHeight="1">
      <c r="A131" s="259">
        <v>121</v>
      </c>
      <c r="B131" s="272" t="s">
        <v>68</v>
      </c>
      <c r="C131" s="264" t="s">
        <v>172</v>
      </c>
      <c r="D131" s="265">
        <v>45288</v>
      </c>
      <c r="E131" s="264">
        <v>268.35000000000002</v>
      </c>
      <c r="F131" s="264">
        <v>269.78333333333336</v>
      </c>
      <c r="G131" s="266">
        <v>265.06666666666672</v>
      </c>
      <c r="H131" s="266">
        <v>261.78333333333336</v>
      </c>
      <c r="I131" s="266">
        <v>257.06666666666672</v>
      </c>
      <c r="J131" s="266">
        <v>273.06666666666672</v>
      </c>
      <c r="K131" s="266">
        <v>277.7833333333333</v>
      </c>
      <c r="L131" s="266">
        <v>281.06666666666672</v>
      </c>
      <c r="M131" s="267">
        <v>274.5</v>
      </c>
      <c r="N131" s="267">
        <v>266.5</v>
      </c>
      <c r="O131" s="267">
        <v>35090000</v>
      </c>
      <c r="P131" s="268">
        <v>-5.46875E-2</v>
      </c>
    </row>
    <row r="132" spans="1:16" ht="12.75" customHeight="1">
      <c r="A132" s="259">
        <v>122</v>
      </c>
      <c r="B132" s="272" t="s">
        <v>68</v>
      </c>
      <c r="C132" s="264" t="s">
        <v>173</v>
      </c>
      <c r="D132" s="265">
        <v>45288</v>
      </c>
      <c r="E132" s="264">
        <v>176.7</v>
      </c>
      <c r="F132" s="264">
        <v>175.5</v>
      </c>
      <c r="G132" s="266">
        <v>173</v>
      </c>
      <c r="H132" s="266">
        <v>169.3</v>
      </c>
      <c r="I132" s="266">
        <v>166.8</v>
      </c>
      <c r="J132" s="266">
        <v>179.2</v>
      </c>
      <c r="K132" s="266">
        <v>181.7</v>
      </c>
      <c r="L132" s="266">
        <v>185.39999999999998</v>
      </c>
      <c r="M132" s="267">
        <v>178</v>
      </c>
      <c r="N132" s="267">
        <v>171.8</v>
      </c>
      <c r="O132" s="267">
        <v>65790000</v>
      </c>
      <c r="P132" s="268">
        <v>-3.9842381786339753E-2</v>
      </c>
    </row>
    <row r="133" spans="1:16" ht="12.75" customHeight="1">
      <c r="A133" s="259">
        <v>123</v>
      </c>
      <c r="B133" s="272" t="s">
        <v>59</v>
      </c>
      <c r="C133" s="264" t="s">
        <v>174</v>
      </c>
      <c r="D133" s="265">
        <v>45288</v>
      </c>
      <c r="E133" s="264">
        <v>524.29999999999995</v>
      </c>
      <c r="F133" s="264">
        <v>525.66666666666663</v>
      </c>
      <c r="G133" s="266">
        <v>520.7833333333333</v>
      </c>
      <c r="H133" s="266">
        <v>517.26666666666665</v>
      </c>
      <c r="I133" s="266">
        <v>512.38333333333333</v>
      </c>
      <c r="J133" s="266">
        <v>529.18333333333328</v>
      </c>
      <c r="K133" s="266">
        <v>534.06666666666672</v>
      </c>
      <c r="L133" s="266">
        <v>537.58333333333326</v>
      </c>
      <c r="M133" s="267">
        <v>530.54999999999995</v>
      </c>
      <c r="N133" s="267">
        <v>522.15</v>
      </c>
      <c r="O133" s="267">
        <v>12637200</v>
      </c>
      <c r="P133" s="268">
        <v>0.12234892891399339</v>
      </c>
    </row>
    <row r="134" spans="1:16" ht="12.75" customHeight="1">
      <c r="A134" s="259">
        <v>124</v>
      </c>
      <c r="B134" s="272" t="s">
        <v>56</v>
      </c>
      <c r="C134" s="264" t="s">
        <v>175</v>
      </c>
      <c r="D134" s="265">
        <v>45288</v>
      </c>
      <c r="E134" s="264">
        <v>10215.6</v>
      </c>
      <c r="F134" s="264">
        <v>10183.766666666666</v>
      </c>
      <c r="G134" s="266">
        <v>10057.533333333333</v>
      </c>
      <c r="H134" s="266">
        <v>9899.4666666666672</v>
      </c>
      <c r="I134" s="266">
        <v>9773.2333333333336</v>
      </c>
      <c r="J134" s="266">
        <v>10341.833333333332</v>
      </c>
      <c r="K134" s="266">
        <v>10468.066666666666</v>
      </c>
      <c r="L134" s="266">
        <v>10626.133333333331</v>
      </c>
      <c r="M134" s="267">
        <v>10310</v>
      </c>
      <c r="N134" s="267">
        <v>10025.700000000001</v>
      </c>
      <c r="O134" s="267">
        <v>3014100</v>
      </c>
      <c r="P134" s="268">
        <v>-3.0430726670312349E-2</v>
      </c>
    </row>
    <row r="135" spans="1:16" ht="12.75" customHeight="1">
      <c r="A135" s="259">
        <v>125</v>
      </c>
      <c r="B135" s="272" t="s">
        <v>59</v>
      </c>
      <c r="C135" s="264" t="s">
        <v>176</v>
      </c>
      <c r="D135" s="265">
        <v>45288</v>
      </c>
      <c r="E135" s="264">
        <v>1077.45</v>
      </c>
      <c r="F135" s="264">
        <v>1075.2166666666667</v>
      </c>
      <c r="G135" s="266">
        <v>1064.5833333333335</v>
      </c>
      <c r="H135" s="266">
        <v>1051.7166666666667</v>
      </c>
      <c r="I135" s="266">
        <v>1041.0833333333335</v>
      </c>
      <c r="J135" s="266">
        <v>1088.0833333333335</v>
      </c>
      <c r="K135" s="266">
        <v>1098.7166666666667</v>
      </c>
      <c r="L135" s="266">
        <v>1111.5833333333335</v>
      </c>
      <c r="M135" s="267">
        <v>1085.8499999999999</v>
      </c>
      <c r="N135" s="267">
        <v>1062.3499999999999</v>
      </c>
      <c r="O135" s="267">
        <v>9209900</v>
      </c>
      <c r="P135" s="268">
        <v>-2.0479368932038835E-3</v>
      </c>
    </row>
    <row r="136" spans="1:16" ht="12.75" customHeight="1">
      <c r="A136" s="259">
        <v>126</v>
      </c>
      <c r="B136" s="272" t="s">
        <v>45</v>
      </c>
      <c r="C136" s="271" t="s">
        <v>177</v>
      </c>
      <c r="D136" s="265">
        <v>45288</v>
      </c>
      <c r="E136" s="264">
        <v>3166.15</v>
      </c>
      <c r="F136" s="264">
        <v>3189.25</v>
      </c>
      <c r="G136" s="266">
        <v>3120.9</v>
      </c>
      <c r="H136" s="266">
        <v>3075.65</v>
      </c>
      <c r="I136" s="266">
        <v>3007.3</v>
      </c>
      <c r="J136" s="266">
        <v>3234.5</v>
      </c>
      <c r="K136" s="266">
        <v>3302.8500000000004</v>
      </c>
      <c r="L136" s="266">
        <v>3348.1</v>
      </c>
      <c r="M136" s="267">
        <v>3257.6</v>
      </c>
      <c r="N136" s="267">
        <v>3144</v>
      </c>
      <c r="O136" s="267">
        <v>2836400</v>
      </c>
      <c r="P136" s="268">
        <v>8.3256950809654756E-2</v>
      </c>
    </row>
    <row r="137" spans="1:16" ht="12.75" customHeight="1">
      <c r="A137" s="259">
        <v>127</v>
      </c>
      <c r="B137" s="272" t="s">
        <v>43</v>
      </c>
      <c r="C137" s="271" t="s">
        <v>178</v>
      </c>
      <c r="D137" s="265">
        <v>45288</v>
      </c>
      <c r="E137" s="264">
        <v>1722.45</v>
      </c>
      <c r="F137" s="264">
        <v>1725.6166666666668</v>
      </c>
      <c r="G137" s="266">
        <v>1694.8333333333335</v>
      </c>
      <c r="H137" s="266">
        <v>1667.2166666666667</v>
      </c>
      <c r="I137" s="266">
        <v>1636.4333333333334</v>
      </c>
      <c r="J137" s="266">
        <v>1753.2333333333336</v>
      </c>
      <c r="K137" s="266">
        <v>1784.0166666666669</v>
      </c>
      <c r="L137" s="266">
        <v>1811.6333333333337</v>
      </c>
      <c r="M137" s="267">
        <v>1756.4</v>
      </c>
      <c r="N137" s="267">
        <v>1698</v>
      </c>
      <c r="O137" s="267">
        <v>1393200</v>
      </c>
      <c r="P137" s="268">
        <v>-5.7388809182209468E-4</v>
      </c>
    </row>
    <row r="138" spans="1:16" ht="12.75" customHeight="1">
      <c r="A138" s="259">
        <v>128</v>
      </c>
      <c r="B138" s="272" t="s">
        <v>68</v>
      </c>
      <c r="C138" s="264" t="s">
        <v>179</v>
      </c>
      <c r="D138" s="265">
        <v>45288</v>
      </c>
      <c r="E138" s="264">
        <v>939.25</v>
      </c>
      <c r="F138" s="264">
        <v>940.98333333333323</v>
      </c>
      <c r="G138" s="266">
        <v>929.61666666666645</v>
      </c>
      <c r="H138" s="266">
        <v>919.98333333333323</v>
      </c>
      <c r="I138" s="266">
        <v>908.61666666666645</v>
      </c>
      <c r="J138" s="266">
        <v>950.61666666666645</v>
      </c>
      <c r="K138" s="266">
        <v>961.98333333333323</v>
      </c>
      <c r="L138" s="266">
        <v>971.61666666666645</v>
      </c>
      <c r="M138" s="267">
        <v>952.35</v>
      </c>
      <c r="N138" s="267">
        <v>931.35</v>
      </c>
      <c r="O138" s="267">
        <v>5873600</v>
      </c>
      <c r="P138" s="268">
        <v>2.7284175178396531E-2</v>
      </c>
    </row>
    <row r="139" spans="1:16" ht="12.75" customHeight="1">
      <c r="A139" s="259">
        <v>129</v>
      </c>
      <c r="B139" s="272" t="s">
        <v>84</v>
      </c>
      <c r="C139" s="264" t="s">
        <v>180</v>
      </c>
      <c r="D139" s="265">
        <v>45288</v>
      </c>
      <c r="E139" s="264">
        <v>1199.25</v>
      </c>
      <c r="F139" s="264">
        <v>1198.0666666666666</v>
      </c>
      <c r="G139" s="266">
        <v>1190.2833333333333</v>
      </c>
      <c r="H139" s="266">
        <v>1181.3166666666666</v>
      </c>
      <c r="I139" s="266">
        <v>1173.5333333333333</v>
      </c>
      <c r="J139" s="266">
        <v>1207.0333333333333</v>
      </c>
      <c r="K139" s="266">
        <v>1214.8166666666666</v>
      </c>
      <c r="L139" s="266">
        <v>1223.7833333333333</v>
      </c>
      <c r="M139" s="267">
        <v>1205.8499999999999</v>
      </c>
      <c r="N139" s="267">
        <v>1189.0999999999999</v>
      </c>
      <c r="O139" s="267">
        <v>2784800</v>
      </c>
      <c r="P139" s="268">
        <v>3.459210147016431E-3</v>
      </c>
    </row>
    <row r="140" spans="1:16" ht="12.75" customHeight="1">
      <c r="A140" s="259">
        <v>130</v>
      </c>
      <c r="B140" s="272" t="s">
        <v>56</v>
      </c>
      <c r="C140" s="269" t="s">
        <v>181</v>
      </c>
      <c r="D140" s="265">
        <v>45288</v>
      </c>
      <c r="E140" s="264">
        <v>94.8</v>
      </c>
      <c r="F140" s="264">
        <v>94.683333333333337</v>
      </c>
      <c r="G140" s="266">
        <v>93.916666666666671</v>
      </c>
      <c r="H140" s="266">
        <v>93.033333333333331</v>
      </c>
      <c r="I140" s="266">
        <v>92.266666666666666</v>
      </c>
      <c r="J140" s="266">
        <v>95.566666666666677</v>
      </c>
      <c r="K140" s="266">
        <v>96.333333333333329</v>
      </c>
      <c r="L140" s="266">
        <v>97.216666666666683</v>
      </c>
      <c r="M140" s="267">
        <v>95.45</v>
      </c>
      <c r="N140" s="267">
        <v>93.8</v>
      </c>
      <c r="O140" s="267">
        <v>94458400</v>
      </c>
      <c r="P140" s="268">
        <v>-3.7824546177768134E-2</v>
      </c>
    </row>
    <row r="141" spans="1:16" ht="12.75" customHeight="1">
      <c r="A141" s="259">
        <v>131</v>
      </c>
      <c r="B141" s="272" t="s">
        <v>87</v>
      </c>
      <c r="C141" s="264" t="s">
        <v>182</v>
      </c>
      <c r="D141" s="265">
        <v>45288</v>
      </c>
      <c r="E141" s="264">
        <v>2731.1</v>
      </c>
      <c r="F141" s="264">
        <v>2701.3</v>
      </c>
      <c r="G141" s="266">
        <v>2652.1000000000004</v>
      </c>
      <c r="H141" s="266">
        <v>2573.1000000000004</v>
      </c>
      <c r="I141" s="266">
        <v>2523.9000000000005</v>
      </c>
      <c r="J141" s="266">
        <v>2780.3</v>
      </c>
      <c r="K141" s="266">
        <v>2829.5</v>
      </c>
      <c r="L141" s="266">
        <v>2908.5</v>
      </c>
      <c r="M141" s="267">
        <v>2750.5</v>
      </c>
      <c r="N141" s="267">
        <v>2622.3</v>
      </c>
      <c r="O141" s="267">
        <v>2015475</v>
      </c>
      <c r="P141" s="268">
        <v>6.1097437382365713E-2</v>
      </c>
    </row>
    <row r="142" spans="1:16" ht="12.75" customHeight="1">
      <c r="A142" s="259">
        <v>132</v>
      </c>
      <c r="B142" s="272" t="s">
        <v>56</v>
      </c>
      <c r="C142" s="264" t="s">
        <v>183</v>
      </c>
      <c r="D142" s="265">
        <v>45288</v>
      </c>
      <c r="E142" s="264">
        <v>119542.1</v>
      </c>
      <c r="F142" s="264">
        <v>119489.45</v>
      </c>
      <c r="G142" s="266">
        <v>117851.9</v>
      </c>
      <c r="H142" s="266">
        <v>116161.7</v>
      </c>
      <c r="I142" s="266">
        <v>114524.15</v>
      </c>
      <c r="J142" s="266">
        <v>121179.65</v>
      </c>
      <c r="K142" s="266">
        <v>122817.20000000001</v>
      </c>
      <c r="L142" s="266">
        <v>124507.4</v>
      </c>
      <c r="M142" s="267">
        <v>121127</v>
      </c>
      <c r="N142" s="267">
        <v>117799.25</v>
      </c>
      <c r="O142" s="267">
        <v>31920</v>
      </c>
      <c r="P142" s="268">
        <v>-3.6668175645088279E-2</v>
      </c>
    </row>
    <row r="143" spans="1:16" ht="12.75" customHeight="1">
      <c r="A143" s="259">
        <v>133</v>
      </c>
      <c r="B143" s="272" t="s">
        <v>68</v>
      </c>
      <c r="C143" s="264" t="s">
        <v>184</v>
      </c>
      <c r="D143" s="265">
        <v>45288</v>
      </c>
      <c r="E143" s="264">
        <v>1475.05</v>
      </c>
      <c r="F143" s="264">
        <v>1468.9666666666665</v>
      </c>
      <c r="G143" s="266">
        <v>1460.083333333333</v>
      </c>
      <c r="H143" s="266">
        <v>1445.1166666666666</v>
      </c>
      <c r="I143" s="266">
        <v>1436.2333333333331</v>
      </c>
      <c r="J143" s="266">
        <v>1483.9333333333329</v>
      </c>
      <c r="K143" s="266">
        <v>1492.8166666666666</v>
      </c>
      <c r="L143" s="266">
        <v>1507.7833333333328</v>
      </c>
      <c r="M143" s="267">
        <v>1477.85</v>
      </c>
      <c r="N143" s="267">
        <v>1454</v>
      </c>
      <c r="O143" s="267">
        <v>6944850</v>
      </c>
      <c r="P143" s="268">
        <v>1.8635043562439498E-2</v>
      </c>
    </row>
    <row r="144" spans="1:16" ht="12.75" customHeight="1">
      <c r="A144" s="259">
        <v>134</v>
      </c>
      <c r="B144" s="272" t="s">
        <v>132</v>
      </c>
      <c r="C144" s="264" t="s">
        <v>185</v>
      </c>
      <c r="D144" s="265">
        <v>45288</v>
      </c>
      <c r="E144" s="264">
        <v>115.4</v>
      </c>
      <c r="F144" s="264">
        <v>115.45</v>
      </c>
      <c r="G144" s="266">
        <v>112.9</v>
      </c>
      <c r="H144" s="266">
        <v>110.4</v>
      </c>
      <c r="I144" s="266">
        <v>107.85000000000001</v>
      </c>
      <c r="J144" s="266">
        <v>117.95</v>
      </c>
      <c r="K144" s="266">
        <v>120.49999999999999</v>
      </c>
      <c r="L144" s="266">
        <v>123</v>
      </c>
      <c r="M144" s="267">
        <v>118</v>
      </c>
      <c r="N144" s="267">
        <v>112.95</v>
      </c>
      <c r="O144" s="267">
        <v>88860000</v>
      </c>
      <c r="P144" s="268">
        <v>0.28475384949034915</v>
      </c>
    </row>
    <row r="145" spans="1:16" ht="12.75" customHeight="1">
      <c r="A145" s="259">
        <v>135</v>
      </c>
      <c r="B145" s="272" t="s">
        <v>45</v>
      </c>
      <c r="C145" s="264" t="s">
        <v>186</v>
      </c>
      <c r="D145" s="265">
        <v>45288</v>
      </c>
      <c r="E145" s="264">
        <v>5024.8</v>
      </c>
      <c r="F145" s="264">
        <v>5033.6166666666668</v>
      </c>
      <c r="G145" s="266">
        <v>4973.4333333333334</v>
      </c>
      <c r="H145" s="266">
        <v>4922.0666666666666</v>
      </c>
      <c r="I145" s="266">
        <v>4861.8833333333332</v>
      </c>
      <c r="J145" s="266">
        <v>5084.9833333333336</v>
      </c>
      <c r="K145" s="266">
        <v>5145.1666666666679</v>
      </c>
      <c r="L145" s="266">
        <v>5196.5333333333338</v>
      </c>
      <c r="M145" s="267">
        <v>5093.8</v>
      </c>
      <c r="N145" s="267">
        <v>4982.25</v>
      </c>
      <c r="O145" s="267">
        <v>1543500</v>
      </c>
      <c r="P145" s="268">
        <v>5.6251283104085406E-2</v>
      </c>
    </row>
    <row r="146" spans="1:16" ht="12.75" customHeight="1">
      <c r="A146" s="259">
        <v>136</v>
      </c>
      <c r="B146" s="272" t="s">
        <v>39</v>
      </c>
      <c r="C146" s="264" t="s">
        <v>187</v>
      </c>
      <c r="D146" s="265">
        <v>45288</v>
      </c>
      <c r="E146" s="264">
        <v>3779.5</v>
      </c>
      <c r="F146" s="264">
        <v>3771.8166666666671</v>
      </c>
      <c r="G146" s="266">
        <v>3713.4333333333343</v>
      </c>
      <c r="H146" s="266">
        <v>3647.3666666666672</v>
      </c>
      <c r="I146" s="266">
        <v>3588.9833333333345</v>
      </c>
      <c r="J146" s="266">
        <v>3837.8833333333341</v>
      </c>
      <c r="K146" s="266">
        <v>3896.2666666666664</v>
      </c>
      <c r="L146" s="266">
        <v>3962.3333333333339</v>
      </c>
      <c r="M146" s="267">
        <v>3830.2</v>
      </c>
      <c r="N146" s="267">
        <v>3705.75</v>
      </c>
      <c r="O146" s="267">
        <v>891450</v>
      </c>
      <c r="P146" s="268">
        <v>4.5934530095036959E-2</v>
      </c>
    </row>
    <row r="147" spans="1:16" ht="12.75" customHeight="1">
      <c r="A147" s="259">
        <v>137</v>
      </c>
      <c r="B147" s="272" t="s">
        <v>59</v>
      </c>
      <c r="C147" s="264" t="s">
        <v>188</v>
      </c>
      <c r="D147" s="265">
        <v>45288</v>
      </c>
      <c r="E147" s="264">
        <v>25400.15</v>
      </c>
      <c r="F147" s="264">
        <v>25322.083333333332</v>
      </c>
      <c r="G147" s="266">
        <v>25204.166666666664</v>
      </c>
      <c r="H147" s="266">
        <v>25008.183333333331</v>
      </c>
      <c r="I147" s="266">
        <v>24890.266666666663</v>
      </c>
      <c r="J147" s="266">
        <v>25518.066666666666</v>
      </c>
      <c r="K147" s="266">
        <v>25635.98333333333</v>
      </c>
      <c r="L147" s="266">
        <v>25831.966666666667</v>
      </c>
      <c r="M147" s="267">
        <v>25440</v>
      </c>
      <c r="N147" s="267">
        <v>25126.1</v>
      </c>
      <c r="O147" s="267">
        <v>531640</v>
      </c>
      <c r="P147" s="268">
        <v>-8.4303193076693522E-3</v>
      </c>
    </row>
    <row r="148" spans="1:16" ht="12.75" customHeight="1">
      <c r="A148" s="259">
        <v>138</v>
      </c>
      <c r="B148" s="272" t="s">
        <v>132</v>
      </c>
      <c r="C148" s="264" t="s">
        <v>189</v>
      </c>
      <c r="D148" s="265">
        <v>45288</v>
      </c>
      <c r="E148" s="264">
        <v>195.45</v>
      </c>
      <c r="F148" s="264">
        <v>195.11666666666667</v>
      </c>
      <c r="G148" s="266">
        <v>192.68333333333334</v>
      </c>
      <c r="H148" s="266">
        <v>189.91666666666666</v>
      </c>
      <c r="I148" s="266">
        <v>187.48333333333332</v>
      </c>
      <c r="J148" s="266">
        <v>197.88333333333335</v>
      </c>
      <c r="K148" s="266">
        <v>200.31666666666669</v>
      </c>
      <c r="L148" s="266">
        <v>203.08333333333337</v>
      </c>
      <c r="M148" s="267">
        <v>197.55</v>
      </c>
      <c r="N148" s="267">
        <v>192.35</v>
      </c>
      <c r="O148" s="267">
        <v>84145500</v>
      </c>
      <c r="P148" s="268">
        <v>2.5164473684210525E-2</v>
      </c>
    </row>
    <row r="149" spans="1:16" ht="12.75" customHeight="1">
      <c r="A149" s="259">
        <v>139</v>
      </c>
      <c r="B149" s="272" t="s">
        <v>190</v>
      </c>
      <c r="C149" s="264" t="s">
        <v>191</v>
      </c>
      <c r="D149" s="265">
        <v>45288</v>
      </c>
      <c r="E149" s="264">
        <v>303.25</v>
      </c>
      <c r="F149" s="264">
        <v>304.43333333333334</v>
      </c>
      <c r="G149" s="266">
        <v>299.26666666666665</v>
      </c>
      <c r="H149" s="266">
        <v>295.2833333333333</v>
      </c>
      <c r="I149" s="266">
        <v>290.11666666666662</v>
      </c>
      <c r="J149" s="266">
        <v>308.41666666666669</v>
      </c>
      <c r="K149" s="266">
        <v>313.58333333333331</v>
      </c>
      <c r="L149" s="266">
        <v>317.56666666666672</v>
      </c>
      <c r="M149" s="267">
        <v>309.60000000000002</v>
      </c>
      <c r="N149" s="267">
        <v>300.45</v>
      </c>
      <c r="O149" s="267">
        <v>109860000</v>
      </c>
      <c r="P149" s="268">
        <v>4.9614491673593393E-2</v>
      </c>
    </row>
    <row r="150" spans="1:16" ht="12.75" customHeight="1">
      <c r="A150" s="259">
        <v>140</v>
      </c>
      <c r="B150" s="272" t="s">
        <v>108</v>
      </c>
      <c r="C150" s="269" t="s">
        <v>192</v>
      </c>
      <c r="D150" s="265">
        <v>45288</v>
      </c>
      <c r="E150" s="264">
        <v>1412.5</v>
      </c>
      <c r="F150" s="264">
        <v>1405.8333333333333</v>
      </c>
      <c r="G150" s="266">
        <v>1394.6666666666665</v>
      </c>
      <c r="H150" s="266">
        <v>1376.8333333333333</v>
      </c>
      <c r="I150" s="266">
        <v>1365.6666666666665</v>
      </c>
      <c r="J150" s="266">
        <v>1423.6666666666665</v>
      </c>
      <c r="K150" s="266">
        <v>1434.833333333333</v>
      </c>
      <c r="L150" s="266">
        <v>1452.6666666666665</v>
      </c>
      <c r="M150" s="267">
        <v>1417</v>
      </c>
      <c r="N150" s="267">
        <v>1388</v>
      </c>
      <c r="O150" s="267">
        <v>8147300</v>
      </c>
      <c r="P150" s="268">
        <v>-1.0877878813631342E-2</v>
      </c>
    </row>
    <row r="151" spans="1:16" ht="12.75" customHeight="1">
      <c r="A151" s="259">
        <v>141</v>
      </c>
      <c r="B151" s="272" t="s">
        <v>87</v>
      </c>
      <c r="C151" s="271" t="s">
        <v>193</v>
      </c>
      <c r="D151" s="265">
        <v>45288</v>
      </c>
      <c r="E151" s="264">
        <v>4229</v>
      </c>
      <c r="F151" s="264">
        <v>4211.4833333333327</v>
      </c>
      <c r="G151" s="266">
        <v>4181.1666666666652</v>
      </c>
      <c r="H151" s="266">
        <v>4133.3333333333321</v>
      </c>
      <c r="I151" s="266">
        <v>4103.0166666666646</v>
      </c>
      <c r="J151" s="266">
        <v>4259.3166666666657</v>
      </c>
      <c r="K151" s="266">
        <v>4289.6333333333332</v>
      </c>
      <c r="L151" s="266">
        <v>4337.4666666666662</v>
      </c>
      <c r="M151" s="267">
        <v>4241.8</v>
      </c>
      <c r="N151" s="267">
        <v>4163.6499999999996</v>
      </c>
      <c r="O151" s="267">
        <v>857800</v>
      </c>
      <c r="P151" s="268">
        <v>4.2031098153547136E-2</v>
      </c>
    </row>
    <row r="152" spans="1:16" ht="12.75" customHeight="1">
      <c r="A152" s="259">
        <v>142</v>
      </c>
      <c r="B152" s="272" t="s">
        <v>84</v>
      </c>
      <c r="C152" s="264" t="s">
        <v>194</v>
      </c>
      <c r="D152" s="265">
        <v>45288</v>
      </c>
      <c r="E152" s="264">
        <v>204.2</v>
      </c>
      <c r="F152" s="264">
        <v>203.73333333333335</v>
      </c>
      <c r="G152" s="266">
        <v>202.51666666666671</v>
      </c>
      <c r="H152" s="266">
        <v>200.83333333333337</v>
      </c>
      <c r="I152" s="266">
        <v>199.61666666666673</v>
      </c>
      <c r="J152" s="266">
        <v>205.41666666666669</v>
      </c>
      <c r="K152" s="266">
        <v>206.63333333333333</v>
      </c>
      <c r="L152" s="266">
        <v>208.31666666666666</v>
      </c>
      <c r="M152" s="267">
        <v>204.95</v>
      </c>
      <c r="N152" s="267">
        <v>202.05</v>
      </c>
      <c r="O152" s="267">
        <v>65758000</v>
      </c>
      <c r="P152" s="268">
        <v>4.503181595692609E-2</v>
      </c>
    </row>
    <row r="153" spans="1:16" ht="12.75" customHeight="1">
      <c r="A153" s="259">
        <v>143</v>
      </c>
      <c r="B153" s="272" t="s">
        <v>47</v>
      </c>
      <c r="C153" s="264" t="s">
        <v>195</v>
      </c>
      <c r="D153" s="265">
        <v>45288</v>
      </c>
      <c r="E153" s="264">
        <v>37658.15</v>
      </c>
      <c r="F153" s="264">
        <v>37581.76666666667</v>
      </c>
      <c r="G153" s="266">
        <v>37295.333333333343</v>
      </c>
      <c r="H153" s="266">
        <v>36932.51666666667</v>
      </c>
      <c r="I153" s="266">
        <v>36646.083333333343</v>
      </c>
      <c r="J153" s="266">
        <v>37944.583333333343</v>
      </c>
      <c r="K153" s="266">
        <v>38231.016666666677</v>
      </c>
      <c r="L153" s="266">
        <v>38593.833333333343</v>
      </c>
      <c r="M153" s="267">
        <v>37868.199999999997</v>
      </c>
      <c r="N153" s="267">
        <v>37218.949999999997</v>
      </c>
      <c r="O153" s="267">
        <v>162480</v>
      </c>
      <c r="P153" s="268">
        <v>-4.4207182564193065E-2</v>
      </c>
    </row>
    <row r="154" spans="1:16" ht="12.75" customHeight="1">
      <c r="A154" s="259">
        <v>144</v>
      </c>
      <c r="B154" s="272" t="s">
        <v>43</v>
      </c>
      <c r="C154" s="264" t="s">
        <v>196</v>
      </c>
      <c r="D154" s="265">
        <v>45288</v>
      </c>
      <c r="E154" s="264">
        <v>919.4</v>
      </c>
      <c r="F154" s="264">
        <v>915.69999999999993</v>
      </c>
      <c r="G154" s="266">
        <v>893.99999999999989</v>
      </c>
      <c r="H154" s="266">
        <v>868.59999999999991</v>
      </c>
      <c r="I154" s="266">
        <v>846.89999999999986</v>
      </c>
      <c r="J154" s="266">
        <v>941.09999999999991</v>
      </c>
      <c r="K154" s="266">
        <v>962.8</v>
      </c>
      <c r="L154" s="266">
        <v>988.19999999999993</v>
      </c>
      <c r="M154" s="267">
        <v>937.4</v>
      </c>
      <c r="N154" s="267">
        <v>890.3</v>
      </c>
      <c r="O154" s="267">
        <v>13622250</v>
      </c>
      <c r="P154" s="268">
        <v>0.1411786881125911</v>
      </c>
    </row>
    <row r="155" spans="1:16" ht="12.75" customHeight="1">
      <c r="A155" s="259">
        <v>145</v>
      </c>
      <c r="B155" s="272" t="s">
        <v>87</v>
      </c>
      <c r="C155" s="269" t="s">
        <v>197</v>
      </c>
      <c r="D155" s="265">
        <v>45288</v>
      </c>
      <c r="E155" s="264">
        <v>7449.55</v>
      </c>
      <c r="F155" s="264">
        <v>7370.9333333333343</v>
      </c>
      <c r="G155" s="266">
        <v>7227.2666666666682</v>
      </c>
      <c r="H155" s="266">
        <v>7004.9833333333336</v>
      </c>
      <c r="I155" s="266">
        <v>6861.3166666666675</v>
      </c>
      <c r="J155" s="266">
        <v>7593.216666666669</v>
      </c>
      <c r="K155" s="266">
        <v>7736.883333333335</v>
      </c>
      <c r="L155" s="266">
        <v>7959.1666666666697</v>
      </c>
      <c r="M155" s="267">
        <v>7514.6</v>
      </c>
      <c r="N155" s="267">
        <v>7148.65</v>
      </c>
      <c r="O155" s="267">
        <v>1977050</v>
      </c>
      <c r="P155" s="268">
        <v>-3.0537064960219681E-2</v>
      </c>
    </row>
    <row r="156" spans="1:16" ht="12.75" customHeight="1">
      <c r="A156" s="259">
        <v>146</v>
      </c>
      <c r="B156" s="272" t="s">
        <v>84</v>
      </c>
      <c r="C156" s="264" t="s">
        <v>198</v>
      </c>
      <c r="D156" s="265">
        <v>45288</v>
      </c>
      <c r="E156" s="264">
        <v>214.3</v>
      </c>
      <c r="F156" s="264">
        <v>213.91666666666666</v>
      </c>
      <c r="G156" s="266">
        <v>212.43333333333331</v>
      </c>
      <c r="H156" s="266">
        <v>210.56666666666666</v>
      </c>
      <c r="I156" s="266">
        <v>209.08333333333331</v>
      </c>
      <c r="J156" s="266">
        <v>215.7833333333333</v>
      </c>
      <c r="K156" s="266">
        <v>217.26666666666665</v>
      </c>
      <c r="L156" s="266">
        <v>219.1333333333333</v>
      </c>
      <c r="M156" s="267">
        <v>215.4</v>
      </c>
      <c r="N156" s="267">
        <v>212.05</v>
      </c>
      <c r="O156" s="267">
        <v>38985000</v>
      </c>
      <c r="P156" s="268">
        <v>-4.0817832890463535E-2</v>
      </c>
    </row>
    <row r="157" spans="1:16" ht="12.75" customHeight="1">
      <c r="A157" s="259">
        <v>147</v>
      </c>
      <c r="B157" s="272" t="s">
        <v>68</v>
      </c>
      <c r="C157" s="264" t="s">
        <v>199</v>
      </c>
      <c r="D157" s="265">
        <v>45288</v>
      </c>
      <c r="E157" s="264">
        <v>388.25</v>
      </c>
      <c r="F157" s="264">
        <v>389.11666666666662</v>
      </c>
      <c r="G157" s="266">
        <v>381.43333333333322</v>
      </c>
      <c r="H157" s="266">
        <v>374.61666666666662</v>
      </c>
      <c r="I157" s="266">
        <v>366.93333333333322</v>
      </c>
      <c r="J157" s="266">
        <v>395.93333333333322</v>
      </c>
      <c r="K157" s="266">
        <v>403.61666666666662</v>
      </c>
      <c r="L157" s="266">
        <v>410.43333333333322</v>
      </c>
      <c r="M157" s="267">
        <v>396.8</v>
      </c>
      <c r="N157" s="267">
        <v>382.3</v>
      </c>
      <c r="O157" s="267">
        <v>60360875</v>
      </c>
      <c r="P157" s="268">
        <v>-3.4822479707540738E-2</v>
      </c>
    </row>
    <row r="158" spans="1:16" ht="12.75" customHeight="1">
      <c r="A158" s="259">
        <v>148</v>
      </c>
      <c r="B158" s="272" t="s">
        <v>59</v>
      </c>
      <c r="C158" s="264" t="s">
        <v>200</v>
      </c>
      <c r="D158" s="265">
        <v>45288</v>
      </c>
      <c r="E158" s="264">
        <v>2643.45</v>
      </c>
      <c r="F158" s="264">
        <v>2636.85</v>
      </c>
      <c r="G158" s="266">
        <v>2620.75</v>
      </c>
      <c r="H158" s="266">
        <v>2598.0500000000002</v>
      </c>
      <c r="I158" s="266">
        <v>2581.9500000000003</v>
      </c>
      <c r="J158" s="266">
        <v>2659.5499999999997</v>
      </c>
      <c r="K158" s="266">
        <v>2675.6499999999992</v>
      </c>
      <c r="L158" s="266">
        <v>2698.3499999999995</v>
      </c>
      <c r="M158" s="267">
        <v>2652.95</v>
      </c>
      <c r="N158" s="267">
        <v>2614.15</v>
      </c>
      <c r="O158" s="267">
        <v>2327500</v>
      </c>
      <c r="P158" s="268">
        <v>-3.9711191335740074E-2</v>
      </c>
    </row>
    <row r="159" spans="1:16" ht="12.75" customHeight="1">
      <c r="A159" s="259">
        <v>149</v>
      </c>
      <c r="B159" s="272" t="s">
        <v>39</v>
      </c>
      <c r="C159" s="264" t="s">
        <v>201</v>
      </c>
      <c r="D159" s="265">
        <v>45288</v>
      </c>
      <c r="E159" s="264">
        <v>3428</v>
      </c>
      <c r="F159" s="264">
        <v>3428.0333333333333</v>
      </c>
      <c r="G159" s="266">
        <v>3406.5166666666664</v>
      </c>
      <c r="H159" s="266">
        <v>3385.0333333333333</v>
      </c>
      <c r="I159" s="266">
        <v>3363.5166666666664</v>
      </c>
      <c r="J159" s="266">
        <v>3449.5166666666664</v>
      </c>
      <c r="K159" s="266">
        <v>3471.0333333333338</v>
      </c>
      <c r="L159" s="266">
        <v>3492.5166666666664</v>
      </c>
      <c r="M159" s="267">
        <v>3449.55</v>
      </c>
      <c r="N159" s="267">
        <v>3406.55</v>
      </c>
      <c r="O159" s="267">
        <v>2628750</v>
      </c>
      <c r="P159" s="268">
        <v>-5.0821447914786065E-2</v>
      </c>
    </row>
    <row r="160" spans="1:16" ht="12.75" customHeight="1">
      <c r="A160" s="259">
        <v>150</v>
      </c>
      <c r="B160" s="272" t="s">
        <v>63</v>
      </c>
      <c r="C160" s="264" t="s">
        <v>202</v>
      </c>
      <c r="D160" s="265">
        <v>45288</v>
      </c>
      <c r="E160" s="264">
        <v>89.2</v>
      </c>
      <c r="F160" s="264">
        <v>89.38333333333334</v>
      </c>
      <c r="G160" s="266">
        <v>88.116666666666674</v>
      </c>
      <c r="H160" s="266">
        <v>87.033333333333331</v>
      </c>
      <c r="I160" s="266">
        <v>85.766666666666666</v>
      </c>
      <c r="J160" s="266">
        <v>90.466666666666683</v>
      </c>
      <c r="K160" s="266">
        <v>91.733333333333363</v>
      </c>
      <c r="L160" s="266">
        <v>92.816666666666691</v>
      </c>
      <c r="M160" s="267">
        <v>90.65</v>
      </c>
      <c r="N160" s="267">
        <v>88.3</v>
      </c>
      <c r="O160" s="267">
        <v>221832000</v>
      </c>
      <c r="P160" s="268">
        <v>-8.7581325516551088E-3</v>
      </c>
    </row>
    <row r="161" spans="1:16" ht="12.75" customHeight="1">
      <c r="A161" s="259">
        <v>151</v>
      </c>
      <c r="B161" s="272" t="s">
        <v>45</v>
      </c>
      <c r="C161" s="271" t="s">
        <v>203</v>
      </c>
      <c r="D161" s="265">
        <v>45288</v>
      </c>
      <c r="E161" s="264">
        <v>5374.7</v>
      </c>
      <c r="F161" s="264">
        <v>5427.0666666666666</v>
      </c>
      <c r="G161" s="266">
        <v>5235.6333333333332</v>
      </c>
      <c r="H161" s="266">
        <v>5096.5666666666666</v>
      </c>
      <c r="I161" s="266">
        <v>4905.1333333333332</v>
      </c>
      <c r="J161" s="266">
        <v>5566.1333333333332</v>
      </c>
      <c r="K161" s="266">
        <v>5757.5666666666657</v>
      </c>
      <c r="L161" s="266">
        <v>5896.6333333333332</v>
      </c>
      <c r="M161" s="267">
        <v>5618.5</v>
      </c>
      <c r="N161" s="267">
        <v>5288</v>
      </c>
      <c r="O161" s="267">
        <v>1795700</v>
      </c>
      <c r="P161" s="268">
        <v>-2.1310224547634621E-2</v>
      </c>
    </row>
    <row r="162" spans="1:16" ht="12.75" customHeight="1">
      <c r="A162" s="259">
        <v>152</v>
      </c>
      <c r="B162" s="272" t="s">
        <v>190</v>
      </c>
      <c r="C162" s="264" t="s">
        <v>204</v>
      </c>
      <c r="D162" s="265">
        <v>45288</v>
      </c>
      <c r="E162" s="264">
        <v>231.85</v>
      </c>
      <c r="F162" s="264">
        <v>232.2833333333333</v>
      </c>
      <c r="G162" s="266">
        <v>230.26666666666659</v>
      </c>
      <c r="H162" s="266">
        <v>228.68333333333328</v>
      </c>
      <c r="I162" s="266">
        <v>226.66666666666657</v>
      </c>
      <c r="J162" s="266">
        <v>233.86666666666662</v>
      </c>
      <c r="K162" s="266">
        <v>235.88333333333333</v>
      </c>
      <c r="L162" s="266">
        <v>237.46666666666664</v>
      </c>
      <c r="M162" s="267">
        <v>234.3</v>
      </c>
      <c r="N162" s="267">
        <v>230.7</v>
      </c>
      <c r="O162" s="267">
        <v>79686000</v>
      </c>
      <c r="P162" s="268">
        <v>-2.5235455815420665E-3</v>
      </c>
    </row>
    <row r="163" spans="1:16" ht="12.75" customHeight="1">
      <c r="A163" s="259">
        <v>153</v>
      </c>
      <c r="B163" s="272" t="s">
        <v>205</v>
      </c>
      <c r="C163" s="264" t="s">
        <v>206</v>
      </c>
      <c r="D163" s="265">
        <v>45288</v>
      </c>
      <c r="E163" s="264">
        <v>1700</v>
      </c>
      <c r="F163" s="264">
        <v>1718.4166666666667</v>
      </c>
      <c r="G163" s="266">
        <v>1676.1833333333334</v>
      </c>
      <c r="H163" s="266">
        <v>1652.3666666666666</v>
      </c>
      <c r="I163" s="266">
        <v>1610.1333333333332</v>
      </c>
      <c r="J163" s="266">
        <v>1742.2333333333336</v>
      </c>
      <c r="K163" s="266">
        <v>1784.4666666666667</v>
      </c>
      <c r="L163" s="266">
        <v>1808.2833333333338</v>
      </c>
      <c r="M163" s="267">
        <v>1760.65</v>
      </c>
      <c r="N163" s="267">
        <v>1694.6</v>
      </c>
      <c r="O163" s="267">
        <v>5564911</v>
      </c>
      <c r="P163" s="268">
        <v>5.4415765865137144E-3</v>
      </c>
    </row>
    <row r="164" spans="1:16" ht="12.75" customHeight="1">
      <c r="A164" s="259">
        <v>154</v>
      </c>
      <c r="B164" s="272" t="s">
        <v>49</v>
      </c>
      <c r="C164" s="264" t="s">
        <v>208</v>
      </c>
      <c r="D164" s="265">
        <v>45288</v>
      </c>
      <c r="E164" s="264">
        <v>981.45</v>
      </c>
      <c r="F164" s="264">
        <v>986.48333333333346</v>
      </c>
      <c r="G164" s="266">
        <v>973.1166666666669</v>
      </c>
      <c r="H164" s="266">
        <v>964.78333333333342</v>
      </c>
      <c r="I164" s="266">
        <v>951.41666666666686</v>
      </c>
      <c r="J164" s="266">
        <v>994.81666666666695</v>
      </c>
      <c r="K164" s="266">
        <v>1008.1833333333335</v>
      </c>
      <c r="L164" s="266">
        <v>1016.516666666667</v>
      </c>
      <c r="M164" s="267">
        <v>999.85</v>
      </c>
      <c r="N164" s="267">
        <v>978.15</v>
      </c>
      <c r="O164" s="267">
        <v>3316700</v>
      </c>
      <c r="P164" s="268">
        <v>2.8737147376746638E-2</v>
      </c>
    </row>
    <row r="165" spans="1:16" ht="12.75" customHeight="1">
      <c r="A165" s="259">
        <v>155</v>
      </c>
      <c r="B165" s="272" t="s">
        <v>63</v>
      </c>
      <c r="C165" s="264" t="s">
        <v>209</v>
      </c>
      <c r="D165" s="265">
        <v>45288</v>
      </c>
      <c r="E165" s="264">
        <v>272.55</v>
      </c>
      <c r="F165" s="264">
        <v>272.13333333333333</v>
      </c>
      <c r="G165" s="266">
        <v>264.26666666666665</v>
      </c>
      <c r="H165" s="266">
        <v>255.98333333333335</v>
      </c>
      <c r="I165" s="266">
        <v>248.11666666666667</v>
      </c>
      <c r="J165" s="266">
        <v>280.41666666666663</v>
      </c>
      <c r="K165" s="266">
        <v>288.2833333333333</v>
      </c>
      <c r="L165" s="266">
        <v>296.56666666666661</v>
      </c>
      <c r="M165" s="267">
        <v>280</v>
      </c>
      <c r="N165" s="267">
        <v>263.85000000000002</v>
      </c>
      <c r="O165" s="267">
        <v>59137500</v>
      </c>
      <c r="P165" s="268">
        <v>-7.0713022981732473E-2</v>
      </c>
    </row>
    <row r="166" spans="1:16" ht="12.75" customHeight="1">
      <c r="A166" s="259">
        <v>156</v>
      </c>
      <c r="B166" s="272" t="s">
        <v>190</v>
      </c>
      <c r="C166" s="264" t="s">
        <v>210</v>
      </c>
      <c r="D166" s="265">
        <v>45288</v>
      </c>
      <c r="E166" s="264">
        <v>407.2</v>
      </c>
      <c r="F166" s="264">
        <v>408.73333333333335</v>
      </c>
      <c r="G166" s="266">
        <v>397.7166666666667</v>
      </c>
      <c r="H166" s="266">
        <v>388.23333333333335</v>
      </c>
      <c r="I166" s="266">
        <v>377.2166666666667</v>
      </c>
      <c r="J166" s="266">
        <v>418.2166666666667</v>
      </c>
      <c r="K166" s="266">
        <v>429.23333333333335</v>
      </c>
      <c r="L166" s="266">
        <v>438.7166666666667</v>
      </c>
      <c r="M166" s="267">
        <v>419.75</v>
      </c>
      <c r="N166" s="267">
        <v>399.25</v>
      </c>
      <c r="O166" s="267">
        <v>44140000</v>
      </c>
      <c r="P166" s="268">
        <v>-1.464416465755871E-2</v>
      </c>
    </row>
    <row r="167" spans="1:16" ht="12.75" customHeight="1">
      <c r="A167" s="259">
        <v>157</v>
      </c>
      <c r="B167" s="272" t="s">
        <v>84</v>
      </c>
      <c r="C167" s="264" t="s">
        <v>211</v>
      </c>
      <c r="D167" s="265">
        <v>45288</v>
      </c>
      <c r="E167" s="264">
        <v>2567.5500000000002</v>
      </c>
      <c r="F167" s="264">
        <v>2571.1833333333334</v>
      </c>
      <c r="G167" s="266">
        <v>2552.3666666666668</v>
      </c>
      <c r="H167" s="266">
        <v>2537.1833333333334</v>
      </c>
      <c r="I167" s="266">
        <v>2518.3666666666668</v>
      </c>
      <c r="J167" s="266">
        <v>2586.3666666666668</v>
      </c>
      <c r="K167" s="266">
        <v>2605.1833333333334</v>
      </c>
      <c r="L167" s="266">
        <v>2620.3666666666668</v>
      </c>
      <c r="M167" s="267">
        <v>2590</v>
      </c>
      <c r="N167" s="267">
        <v>2556</v>
      </c>
      <c r="O167" s="267">
        <v>40585000</v>
      </c>
      <c r="P167" s="268">
        <v>1.5208745028391325E-2</v>
      </c>
    </row>
    <row r="168" spans="1:16" ht="12.75" customHeight="1">
      <c r="A168" s="259">
        <v>158</v>
      </c>
      <c r="B168" s="272" t="s">
        <v>132</v>
      </c>
      <c r="C168" s="264" t="s">
        <v>212</v>
      </c>
      <c r="D168" s="265">
        <v>45288</v>
      </c>
      <c r="E168" s="264">
        <v>112.9</v>
      </c>
      <c r="F168" s="264">
        <v>111.96666666666665</v>
      </c>
      <c r="G168" s="266">
        <v>110.5333333333333</v>
      </c>
      <c r="H168" s="266">
        <v>108.16666666666664</v>
      </c>
      <c r="I168" s="266">
        <v>106.73333333333329</v>
      </c>
      <c r="J168" s="266">
        <v>114.33333333333331</v>
      </c>
      <c r="K168" s="266">
        <v>115.76666666666668</v>
      </c>
      <c r="L168" s="266">
        <v>118.13333333333333</v>
      </c>
      <c r="M168" s="267">
        <v>113.4</v>
      </c>
      <c r="N168" s="267">
        <v>109.6</v>
      </c>
      <c r="O168" s="267">
        <v>146168000</v>
      </c>
      <c r="P168" s="268">
        <v>-2.9016315034277516E-2</v>
      </c>
    </row>
    <row r="169" spans="1:16" ht="12.75" customHeight="1">
      <c r="A169" s="259">
        <v>159</v>
      </c>
      <c r="B169" s="272" t="s">
        <v>63</v>
      </c>
      <c r="C169" s="269" t="s">
        <v>213</v>
      </c>
      <c r="D169" s="265">
        <v>45288</v>
      </c>
      <c r="E169" s="264">
        <v>773.45</v>
      </c>
      <c r="F169" s="264">
        <v>772.81666666666661</v>
      </c>
      <c r="G169" s="266">
        <v>767.63333333333321</v>
      </c>
      <c r="H169" s="266">
        <v>761.81666666666661</v>
      </c>
      <c r="I169" s="266">
        <v>756.63333333333321</v>
      </c>
      <c r="J169" s="266">
        <v>778.63333333333321</v>
      </c>
      <c r="K169" s="266">
        <v>783.81666666666661</v>
      </c>
      <c r="L169" s="266">
        <v>789.63333333333321</v>
      </c>
      <c r="M169" s="267">
        <v>778</v>
      </c>
      <c r="N169" s="267">
        <v>767</v>
      </c>
      <c r="O169" s="267">
        <v>15172800</v>
      </c>
      <c r="P169" s="268">
        <v>-7.7977637335926109E-2</v>
      </c>
    </row>
    <row r="170" spans="1:16" ht="12.75" customHeight="1">
      <c r="A170" s="259">
        <v>160</v>
      </c>
      <c r="B170" s="272" t="s">
        <v>68</v>
      </c>
      <c r="C170" s="264" t="s">
        <v>214</v>
      </c>
      <c r="D170" s="265">
        <v>45288</v>
      </c>
      <c r="E170" s="264">
        <v>1397.85</v>
      </c>
      <c r="F170" s="264">
        <v>1403.8166666666666</v>
      </c>
      <c r="G170" s="266">
        <v>1385.6333333333332</v>
      </c>
      <c r="H170" s="266">
        <v>1373.4166666666665</v>
      </c>
      <c r="I170" s="266">
        <v>1355.2333333333331</v>
      </c>
      <c r="J170" s="266">
        <v>1416.0333333333333</v>
      </c>
      <c r="K170" s="266">
        <v>1434.2166666666667</v>
      </c>
      <c r="L170" s="266">
        <v>1446.4333333333334</v>
      </c>
      <c r="M170" s="267">
        <v>1422</v>
      </c>
      <c r="N170" s="267">
        <v>1391.6</v>
      </c>
      <c r="O170" s="267">
        <v>6765750</v>
      </c>
      <c r="P170" s="268">
        <v>3.4874383388780544E-2</v>
      </c>
    </row>
    <row r="171" spans="1:16" ht="12.75" customHeight="1">
      <c r="A171" s="259">
        <v>161</v>
      </c>
      <c r="B171" s="272" t="s">
        <v>63</v>
      </c>
      <c r="C171" s="264" t="s">
        <v>215</v>
      </c>
      <c r="D171" s="265">
        <v>45288</v>
      </c>
      <c r="E171" s="264">
        <v>639.1</v>
      </c>
      <c r="F171" s="264">
        <v>641.7833333333333</v>
      </c>
      <c r="G171" s="266">
        <v>633.66666666666663</v>
      </c>
      <c r="H171" s="266">
        <v>628.23333333333335</v>
      </c>
      <c r="I171" s="266">
        <v>620.11666666666667</v>
      </c>
      <c r="J171" s="266">
        <v>647.21666666666658</v>
      </c>
      <c r="K171" s="266">
        <v>655.33333333333337</v>
      </c>
      <c r="L171" s="266">
        <v>660.76666666666654</v>
      </c>
      <c r="M171" s="267">
        <v>649.9</v>
      </c>
      <c r="N171" s="267">
        <v>636.35</v>
      </c>
      <c r="O171" s="267">
        <v>89551500</v>
      </c>
      <c r="P171" s="268">
        <v>-3.6049868985429845E-3</v>
      </c>
    </row>
    <row r="172" spans="1:16" ht="12.75" customHeight="1">
      <c r="A172" s="259">
        <v>162</v>
      </c>
      <c r="B172" s="272" t="s">
        <v>49</v>
      </c>
      <c r="C172" s="264" t="s">
        <v>216</v>
      </c>
      <c r="D172" s="265">
        <v>45288</v>
      </c>
      <c r="E172" s="264">
        <v>28207</v>
      </c>
      <c r="F172" s="264">
        <v>28236.933333333334</v>
      </c>
      <c r="G172" s="266">
        <v>27994.866666666669</v>
      </c>
      <c r="H172" s="266">
        <v>27782.733333333334</v>
      </c>
      <c r="I172" s="266">
        <v>27540.666666666668</v>
      </c>
      <c r="J172" s="266">
        <v>28449.066666666669</v>
      </c>
      <c r="K172" s="266">
        <v>28691.133333333335</v>
      </c>
      <c r="L172" s="266">
        <v>28903.26666666667</v>
      </c>
      <c r="M172" s="267">
        <v>28479</v>
      </c>
      <c r="N172" s="267">
        <v>28024.799999999999</v>
      </c>
      <c r="O172" s="267">
        <v>154875</v>
      </c>
      <c r="P172" s="268">
        <v>-2.3640661938534278E-2</v>
      </c>
    </row>
    <row r="173" spans="1:16" ht="12.75" customHeight="1">
      <c r="A173" s="259">
        <v>163</v>
      </c>
      <c r="B173" s="272" t="s">
        <v>41</v>
      </c>
      <c r="C173" s="264" t="s">
        <v>217</v>
      </c>
      <c r="D173" s="265">
        <v>45288</v>
      </c>
      <c r="E173" s="264">
        <v>3958.95</v>
      </c>
      <c r="F173" s="264">
        <v>4005.6</v>
      </c>
      <c r="G173" s="266">
        <v>3885.8999999999996</v>
      </c>
      <c r="H173" s="266">
        <v>3812.85</v>
      </c>
      <c r="I173" s="266">
        <v>3693.1499999999996</v>
      </c>
      <c r="J173" s="266">
        <v>4078.6499999999996</v>
      </c>
      <c r="K173" s="266">
        <v>4198.3499999999995</v>
      </c>
      <c r="L173" s="266">
        <v>4271.3999999999996</v>
      </c>
      <c r="M173" s="267">
        <v>4125.3</v>
      </c>
      <c r="N173" s="267">
        <v>3932.55</v>
      </c>
      <c r="O173" s="267">
        <v>2099450</v>
      </c>
      <c r="P173" s="268">
        <v>6.0957891678142334E-2</v>
      </c>
    </row>
    <row r="174" spans="1:16" ht="12.75" customHeight="1">
      <c r="A174" s="259">
        <v>164</v>
      </c>
      <c r="B174" s="272" t="s">
        <v>47</v>
      </c>
      <c r="C174" s="264" t="s">
        <v>218</v>
      </c>
      <c r="D174" s="265">
        <v>45288</v>
      </c>
      <c r="E174" s="264">
        <v>2454.9499999999998</v>
      </c>
      <c r="F174" s="264">
        <v>2439.9833333333331</v>
      </c>
      <c r="G174" s="266">
        <v>2413.0166666666664</v>
      </c>
      <c r="H174" s="266">
        <v>2371.0833333333335</v>
      </c>
      <c r="I174" s="266">
        <v>2344.1166666666668</v>
      </c>
      <c r="J174" s="266">
        <v>2481.9166666666661</v>
      </c>
      <c r="K174" s="266">
        <v>2508.8833333333323</v>
      </c>
      <c r="L174" s="266">
        <v>2550.8166666666657</v>
      </c>
      <c r="M174" s="267">
        <v>2466.9499999999998</v>
      </c>
      <c r="N174" s="267">
        <v>2398.0500000000002</v>
      </c>
      <c r="O174" s="267">
        <v>4099125</v>
      </c>
      <c r="P174" s="268">
        <v>-6.2038784966535095E-2</v>
      </c>
    </row>
    <row r="175" spans="1:16" ht="12.75" customHeight="1">
      <c r="A175" s="259">
        <v>165</v>
      </c>
      <c r="B175" s="272" t="s">
        <v>68</v>
      </c>
      <c r="C175" s="264" t="s">
        <v>219</v>
      </c>
      <c r="D175" s="265">
        <v>45288</v>
      </c>
      <c r="E175" s="264">
        <v>2058.35</v>
      </c>
      <c r="F175" s="264">
        <v>2050.6833333333334</v>
      </c>
      <c r="G175" s="266">
        <v>2026.9666666666667</v>
      </c>
      <c r="H175" s="266">
        <v>1995.5833333333333</v>
      </c>
      <c r="I175" s="266">
        <v>1971.8666666666666</v>
      </c>
      <c r="J175" s="266">
        <v>2082.0666666666666</v>
      </c>
      <c r="K175" s="266">
        <v>2105.7833333333338</v>
      </c>
      <c r="L175" s="266">
        <v>2137.166666666667</v>
      </c>
      <c r="M175" s="267">
        <v>2074.4</v>
      </c>
      <c r="N175" s="267">
        <v>2019.3</v>
      </c>
      <c r="O175" s="267">
        <v>8937000</v>
      </c>
      <c r="P175" s="268">
        <v>1.0753410847503192E-3</v>
      </c>
    </row>
    <row r="176" spans="1:16" ht="12.75" customHeight="1">
      <c r="A176" s="259">
        <v>166</v>
      </c>
      <c r="B176" s="272" t="s">
        <v>43</v>
      </c>
      <c r="C176" s="264" t="s">
        <v>220</v>
      </c>
      <c r="D176" s="265">
        <v>45288</v>
      </c>
      <c r="E176" s="264">
        <v>1243.8499999999999</v>
      </c>
      <c r="F176" s="264">
        <v>1243.1999999999998</v>
      </c>
      <c r="G176" s="266">
        <v>1235.8499999999997</v>
      </c>
      <c r="H176" s="266">
        <v>1227.8499999999999</v>
      </c>
      <c r="I176" s="266">
        <v>1220.4999999999998</v>
      </c>
      <c r="J176" s="266">
        <v>1251.1999999999996</v>
      </c>
      <c r="K176" s="266">
        <v>1258.55</v>
      </c>
      <c r="L176" s="266">
        <v>1266.5499999999995</v>
      </c>
      <c r="M176" s="267">
        <v>1250.55</v>
      </c>
      <c r="N176" s="267">
        <v>1235.2</v>
      </c>
      <c r="O176" s="267">
        <v>16156700</v>
      </c>
      <c r="P176" s="268">
        <v>-3.0291572136795227E-2</v>
      </c>
    </row>
    <row r="177" spans="1:16" ht="12.75" customHeight="1">
      <c r="A177" s="259">
        <v>167</v>
      </c>
      <c r="B177" s="272" t="s">
        <v>205</v>
      </c>
      <c r="C177" s="264" t="s">
        <v>221</v>
      </c>
      <c r="D177" s="265">
        <v>45288</v>
      </c>
      <c r="E177" s="264">
        <v>726.05</v>
      </c>
      <c r="F177" s="264">
        <v>716.16666666666663</v>
      </c>
      <c r="G177" s="266">
        <v>701.93333333333328</v>
      </c>
      <c r="H177" s="266">
        <v>677.81666666666661</v>
      </c>
      <c r="I177" s="266">
        <v>663.58333333333326</v>
      </c>
      <c r="J177" s="266">
        <v>740.2833333333333</v>
      </c>
      <c r="K177" s="266">
        <v>754.51666666666665</v>
      </c>
      <c r="L177" s="266">
        <v>778.63333333333333</v>
      </c>
      <c r="M177" s="267">
        <v>730.4</v>
      </c>
      <c r="N177" s="267">
        <v>692.05</v>
      </c>
      <c r="O177" s="267">
        <v>8971500</v>
      </c>
      <c r="P177" s="268">
        <v>0.22762725779967161</v>
      </c>
    </row>
    <row r="178" spans="1:16" ht="12.75" customHeight="1">
      <c r="A178" s="259">
        <v>168</v>
      </c>
      <c r="B178" s="272" t="s">
        <v>43</v>
      </c>
      <c r="C178" s="271" t="s">
        <v>222</v>
      </c>
      <c r="D178" s="265">
        <v>45288</v>
      </c>
      <c r="E178" s="264">
        <v>708.1</v>
      </c>
      <c r="F178" s="264">
        <v>700.9666666666667</v>
      </c>
      <c r="G178" s="266">
        <v>691.38333333333344</v>
      </c>
      <c r="H178" s="266">
        <v>674.66666666666674</v>
      </c>
      <c r="I178" s="266">
        <v>665.08333333333348</v>
      </c>
      <c r="J178" s="266">
        <v>717.68333333333339</v>
      </c>
      <c r="K178" s="266">
        <v>727.26666666666665</v>
      </c>
      <c r="L178" s="266">
        <v>743.98333333333335</v>
      </c>
      <c r="M178" s="267">
        <v>710.55</v>
      </c>
      <c r="N178" s="267">
        <v>684.25</v>
      </c>
      <c r="O178" s="267">
        <v>6720000</v>
      </c>
      <c r="P178" s="268">
        <v>-1.9693654266958426E-2</v>
      </c>
    </row>
    <row r="179" spans="1:16" ht="12.75" customHeight="1">
      <c r="A179" s="259">
        <v>169</v>
      </c>
      <c r="B179" s="272" t="s">
        <v>39</v>
      </c>
      <c r="C179" s="264" t="s">
        <v>223</v>
      </c>
      <c r="D179" s="265">
        <v>45288</v>
      </c>
      <c r="E179" s="264">
        <v>1026</v>
      </c>
      <c r="F179" s="264">
        <v>1026.9166666666667</v>
      </c>
      <c r="G179" s="266">
        <v>1010.1333333333334</v>
      </c>
      <c r="H179" s="266">
        <v>994.26666666666665</v>
      </c>
      <c r="I179" s="266">
        <v>977.48333333333335</v>
      </c>
      <c r="J179" s="266">
        <v>1042.7833333333335</v>
      </c>
      <c r="K179" s="266">
        <v>1059.5666666666668</v>
      </c>
      <c r="L179" s="266">
        <v>1075.4333333333336</v>
      </c>
      <c r="M179" s="267">
        <v>1043.7</v>
      </c>
      <c r="N179" s="267">
        <v>1011.05</v>
      </c>
      <c r="O179" s="267">
        <v>10736550</v>
      </c>
      <c r="P179" s="268">
        <v>-0.13681185054167588</v>
      </c>
    </row>
    <row r="180" spans="1:16" ht="12.75" customHeight="1">
      <c r="A180" s="259">
        <v>170</v>
      </c>
      <c r="B180" s="272" t="s">
        <v>79</v>
      </c>
      <c r="C180" s="270" t="s">
        <v>224</v>
      </c>
      <c r="D180" s="265">
        <v>45288</v>
      </c>
      <c r="E180" s="264">
        <v>1732.05</v>
      </c>
      <c r="F180" s="264">
        <v>1735.4666666666665</v>
      </c>
      <c r="G180" s="266">
        <v>1717.083333333333</v>
      </c>
      <c r="H180" s="266">
        <v>1702.1166666666666</v>
      </c>
      <c r="I180" s="266">
        <v>1683.7333333333331</v>
      </c>
      <c r="J180" s="266">
        <v>1750.4333333333329</v>
      </c>
      <c r="K180" s="266">
        <v>1768.8166666666666</v>
      </c>
      <c r="L180" s="266">
        <v>1783.7833333333328</v>
      </c>
      <c r="M180" s="267">
        <v>1753.85</v>
      </c>
      <c r="N180" s="267">
        <v>1720.5</v>
      </c>
      <c r="O180" s="267">
        <v>7360000</v>
      </c>
      <c r="P180" s="268">
        <v>1.0087147464489124E-2</v>
      </c>
    </row>
    <row r="181" spans="1:16" ht="12.75" customHeight="1">
      <c r="A181" s="259">
        <v>171</v>
      </c>
      <c r="B181" s="272" t="s">
        <v>59</v>
      </c>
      <c r="C181" s="264" t="s">
        <v>225</v>
      </c>
      <c r="D181" s="265">
        <v>45288</v>
      </c>
      <c r="E181" s="264">
        <v>992.8</v>
      </c>
      <c r="F181" s="264">
        <v>990.44999999999993</v>
      </c>
      <c r="G181" s="266">
        <v>982.24999999999989</v>
      </c>
      <c r="H181" s="266">
        <v>971.69999999999993</v>
      </c>
      <c r="I181" s="266">
        <v>963.49999999999989</v>
      </c>
      <c r="J181" s="266">
        <v>1000.9999999999999</v>
      </c>
      <c r="K181" s="266">
        <v>1009.1999999999999</v>
      </c>
      <c r="L181" s="266">
        <v>1019.7499999999999</v>
      </c>
      <c r="M181" s="267">
        <v>998.65</v>
      </c>
      <c r="N181" s="267">
        <v>979.9</v>
      </c>
      <c r="O181" s="267">
        <v>8399700</v>
      </c>
      <c r="P181" s="268">
        <v>-2.2415418456059495E-2</v>
      </c>
    </row>
    <row r="182" spans="1:16" ht="12.75" customHeight="1">
      <c r="A182" s="259">
        <v>172</v>
      </c>
      <c r="B182" s="272" t="s">
        <v>56</v>
      </c>
      <c r="C182" s="264" t="s">
        <v>226</v>
      </c>
      <c r="D182" s="265">
        <v>45288</v>
      </c>
      <c r="E182" s="264">
        <v>724.8</v>
      </c>
      <c r="F182" s="264">
        <v>723.05000000000007</v>
      </c>
      <c r="G182" s="266">
        <v>714.25000000000011</v>
      </c>
      <c r="H182" s="266">
        <v>703.7</v>
      </c>
      <c r="I182" s="266">
        <v>694.90000000000009</v>
      </c>
      <c r="J182" s="266">
        <v>733.60000000000014</v>
      </c>
      <c r="K182" s="266">
        <v>742.40000000000009</v>
      </c>
      <c r="L182" s="266">
        <v>752.95000000000016</v>
      </c>
      <c r="M182" s="267">
        <v>731.85</v>
      </c>
      <c r="N182" s="267">
        <v>712.5</v>
      </c>
      <c r="O182" s="267">
        <v>63224400</v>
      </c>
      <c r="P182" s="268">
        <v>-1.4197791454662607E-2</v>
      </c>
    </row>
    <row r="183" spans="1:16" ht="12.75" customHeight="1">
      <c r="A183" s="259">
        <v>173</v>
      </c>
      <c r="B183" s="272" t="s">
        <v>190</v>
      </c>
      <c r="C183" s="264" t="s">
        <v>227</v>
      </c>
      <c r="D183" s="265">
        <v>45288</v>
      </c>
      <c r="E183" s="264">
        <v>326.8</v>
      </c>
      <c r="F183" s="264">
        <v>327.59999999999997</v>
      </c>
      <c r="G183" s="266">
        <v>322.89999999999992</v>
      </c>
      <c r="H183" s="266">
        <v>318.99999999999994</v>
      </c>
      <c r="I183" s="266">
        <v>314.2999999999999</v>
      </c>
      <c r="J183" s="266">
        <v>331.49999999999994</v>
      </c>
      <c r="K183" s="266">
        <v>336.2</v>
      </c>
      <c r="L183" s="266">
        <v>340.09999999999997</v>
      </c>
      <c r="M183" s="267">
        <v>332.3</v>
      </c>
      <c r="N183" s="267">
        <v>323.7</v>
      </c>
      <c r="O183" s="267">
        <v>106768125</v>
      </c>
      <c r="P183" s="268">
        <v>5.6585179769208759E-3</v>
      </c>
    </row>
    <row r="184" spans="1:16" ht="12.75" customHeight="1">
      <c r="A184" s="259">
        <v>174</v>
      </c>
      <c r="B184" s="272" t="s">
        <v>132</v>
      </c>
      <c r="C184" s="264" t="s">
        <v>228</v>
      </c>
      <c r="D184" s="265">
        <v>45288</v>
      </c>
      <c r="E184" s="264">
        <v>133.94999999999999</v>
      </c>
      <c r="F184" s="264">
        <v>133.58333333333334</v>
      </c>
      <c r="G184" s="266">
        <v>132.26666666666668</v>
      </c>
      <c r="H184" s="266">
        <v>130.58333333333334</v>
      </c>
      <c r="I184" s="266">
        <v>129.26666666666668</v>
      </c>
      <c r="J184" s="266">
        <v>135.26666666666668</v>
      </c>
      <c r="K184" s="266">
        <v>136.58333333333334</v>
      </c>
      <c r="L184" s="266">
        <v>138.26666666666668</v>
      </c>
      <c r="M184" s="267">
        <v>134.9</v>
      </c>
      <c r="N184" s="267">
        <v>131.9</v>
      </c>
      <c r="O184" s="267">
        <v>213526500</v>
      </c>
      <c r="P184" s="268">
        <v>-4.5015128034831375E-2</v>
      </c>
    </row>
    <row r="185" spans="1:16" ht="12.75" customHeight="1">
      <c r="A185" s="259">
        <v>175</v>
      </c>
      <c r="B185" s="272" t="s">
        <v>87</v>
      </c>
      <c r="C185" s="264" t="s">
        <v>229</v>
      </c>
      <c r="D185" s="265">
        <v>45288</v>
      </c>
      <c r="E185" s="264">
        <v>3841.1</v>
      </c>
      <c r="F185" s="264">
        <v>3824.6833333333329</v>
      </c>
      <c r="G185" s="266">
        <v>3787.766666666666</v>
      </c>
      <c r="H185" s="266">
        <v>3734.4333333333329</v>
      </c>
      <c r="I185" s="266">
        <v>3697.516666666666</v>
      </c>
      <c r="J185" s="266">
        <v>3878.016666666666</v>
      </c>
      <c r="K185" s="266">
        <v>3914.9333333333329</v>
      </c>
      <c r="L185" s="266">
        <v>3968.266666666666</v>
      </c>
      <c r="M185" s="267">
        <v>3861.6</v>
      </c>
      <c r="N185" s="267">
        <v>3771.35</v>
      </c>
      <c r="O185" s="267">
        <v>11897550</v>
      </c>
      <c r="P185" s="268">
        <v>3.8747135217723452E-2</v>
      </c>
    </row>
    <row r="186" spans="1:16" ht="12.75" customHeight="1">
      <c r="A186" s="259">
        <v>176</v>
      </c>
      <c r="B186" s="272" t="s">
        <v>87</v>
      </c>
      <c r="C186" s="264" t="s">
        <v>230</v>
      </c>
      <c r="D186" s="265">
        <v>45288</v>
      </c>
      <c r="E186" s="264">
        <v>1278.75</v>
      </c>
      <c r="F186" s="264">
        <v>1270.1833333333334</v>
      </c>
      <c r="G186" s="266">
        <v>1254.8666666666668</v>
      </c>
      <c r="H186" s="266">
        <v>1230.9833333333333</v>
      </c>
      <c r="I186" s="266">
        <v>1215.6666666666667</v>
      </c>
      <c r="J186" s="266">
        <v>1294.0666666666668</v>
      </c>
      <c r="K186" s="266">
        <v>1309.3833333333334</v>
      </c>
      <c r="L186" s="266">
        <v>1333.2666666666669</v>
      </c>
      <c r="M186" s="267">
        <v>1285.5</v>
      </c>
      <c r="N186" s="267">
        <v>1246.3</v>
      </c>
      <c r="O186" s="267">
        <v>15267000</v>
      </c>
      <c r="P186" s="268">
        <v>1.4593883328681367E-2</v>
      </c>
    </row>
    <row r="187" spans="1:16" ht="12.75" customHeight="1">
      <c r="A187" s="259">
        <v>177</v>
      </c>
      <c r="B187" s="272" t="s">
        <v>59</v>
      </c>
      <c r="C187" s="264" t="s">
        <v>231</v>
      </c>
      <c r="D187" s="265">
        <v>45288</v>
      </c>
      <c r="E187" s="264">
        <v>3632.55</v>
      </c>
      <c r="F187" s="264">
        <v>3613.7333333333336</v>
      </c>
      <c r="G187" s="266">
        <v>3582.9666666666672</v>
      </c>
      <c r="H187" s="266">
        <v>3533.3833333333337</v>
      </c>
      <c r="I187" s="266">
        <v>3502.6166666666672</v>
      </c>
      <c r="J187" s="266">
        <v>3663.3166666666671</v>
      </c>
      <c r="K187" s="266">
        <v>3694.0833333333335</v>
      </c>
      <c r="L187" s="266">
        <v>3743.666666666667</v>
      </c>
      <c r="M187" s="267">
        <v>3644.5</v>
      </c>
      <c r="N187" s="267">
        <v>3564.15</v>
      </c>
      <c r="O187" s="267">
        <v>5006000</v>
      </c>
      <c r="P187" s="268">
        <v>3.6508667767499885E-2</v>
      </c>
    </row>
    <row r="188" spans="1:16" ht="12.75" customHeight="1">
      <c r="A188" s="259">
        <v>178</v>
      </c>
      <c r="B188" s="272" t="s">
        <v>43</v>
      </c>
      <c r="C188" s="264" t="s">
        <v>232</v>
      </c>
      <c r="D188" s="265">
        <v>45288</v>
      </c>
      <c r="E188" s="264">
        <v>2222.5</v>
      </c>
      <c r="F188" s="264">
        <v>2216.9666666666667</v>
      </c>
      <c r="G188" s="266">
        <v>2195.9833333333336</v>
      </c>
      <c r="H188" s="266">
        <v>2169.4666666666667</v>
      </c>
      <c r="I188" s="266">
        <v>2148.4833333333336</v>
      </c>
      <c r="J188" s="266">
        <v>2243.4833333333336</v>
      </c>
      <c r="K188" s="266">
        <v>2264.4666666666662</v>
      </c>
      <c r="L188" s="266">
        <v>2290.9833333333336</v>
      </c>
      <c r="M188" s="267">
        <v>2237.9499999999998</v>
      </c>
      <c r="N188" s="267">
        <v>2190.4499999999998</v>
      </c>
      <c r="O188" s="267">
        <v>1632000</v>
      </c>
      <c r="P188" s="268">
        <v>-9.1074681238615673E-3</v>
      </c>
    </row>
    <row r="189" spans="1:16" ht="12.75" customHeight="1">
      <c r="A189" s="259">
        <v>179</v>
      </c>
      <c r="B189" s="272" t="s">
        <v>45</v>
      </c>
      <c r="C189" s="264" t="s">
        <v>233</v>
      </c>
      <c r="D189" s="265">
        <v>45288</v>
      </c>
      <c r="E189" s="264">
        <v>2973.45</v>
      </c>
      <c r="F189" s="264">
        <v>2967.8833333333332</v>
      </c>
      <c r="G189" s="266">
        <v>2947.0666666666666</v>
      </c>
      <c r="H189" s="266">
        <v>2920.6833333333334</v>
      </c>
      <c r="I189" s="266">
        <v>2899.8666666666668</v>
      </c>
      <c r="J189" s="266">
        <v>2994.2666666666664</v>
      </c>
      <c r="K189" s="266">
        <v>3015.083333333333</v>
      </c>
      <c r="L189" s="266">
        <v>3041.4666666666662</v>
      </c>
      <c r="M189" s="267">
        <v>2988.7</v>
      </c>
      <c r="N189" s="267">
        <v>2941.5</v>
      </c>
      <c r="O189" s="267">
        <v>3217200</v>
      </c>
      <c r="P189" s="268">
        <v>1.0554089709762533E-2</v>
      </c>
    </row>
    <row r="190" spans="1:16" ht="12.75" customHeight="1">
      <c r="A190" s="259">
        <v>180</v>
      </c>
      <c r="B190" s="272" t="s">
        <v>56</v>
      </c>
      <c r="C190" s="264" t="s">
        <v>234</v>
      </c>
      <c r="D190" s="265">
        <v>45288</v>
      </c>
      <c r="E190" s="264">
        <v>1968</v>
      </c>
      <c r="F190" s="264">
        <v>1966.6833333333334</v>
      </c>
      <c r="G190" s="266">
        <v>1941.3666666666668</v>
      </c>
      <c r="H190" s="266">
        <v>1914.7333333333333</v>
      </c>
      <c r="I190" s="266">
        <v>1889.4166666666667</v>
      </c>
      <c r="J190" s="266">
        <v>1993.3166666666668</v>
      </c>
      <c r="K190" s="266">
        <v>2018.6333333333334</v>
      </c>
      <c r="L190" s="266">
        <v>2045.2666666666669</v>
      </c>
      <c r="M190" s="267">
        <v>1992</v>
      </c>
      <c r="N190" s="267">
        <v>1940.05</v>
      </c>
      <c r="O190" s="267">
        <v>7433300</v>
      </c>
      <c r="P190" s="268">
        <v>1.2538736591179976E-2</v>
      </c>
    </row>
    <row r="191" spans="1:16" ht="12.75" customHeight="1">
      <c r="A191" s="259">
        <v>181</v>
      </c>
      <c r="B191" s="272" t="s">
        <v>59</v>
      </c>
      <c r="C191" s="264" t="s">
        <v>235</v>
      </c>
      <c r="D191" s="265">
        <v>45288</v>
      </c>
      <c r="E191" s="264">
        <v>1683.75</v>
      </c>
      <c r="F191" s="264">
        <v>1696.8500000000001</v>
      </c>
      <c r="G191" s="266">
        <v>1667.1000000000004</v>
      </c>
      <c r="H191" s="266">
        <v>1650.4500000000003</v>
      </c>
      <c r="I191" s="266">
        <v>1620.7000000000005</v>
      </c>
      <c r="J191" s="266">
        <v>1713.5000000000002</v>
      </c>
      <c r="K191" s="266">
        <v>1743.2499999999998</v>
      </c>
      <c r="L191" s="266">
        <v>1759.9</v>
      </c>
      <c r="M191" s="267">
        <v>1726.6</v>
      </c>
      <c r="N191" s="267">
        <v>1680.2</v>
      </c>
      <c r="O191" s="267">
        <v>2974400</v>
      </c>
      <c r="P191" s="268">
        <v>1.8862840204796551E-3</v>
      </c>
    </row>
    <row r="192" spans="1:16" ht="12.75" customHeight="1">
      <c r="A192" s="259">
        <v>182</v>
      </c>
      <c r="B192" s="272" t="s">
        <v>49</v>
      </c>
      <c r="C192" s="264" t="s">
        <v>236</v>
      </c>
      <c r="D192" s="265">
        <v>45288</v>
      </c>
      <c r="E192" s="264">
        <v>9932.2999999999993</v>
      </c>
      <c r="F192" s="264">
        <v>9926.9500000000007</v>
      </c>
      <c r="G192" s="266">
        <v>9882.0500000000011</v>
      </c>
      <c r="H192" s="266">
        <v>9831.8000000000011</v>
      </c>
      <c r="I192" s="266">
        <v>9786.9000000000015</v>
      </c>
      <c r="J192" s="266">
        <v>9977.2000000000007</v>
      </c>
      <c r="K192" s="266">
        <v>10022.100000000002</v>
      </c>
      <c r="L192" s="266">
        <v>10072.35</v>
      </c>
      <c r="M192" s="267">
        <v>9971.85</v>
      </c>
      <c r="N192" s="267">
        <v>9876.7000000000007</v>
      </c>
      <c r="O192" s="267">
        <v>2387800</v>
      </c>
      <c r="P192" s="268">
        <v>-1.2693818482530494E-2</v>
      </c>
    </row>
    <row r="193" spans="1:16" ht="12.75" customHeight="1">
      <c r="A193" s="259">
        <v>183</v>
      </c>
      <c r="B193" s="272" t="s">
        <v>39</v>
      </c>
      <c r="C193" s="264" t="s">
        <v>237</v>
      </c>
      <c r="D193" s="265">
        <v>45288</v>
      </c>
      <c r="E193" s="264">
        <v>584</v>
      </c>
      <c r="F193" s="264">
        <v>583.31666666666672</v>
      </c>
      <c r="G193" s="266">
        <v>579.68333333333339</v>
      </c>
      <c r="H193" s="266">
        <v>575.36666666666667</v>
      </c>
      <c r="I193" s="266">
        <v>571.73333333333335</v>
      </c>
      <c r="J193" s="266">
        <v>587.63333333333344</v>
      </c>
      <c r="K193" s="266">
        <v>591.26666666666688</v>
      </c>
      <c r="L193" s="266">
        <v>595.58333333333348</v>
      </c>
      <c r="M193" s="267">
        <v>586.95000000000005</v>
      </c>
      <c r="N193" s="267">
        <v>579</v>
      </c>
      <c r="O193" s="267">
        <v>35483500</v>
      </c>
      <c r="P193" s="268">
        <v>-5.2750303661287523E-2</v>
      </c>
    </row>
    <row r="194" spans="1:16" ht="12.75" customHeight="1">
      <c r="A194" s="259">
        <v>184</v>
      </c>
      <c r="B194" s="272" t="s">
        <v>132</v>
      </c>
      <c r="C194" s="264" t="s">
        <v>238</v>
      </c>
      <c r="D194" s="265">
        <v>45288</v>
      </c>
      <c r="E194" s="264">
        <v>260.10000000000002</v>
      </c>
      <c r="F194" s="264">
        <v>259.93333333333334</v>
      </c>
      <c r="G194" s="266">
        <v>257.86666666666667</v>
      </c>
      <c r="H194" s="266">
        <v>255.63333333333333</v>
      </c>
      <c r="I194" s="266">
        <v>253.56666666666666</v>
      </c>
      <c r="J194" s="266">
        <v>262.16666666666669</v>
      </c>
      <c r="K194" s="266">
        <v>264.23333333333341</v>
      </c>
      <c r="L194" s="266">
        <v>266.4666666666667</v>
      </c>
      <c r="M194" s="267">
        <v>262</v>
      </c>
      <c r="N194" s="267">
        <v>257.7</v>
      </c>
      <c r="O194" s="267">
        <v>79640000</v>
      </c>
      <c r="P194" s="268">
        <v>-1.3373472333203254E-2</v>
      </c>
    </row>
    <row r="195" spans="1:16" ht="12.75" customHeight="1">
      <c r="A195" s="259">
        <v>185</v>
      </c>
      <c r="B195" s="272" t="s">
        <v>41</v>
      </c>
      <c r="C195" s="264" t="s">
        <v>239</v>
      </c>
      <c r="D195" s="265">
        <v>45288</v>
      </c>
      <c r="E195" s="264">
        <v>951.2</v>
      </c>
      <c r="F195" s="264">
        <v>950.78333333333342</v>
      </c>
      <c r="G195" s="266">
        <v>944.61666666666679</v>
      </c>
      <c r="H195" s="266">
        <v>938.03333333333342</v>
      </c>
      <c r="I195" s="266">
        <v>931.86666666666679</v>
      </c>
      <c r="J195" s="266">
        <v>957.36666666666679</v>
      </c>
      <c r="K195" s="266">
        <v>963.53333333333353</v>
      </c>
      <c r="L195" s="266">
        <v>970.11666666666679</v>
      </c>
      <c r="M195" s="267">
        <v>956.95</v>
      </c>
      <c r="N195" s="267">
        <v>944.2</v>
      </c>
      <c r="O195" s="267">
        <v>10635600</v>
      </c>
      <c r="P195" s="268">
        <v>8.8213533663422678E-3</v>
      </c>
    </row>
    <row r="196" spans="1:16" ht="12.75" customHeight="1">
      <c r="A196" s="259">
        <v>186</v>
      </c>
      <c r="B196" s="272" t="s">
        <v>87</v>
      </c>
      <c r="C196" s="264" t="s">
        <v>240</v>
      </c>
      <c r="D196" s="265">
        <v>45288</v>
      </c>
      <c r="E196" s="264">
        <v>464.2</v>
      </c>
      <c r="F196" s="264">
        <v>454.71666666666664</v>
      </c>
      <c r="G196" s="266">
        <v>441.2833333333333</v>
      </c>
      <c r="H196" s="266">
        <v>418.36666666666667</v>
      </c>
      <c r="I196" s="266">
        <v>404.93333333333334</v>
      </c>
      <c r="J196" s="266">
        <v>477.63333333333327</v>
      </c>
      <c r="K196" s="266">
        <v>491.06666666666655</v>
      </c>
      <c r="L196" s="266">
        <v>513.98333333333323</v>
      </c>
      <c r="M196" s="267">
        <v>468.15</v>
      </c>
      <c r="N196" s="267">
        <v>431.8</v>
      </c>
      <c r="O196" s="267">
        <v>53115000</v>
      </c>
      <c r="P196" s="268">
        <v>5.4967972590496052E-2</v>
      </c>
    </row>
    <row r="197" spans="1:16" ht="12.75" customHeight="1">
      <c r="A197" s="259">
        <v>187</v>
      </c>
      <c r="B197" s="272" t="s">
        <v>205</v>
      </c>
      <c r="C197" s="264" t="s">
        <v>241</v>
      </c>
      <c r="D197" s="265">
        <v>45288</v>
      </c>
      <c r="E197" s="264">
        <v>268.05</v>
      </c>
      <c r="F197" s="264">
        <v>268.7</v>
      </c>
      <c r="G197" s="266">
        <v>263.84999999999997</v>
      </c>
      <c r="H197" s="266">
        <v>259.64999999999998</v>
      </c>
      <c r="I197" s="266">
        <v>254.79999999999995</v>
      </c>
      <c r="J197" s="266">
        <v>272.89999999999998</v>
      </c>
      <c r="K197" s="266">
        <v>277.75</v>
      </c>
      <c r="L197" s="266">
        <v>281.95</v>
      </c>
      <c r="M197" s="267">
        <v>273.55</v>
      </c>
      <c r="N197" s="267">
        <v>264.5</v>
      </c>
      <c r="O197" s="267">
        <v>101211000</v>
      </c>
      <c r="P197" s="268">
        <v>5.7685675768881083E-2</v>
      </c>
    </row>
    <row r="198" spans="1:16" ht="12.75" customHeight="1">
      <c r="A198" s="259">
        <v>188</v>
      </c>
      <c r="B198" s="272" t="s">
        <v>43</v>
      </c>
      <c r="C198" s="264" t="s">
        <v>242</v>
      </c>
      <c r="D198" s="265">
        <v>45288</v>
      </c>
      <c r="E198" s="264">
        <v>681.7</v>
      </c>
      <c r="F198" s="264">
        <v>682.4</v>
      </c>
      <c r="G198" s="266">
        <v>674.3</v>
      </c>
      <c r="H198" s="266">
        <v>666.9</v>
      </c>
      <c r="I198" s="266">
        <v>658.8</v>
      </c>
      <c r="J198" s="266">
        <v>689.8</v>
      </c>
      <c r="K198" s="266">
        <v>697.90000000000009</v>
      </c>
      <c r="L198" s="266">
        <v>705.3</v>
      </c>
      <c r="M198" s="267">
        <v>690.5</v>
      </c>
      <c r="N198" s="267">
        <v>675</v>
      </c>
      <c r="O198" s="267">
        <v>7972200</v>
      </c>
      <c r="P198" s="268">
        <v>7.5391526041034357E-2</v>
      </c>
    </row>
    <row r="199" spans="1:16" ht="12.75" customHeight="1">
      <c r="A199" s="253"/>
      <c r="B199" s="260"/>
      <c r="C199" s="253"/>
      <c r="D199" s="254"/>
      <c r="E199" s="255"/>
      <c r="F199" s="255"/>
      <c r="G199" s="256"/>
      <c r="H199" s="256"/>
      <c r="I199" s="256"/>
      <c r="J199" s="256"/>
      <c r="K199" s="256"/>
      <c r="L199" s="256"/>
      <c r="M199" s="253"/>
      <c r="N199" s="253"/>
      <c r="O199" s="257"/>
      <c r="P199" s="258"/>
    </row>
    <row r="200" spans="1:16" ht="12.75" customHeight="1">
      <c r="A200" s="253"/>
      <c r="B200" s="260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53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53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53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53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53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53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53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5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5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5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5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5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45286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48" t="s">
        <v>16</v>
      </c>
      <c r="B8" s="350"/>
      <c r="C8" s="353" t="s">
        <v>20</v>
      </c>
      <c r="D8" s="353" t="s">
        <v>21</v>
      </c>
      <c r="E8" s="345" t="s">
        <v>22</v>
      </c>
      <c r="F8" s="346"/>
      <c r="G8" s="347"/>
      <c r="H8" s="345" t="s">
        <v>23</v>
      </c>
      <c r="I8" s="346"/>
      <c r="J8" s="347"/>
      <c r="K8" s="26"/>
      <c r="L8" s="48"/>
      <c r="M8" s="48"/>
      <c r="N8" s="1"/>
      <c r="O8" s="1"/>
    </row>
    <row r="9" spans="1:15" ht="36" customHeight="1">
      <c r="A9" s="349"/>
      <c r="B9" s="352"/>
      <c r="C9" s="352"/>
      <c r="D9" s="35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21349.4</v>
      </c>
      <c r="D10" s="34">
        <v>21324.116666666669</v>
      </c>
      <c r="E10" s="34">
        <v>21257.733333333337</v>
      </c>
      <c r="F10" s="34">
        <v>21166.066666666669</v>
      </c>
      <c r="G10" s="34">
        <v>21099.683333333338</v>
      </c>
      <c r="H10" s="34">
        <v>21415.783333333336</v>
      </c>
      <c r="I10" s="34">
        <v>21482.166666666668</v>
      </c>
      <c r="J10" s="34">
        <v>21573.833333333336</v>
      </c>
      <c r="K10" s="34">
        <v>21390.5</v>
      </c>
      <c r="L10" s="34">
        <v>21232.45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47491.85</v>
      </c>
      <c r="D11" s="34">
        <v>47659.700000000004</v>
      </c>
      <c r="E11" s="34">
        <v>47248.000000000007</v>
      </c>
      <c r="F11" s="34">
        <v>47004.15</v>
      </c>
      <c r="G11" s="34">
        <v>46592.450000000004</v>
      </c>
      <c r="H11" s="34">
        <v>47903.55000000001</v>
      </c>
      <c r="I11" s="34">
        <v>48315.250000000007</v>
      </c>
      <c r="J11" s="34">
        <v>48559.100000000013</v>
      </c>
      <c r="K11" s="34">
        <v>48071.4</v>
      </c>
      <c r="L11" s="34">
        <v>47415.85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4732.1499999999996</v>
      </c>
      <c r="D12" s="36">
        <v>4723.6166666666668</v>
      </c>
      <c r="E12" s="36">
        <v>4694.1333333333332</v>
      </c>
      <c r="F12" s="36">
        <v>4656.1166666666668</v>
      </c>
      <c r="G12" s="36">
        <v>4626.6333333333332</v>
      </c>
      <c r="H12" s="36">
        <v>4761.6333333333332</v>
      </c>
      <c r="I12" s="36">
        <v>4791.1166666666668</v>
      </c>
      <c r="J12" s="36">
        <v>4829.1333333333332</v>
      </c>
      <c r="K12" s="36">
        <v>4753.1000000000004</v>
      </c>
      <c r="L12" s="36">
        <v>4685.6000000000004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7134.95</v>
      </c>
      <c r="D13" s="36">
        <v>7122.0666666666657</v>
      </c>
      <c r="E13" s="36">
        <v>7101.283333333331</v>
      </c>
      <c r="F13" s="36">
        <v>7067.616666666665</v>
      </c>
      <c r="G13" s="36">
        <v>7046.8333333333303</v>
      </c>
      <c r="H13" s="36">
        <v>7155.7333333333318</v>
      </c>
      <c r="I13" s="36">
        <v>7176.5166666666664</v>
      </c>
      <c r="J13" s="36">
        <v>7210.1833333333325</v>
      </c>
      <c r="K13" s="36">
        <v>7142.85</v>
      </c>
      <c r="L13" s="36">
        <v>7088.4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35637.800000000003</v>
      </c>
      <c r="D14" s="36">
        <v>35382.799999999996</v>
      </c>
      <c r="E14" s="36">
        <v>34995.149999999994</v>
      </c>
      <c r="F14" s="36">
        <v>34352.5</v>
      </c>
      <c r="G14" s="36">
        <v>33964.85</v>
      </c>
      <c r="H14" s="36">
        <v>36025.44999999999</v>
      </c>
      <c r="I14" s="36">
        <v>36413.1</v>
      </c>
      <c r="J14" s="36">
        <v>37055.749999999985</v>
      </c>
      <c r="K14" s="36">
        <v>35770.449999999997</v>
      </c>
      <c r="L14" s="36">
        <v>34740.15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7611.6</v>
      </c>
      <c r="D15" s="36">
        <v>7599.75</v>
      </c>
      <c r="E15" s="36">
        <v>7544.65</v>
      </c>
      <c r="F15" s="36">
        <v>7477.7</v>
      </c>
      <c r="G15" s="36">
        <v>7422.5999999999995</v>
      </c>
      <c r="H15" s="36">
        <v>7666.7</v>
      </c>
      <c r="I15" s="36">
        <v>7721.8</v>
      </c>
      <c r="J15" s="36">
        <v>7788.75</v>
      </c>
      <c r="K15" s="36">
        <v>7654.85</v>
      </c>
      <c r="L15" s="36">
        <v>7532.8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12838.2</v>
      </c>
      <c r="D16" s="36">
        <v>12821.416666666666</v>
      </c>
      <c r="E16" s="36">
        <v>12761.733333333332</v>
      </c>
      <c r="F16" s="36">
        <v>12685.266666666666</v>
      </c>
      <c r="G16" s="36">
        <v>12625.583333333332</v>
      </c>
      <c r="H16" s="36">
        <v>12897.883333333331</v>
      </c>
      <c r="I16" s="36">
        <v>12957.566666666666</v>
      </c>
      <c r="J16" s="36">
        <v>13034.033333333331</v>
      </c>
      <c r="K16" s="36">
        <v>12881.1</v>
      </c>
      <c r="L16" s="36">
        <v>12744.95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4759</v>
      </c>
      <c r="D17" s="36">
        <v>4736.7</v>
      </c>
      <c r="E17" s="36">
        <v>4708.3999999999996</v>
      </c>
      <c r="F17" s="36">
        <v>4657.8</v>
      </c>
      <c r="G17" s="36">
        <v>4629.5</v>
      </c>
      <c r="H17" s="36">
        <v>4787.2999999999993</v>
      </c>
      <c r="I17" s="36">
        <v>4815.6000000000004</v>
      </c>
      <c r="J17" s="36">
        <v>4866.1999999999989</v>
      </c>
      <c r="K17" s="31">
        <v>4765</v>
      </c>
      <c r="L17" s="31">
        <v>4686.1000000000004</v>
      </c>
      <c r="M17" s="31">
        <v>1.55535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22604</v>
      </c>
      <c r="D18" s="36">
        <v>22529.866666666669</v>
      </c>
      <c r="E18" s="36">
        <v>22398.733333333337</v>
      </c>
      <c r="F18" s="36">
        <v>22193.466666666667</v>
      </c>
      <c r="G18" s="36">
        <v>22062.333333333336</v>
      </c>
      <c r="H18" s="36">
        <v>22735.133333333339</v>
      </c>
      <c r="I18" s="36">
        <v>22866.26666666667</v>
      </c>
      <c r="J18" s="36">
        <v>23071.53333333334</v>
      </c>
      <c r="K18" s="31">
        <v>22661</v>
      </c>
      <c r="L18" s="31">
        <v>22324.6</v>
      </c>
      <c r="M18" s="31">
        <v>0.12474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159.69999999999999</v>
      </c>
      <c r="D19" s="36">
        <v>159.76666666666665</v>
      </c>
      <c r="E19" s="36">
        <v>158.0333333333333</v>
      </c>
      <c r="F19" s="36">
        <v>156.36666666666665</v>
      </c>
      <c r="G19" s="36">
        <v>154.6333333333333</v>
      </c>
      <c r="H19" s="36">
        <v>161.43333333333331</v>
      </c>
      <c r="I19" s="36">
        <v>163.16666666666666</v>
      </c>
      <c r="J19" s="36">
        <v>164.83333333333331</v>
      </c>
      <c r="K19" s="31">
        <v>161.5</v>
      </c>
      <c r="L19" s="31">
        <v>158.1</v>
      </c>
      <c r="M19" s="31">
        <v>27.995090000000001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219.8</v>
      </c>
      <c r="D20" s="36">
        <v>220.54999999999998</v>
      </c>
      <c r="E20" s="36">
        <v>217.39999999999998</v>
      </c>
      <c r="F20" s="36">
        <v>215</v>
      </c>
      <c r="G20" s="36">
        <v>211.85</v>
      </c>
      <c r="H20" s="36">
        <v>222.94999999999996</v>
      </c>
      <c r="I20" s="36">
        <v>226.1</v>
      </c>
      <c r="J20" s="36">
        <v>228.49999999999994</v>
      </c>
      <c r="K20" s="31">
        <v>223.7</v>
      </c>
      <c r="L20" s="31">
        <v>218.15</v>
      </c>
      <c r="M20" s="31">
        <v>17.17071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2090.75</v>
      </c>
      <c r="D21" s="36">
        <v>2097.5666666666666</v>
      </c>
      <c r="E21" s="36">
        <v>2072.1833333333334</v>
      </c>
      <c r="F21" s="36">
        <v>2053.6166666666668</v>
      </c>
      <c r="G21" s="36">
        <v>2028.2333333333336</v>
      </c>
      <c r="H21" s="36">
        <v>2116.1333333333332</v>
      </c>
      <c r="I21" s="36">
        <v>2141.5166666666664</v>
      </c>
      <c r="J21" s="36">
        <v>2160.083333333333</v>
      </c>
      <c r="K21" s="31">
        <v>2122.9499999999998</v>
      </c>
      <c r="L21" s="31">
        <v>2079</v>
      </c>
      <c r="M21" s="31">
        <v>4.4465300000000001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2808.35</v>
      </c>
      <c r="D22" s="36">
        <v>2815.7833333333333</v>
      </c>
      <c r="E22" s="36">
        <v>2783.9666666666667</v>
      </c>
      <c r="F22" s="36">
        <v>2759.5833333333335</v>
      </c>
      <c r="G22" s="36">
        <v>2727.7666666666669</v>
      </c>
      <c r="H22" s="36">
        <v>2840.1666666666665</v>
      </c>
      <c r="I22" s="36">
        <v>2871.9833333333331</v>
      </c>
      <c r="J22" s="36">
        <v>2896.3666666666663</v>
      </c>
      <c r="K22" s="31">
        <v>2847.6</v>
      </c>
      <c r="L22" s="31">
        <v>2791.4</v>
      </c>
      <c r="M22" s="31">
        <v>15.139559999999999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1533.1</v>
      </c>
      <c r="D23" s="36">
        <v>1526.3666666666668</v>
      </c>
      <c r="E23" s="36">
        <v>1506.7333333333336</v>
      </c>
      <c r="F23" s="36">
        <v>1480.3666666666668</v>
      </c>
      <c r="G23" s="36">
        <v>1460.7333333333336</v>
      </c>
      <c r="H23" s="36">
        <v>1552.7333333333336</v>
      </c>
      <c r="I23" s="36">
        <v>1572.3666666666668</v>
      </c>
      <c r="J23" s="36">
        <v>1598.7333333333336</v>
      </c>
      <c r="K23" s="31">
        <v>1546</v>
      </c>
      <c r="L23" s="31">
        <v>1500</v>
      </c>
      <c r="M23" s="31">
        <v>10.626429999999999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1027.5</v>
      </c>
      <c r="D24" s="36">
        <v>1032.4833333333333</v>
      </c>
      <c r="E24" s="36">
        <v>1014.0166666666667</v>
      </c>
      <c r="F24" s="36">
        <v>1000.5333333333333</v>
      </c>
      <c r="G24" s="36">
        <v>982.06666666666661</v>
      </c>
      <c r="H24" s="36">
        <v>1045.9666666666667</v>
      </c>
      <c r="I24" s="36">
        <v>1064.4333333333334</v>
      </c>
      <c r="J24" s="36">
        <v>1077.9166666666667</v>
      </c>
      <c r="K24" s="31">
        <v>1050.95</v>
      </c>
      <c r="L24" s="31">
        <v>1019</v>
      </c>
      <c r="M24" s="31">
        <v>52.521059999999999</v>
      </c>
      <c r="N24" s="1"/>
      <c r="O24" s="1"/>
    </row>
    <row r="25" spans="1:15" ht="12.75" customHeight="1">
      <c r="A25" s="51">
        <v>16</v>
      </c>
      <c r="B25" s="53" t="s">
        <v>842</v>
      </c>
      <c r="C25" s="31">
        <v>512.54999999999995</v>
      </c>
      <c r="D25" s="36">
        <v>511.84999999999997</v>
      </c>
      <c r="E25" s="36">
        <v>505.69999999999993</v>
      </c>
      <c r="F25" s="36">
        <v>498.84999999999997</v>
      </c>
      <c r="G25" s="36">
        <v>492.69999999999993</v>
      </c>
      <c r="H25" s="36">
        <v>518.69999999999993</v>
      </c>
      <c r="I25" s="36">
        <v>524.84999999999991</v>
      </c>
      <c r="J25" s="36">
        <v>531.69999999999993</v>
      </c>
      <c r="K25" s="31">
        <v>518</v>
      </c>
      <c r="L25" s="31">
        <v>505</v>
      </c>
      <c r="M25" s="31">
        <v>9.4279899999999994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4914.3999999999996</v>
      </c>
      <c r="D26" s="36">
        <v>4909.3499999999995</v>
      </c>
      <c r="E26" s="36">
        <v>4863.6999999999989</v>
      </c>
      <c r="F26" s="36">
        <v>4812.9999999999991</v>
      </c>
      <c r="G26" s="36">
        <v>4767.3499999999985</v>
      </c>
      <c r="H26" s="36">
        <v>4960.0499999999993</v>
      </c>
      <c r="I26" s="36">
        <v>5005.6999999999989</v>
      </c>
      <c r="J26" s="36">
        <v>5056.3999999999996</v>
      </c>
      <c r="K26" s="31">
        <v>4955</v>
      </c>
      <c r="L26" s="31">
        <v>4858.6499999999996</v>
      </c>
      <c r="M26" s="31">
        <v>1.5234099999999999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503.8</v>
      </c>
      <c r="D27" s="36">
        <v>504.15000000000003</v>
      </c>
      <c r="E27" s="36">
        <v>497.90000000000009</v>
      </c>
      <c r="F27" s="36">
        <v>492.00000000000006</v>
      </c>
      <c r="G27" s="36">
        <v>485.75000000000011</v>
      </c>
      <c r="H27" s="36">
        <v>510.05000000000007</v>
      </c>
      <c r="I27" s="36">
        <v>516.29999999999995</v>
      </c>
      <c r="J27" s="36">
        <v>522.20000000000005</v>
      </c>
      <c r="K27" s="31">
        <v>510.4</v>
      </c>
      <c r="L27" s="31">
        <v>498.25</v>
      </c>
      <c r="M27" s="31">
        <v>25.715150000000001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5541.4</v>
      </c>
      <c r="D28" s="36">
        <v>5517.7</v>
      </c>
      <c r="E28" s="36">
        <v>5486.4</v>
      </c>
      <c r="F28" s="36">
        <v>5431.4</v>
      </c>
      <c r="G28" s="36">
        <v>5400.0999999999995</v>
      </c>
      <c r="H28" s="36">
        <v>5572.7</v>
      </c>
      <c r="I28" s="36">
        <v>5604.0000000000009</v>
      </c>
      <c r="J28" s="36">
        <v>5659</v>
      </c>
      <c r="K28" s="31">
        <v>5549</v>
      </c>
      <c r="L28" s="31">
        <v>5462.7</v>
      </c>
      <c r="M28" s="31">
        <v>2.2053699999999998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427.55</v>
      </c>
      <c r="D29" s="36">
        <v>429.33333333333331</v>
      </c>
      <c r="E29" s="36">
        <v>422.61666666666662</v>
      </c>
      <c r="F29" s="36">
        <v>417.68333333333328</v>
      </c>
      <c r="G29" s="36">
        <v>410.96666666666658</v>
      </c>
      <c r="H29" s="36">
        <v>434.26666666666665</v>
      </c>
      <c r="I29" s="36">
        <v>440.98333333333335</v>
      </c>
      <c r="J29" s="36">
        <v>445.91666666666669</v>
      </c>
      <c r="K29" s="31">
        <v>436.05</v>
      </c>
      <c r="L29" s="31">
        <v>424.4</v>
      </c>
      <c r="M29" s="31">
        <v>16.82246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172</v>
      </c>
      <c r="D30" s="36">
        <v>171.85</v>
      </c>
      <c r="E30" s="36">
        <v>170.89999999999998</v>
      </c>
      <c r="F30" s="36">
        <v>169.79999999999998</v>
      </c>
      <c r="G30" s="36">
        <v>168.84999999999997</v>
      </c>
      <c r="H30" s="36">
        <v>172.95</v>
      </c>
      <c r="I30" s="36">
        <v>173.89999999999998</v>
      </c>
      <c r="J30" s="36">
        <v>175</v>
      </c>
      <c r="K30" s="31">
        <v>172.8</v>
      </c>
      <c r="L30" s="31">
        <v>170.75</v>
      </c>
      <c r="M30" s="31">
        <v>112.74911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3341.3</v>
      </c>
      <c r="D31" s="36">
        <v>3326.3666666666668</v>
      </c>
      <c r="E31" s="36">
        <v>3301.9333333333334</v>
      </c>
      <c r="F31" s="36">
        <v>3262.5666666666666</v>
      </c>
      <c r="G31" s="36">
        <v>3238.1333333333332</v>
      </c>
      <c r="H31" s="36">
        <v>3365.7333333333336</v>
      </c>
      <c r="I31" s="36">
        <v>3390.166666666667</v>
      </c>
      <c r="J31" s="36">
        <v>3429.5333333333338</v>
      </c>
      <c r="K31" s="31">
        <v>3350.8</v>
      </c>
      <c r="L31" s="31">
        <v>3287</v>
      </c>
      <c r="M31" s="31">
        <v>9.3056300000000007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1933.9</v>
      </c>
      <c r="D32" s="36">
        <v>1917.8833333333332</v>
      </c>
      <c r="E32" s="36">
        <v>1893.7666666666664</v>
      </c>
      <c r="F32" s="36">
        <v>1853.6333333333332</v>
      </c>
      <c r="G32" s="36">
        <v>1829.5166666666664</v>
      </c>
      <c r="H32" s="36">
        <v>1958.0166666666664</v>
      </c>
      <c r="I32" s="36">
        <v>1982.1333333333332</v>
      </c>
      <c r="J32" s="36">
        <v>2022.2666666666664</v>
      </c>
      <c r="K32" s="31">
        <v>1942</v>
      </c>
      <c r="L32" s="31">
        <v>1877.75</v>
      </c>
      <c r="M32" s="31">
        <v>7.6325099999999999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996.3</v>
      </c>
      <c r="D33" s="36">
        <v>1000.0666666666666</v>
      </c>
      <c r="E33" s="36">
        <v>981.23333333333323</v>
      </c>
      <c r="F33" s="36">
        <v>966.16666666666663</v>
      </c>
      <c r="G33" s="36">
        <v>947.33333333333326</v>
      </c>
      <c r="H33" s="36">
        <v>1015.1333333333332</v>
      </c>
      <c r="I33" s="36">
        <v>1033.9666666666667</v>
      </c>
      <c r="J33" s="36">
        <v>1049.0333333333333</v>
      </c>
      <c r="K33" s="31">
        <v>1018.9</v>
      </c>
      <c r="L33" s="31">
        <v>985</v>
      </c>
      <c r="M33" s="31">
        <v>13.90011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765.45</v>
      </c>
      <c r="D34" s="36">
        <v>769.75</v>
      </c>
      <c r="E34" s="36">
        <v>753.7</v>
      </c>
      <c r="F34" s="36">
        <v>741.95</v>
      </c>
      <c r="G34" s="36">
        <v>725.90000000000009</v>
      </c>
      <c r="H34" s="36">
        <v>781.5</v>
      </c>
      <c r="I34" s="36">
        <v>797.55</v>
      </c>
      <c r="J34" s="36">
        <v>809.3</v>
      </c>
      <c r="K34" s="31">
        <v>785.8</v>
      </c>
      <c r="L34" s="31">
        <v>758</v>
      </c>
      <c r="M34" s="31">
        <v>28.22166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1066.4000000000001</v>
      </c>
      <c r="D35" s="36">
        <v>1076.3666666666668</v>
      </c>
      <c r="E35" s="36">
        <v>1052.8333333333335</v>
      </c>
      <c r="F35" s="36">
        <v>1039.2666666666667</v>
      </c>
      <c r="G35" s="36">
        <v>1015.7333333333333</v>
      </c>
      <c r="H35" s="36">
        <v>1089.9333333333336</v>
      </c>
      <c r="I35" s="36">
        <v>1113.4666666666669</v>
      </c>
      <c r="J35" s="36">
        <v>1127.0333333333338</v>
      </c>
      <c r="K35" s="31">
        <v>1099.9000000000001</v>
      </c>
      <c r="L35" s="31">
        <v>1062.8</v>
      </c>
      <c r="M35" s="31">
        <v>27.81842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365.25</v>
      </c>
      <c r="D36" s="36">
        <v>362.73333333333335</v>
      </c>
      <c r="E36" s="36">
        <v>355.76666666666671</v>
      </c>
      <c r="F36" s="36">
        <v>346.28333333333336</v>
      </c>
      <c r="G36" s="36">
        <v>339.31666666666672</v>
      </c>
      <c r="H36" s="36">
        <v>372.2166666666667</v>
      </c>
      <c r="I36" s="36">
        <v>379.18333333333339</v>
      </c>
      <c r="J36" s="36">
        <v>388.66666666666669</v>
      </c>
      <c r="K36" s="31">
        <v>369.7</v>
      </c>
      <c r="L36" s="31">
        <v>353.25</v>
      </c>
      <c r="M36" s="31">
        <v>36.481000000000002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1088.3</v>
      </c>
      <c r="D37" s="36">
        <v>1093.4666666666665</v>
      </c>
      <c r="E37" s="36">
        <v>1080.633333333333</v>
      </c>
      <c r="F37" s="36">
        <v>1072.9666666666665</v>
      </c>
      <c r="G37" s="36">
        <v>1060.133333333333</v>
      </c>
      <c r="H37" s="36">
        <v>1101.133333333333</v>
      </c>
      <c r="I37" s="36">
        <v>1113.9666666666665</v>
      </c>
      <c r="J37" s="36">
        <v>1121.633333333333</v>
      </c>
      <c r="K37" s="31">
        <v>1106.3</v>
      </c>
      <c r="L37" s="31">
        <v>1085.8</v>
      </c>
      <c r="M37" s="31">
        <v>106.00024999999999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6372.1</v>
      </c>
      <c r="D38" s="36">
        <v>6343.7833333333328</v>
      </c>
      <c r="E38" s="36">
        <v>6292.5666666666657</v>
      </c>
      <c r="F38" s="36">
        <v>6213.0333333333328</v>
      </c>
      <c r="G38" s="36">
        <v>6161.8166666666657</v>
      </c>
      <c r="H38" s="36">
        <v>6423.3166666666657</v>
      </c>
      <c r="I38" s="36">
        <v>6474.5333333333328</v>
      </c>
      <c r="J38" s="36">
        <v>6554.0666666666657</v>
      </c>
      <c r="K38" s="31">
        <v>6395</v>
      </c>
      <c r="L38" s="31">
        <v>6264.25</v>
      </c>
      <c r="M38" s="31">
        <v>2.3721299999999998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1672.05</v>
      </c>
      <c r="D39" s="36">
        <v>1675.2166666666665</v>
      </c>
      <c r="E39" s="36">
        <v>1660.4333333333329</v>
      </c>
      <c r="F39" s="36">
        <v>1648.8166666666664</v>
      </c>
      <c r="G39" s="36">
        <v>1634.0333333333328</v>
      </c>
      <c r="H39" s="36">
        <v>1686.833333333333</v>
      </c>
      <c r="I39" s="36">
        <v>1701.6166666666663</v>
      </c>
      <c r="J39" s="36">
        <v>1713.2333333333331</v>
      </c>
      <c r="K39" s="31">
        <v>1690</v>
      </c>
      <c r="L39" s="31">
        <v>1663.6</v>
      </c>
      <c r="M39" s="31">
        <v>12.796139999999999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7837.6</v>
      </c>
      <c r="D40" s="36">
        <v>7818.5999999999995</v>
      </c>
      <c r="E40" s="36">
        <v>7763.9999999999991</v>
      </c>
      <c r="F40" s="36">
        <v>7690.4</v>
      </c>
      <c r="G40" s="36">
        <v>7635.7999999999993</v>
      </c>
      <c r="H40" s="36">
        <v>7892.1999999999989</v>
      </c>
      <c r="I40" s="36">
        <v>7946.7999999999993</v>
      </c>
      <c r="J40" s="36">
        <v>8020.3999999999987</v>
      </c>
      <c r="K40" s="31">
        <v>7873.2</v>
      </c>
      <c r="L40" s="31">
        <v>7745</v>
      </c>
      <c r="M40" s="31">
        <v>0.17659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7295.3</v>
      </c>
      <c r="D41" s="36">
        <v>7326.0999999999995</v>
      </c>
      <c r="E41" s="36">
        <v>7212.1999999999989</v>
      </c>
      <c r="F41" s="36">
        <v>7129.0999999999995</v>
      </c>
      <c r="G41" s="36">
        <v>7015.1999999999989</v>
      </c>
      <c r="H41" s="36">
        <v>7409.1999999999989</v>
      </c>
      <c r="I41" s="36">
        <v>7523.0999999999985</v>
      </c>
      <c r="J41" s="36">
        <v>7606.1999999999989</v>
      </c>
      <c r="K41" s="31">
        <v>7440</v>
      </c>
      <c r="L41" s="31">
        <v>7243</v>
      </c>
      <c r="M41" s="31">
        <v>11.29485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2501.6</v>
      </c>
      <c r="D42" s="36">
        <v>2492.1166666666668</v>
      </c>
      <c r="E42" s="36">
        <v>2470.8833333333337</v>
      </c>
      <c r="F42" s="36">
        <v>2440.166666666667</v>
      </c>
      <c r="G42" s="36">
        <v>2418.9333333333338</v>
      </c>
      <c r="H42" s="36">
        <v>2522.8333333333335</v>
      </c>
      <c r="I42" s="36">
        <v>2544.0666666666671</v>
      </c>
      <c r="J42" s="36">
        <v>2574.7833333333333</v>
      </c>
      <c r="K42" s="31">
        <v>2513.35</v>
      </c>
      <c r="L42" s="31">
        <v>2461.4</v>
      </c>
      <c r="M42" s="31">
        <v>2.6911299999999998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234.8</v>
      </c>
      <c r="D43" s="36">
        <v>237.06666666666669</v>
      </c>
      <c r="E43" s="36">
        <v>231.83333333333337</v>
      </c>
      <c r="F43" s="36">
        <v>228.86666666666667</v>
      </c>
      <c r="G43" s="36">
        <v>223.63333333333335</v>
      </c>
      <c r="H43" s="36">
        <v>240.03333333333339</v>
      </c>
      <c r="I43" s="36">
        <v>245.26666666666668</v>
      </c>
      <c r="J43" s="36">
        <v>248.23333333333341</v>
      </c>
      <c r="K43" s="31">
        <v>242.3</v>
      </c>
      <c r="L43" s="31">
        <v>234.1</v>
      </c>
      <c r="M43" s="31">
        <v>101.32889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223.6</v>
      </c>
      <c r="D44" s="36">
        <v>223.91666666666666</v>
      </c>
      <c r="E44" s="36">
        <v>221.08333333333331</v>
      </c>
      <c r="F44" s="36">
        <v>218.56666666666666</v>
      </c>
      <c r="G44" s="36">
        <v>215.73333333333332</v>
      </c>
      <c r="H44" s="36">
        <v>226.43333333333331</v>
      </c>
      <c r="I44" s="36">
        <v>229.26666666666662</v>
      </c>
      <c r="J44" s="36">
        <v>231.7833333333333</v>
      </c>
      <c r="K44" s="31">
        <v>226.75</v>
      </c>
      <c r="L44" s="31">
        <v>221.4</v>
      </c>
      <c r="M44" s="31">
        <v>114.69898999999999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111.8</v>
      </c>
      <c r="D45" s="36">
        <v>111.84999999999998</v>
      </c>
      <c r="E45" s="36">
        <v>110.09999999999997</v>
      </c>
      <c r="F45" s="36">
        <v>108.39999999999999</v>
      </c>
      <c r="G45" s="36">
        <v>106.64999999999998</v>
      </c>
      <c r="H45" s="36">
        <v>113.54999999999995</v>
      </c>
      <c r="I45" s="36">
        <v>115.29999999999998</v>
      </c>
      <c r="J45" s="36">
        <v>116.99999999999994</v>
      </c>
      <c r="K45" s="31">
        <v>113.6</v>
      </c>
      <c r="L45" s="31">
        <v>110.15</v>
      </c>
      <c r="M45" s="31">
        <v>207.98347999999999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1620.9</v>
      </c>
      <c r="D46" s="36">
        <v>1622.6166666666668</v>
      </c>
      <c r="E46" s="36">
        <v>1607.3333333333335</v>
      </c>
      <c r="F46" s="36">
        <v>1593.7666666666667</v>
      </c>
      <c r="G46" s="36">
        <v>1578.4833333333333</v>
      </c>
      <c r="H46" s="36">
        <v>1636.1833333333336</v>
      </c>
      <c r="I46" s="36">
        <v>1651.4666666666669</v>
      </c>
      <c r="J46" s="36">
        <v>1665.0333333333338</v>
      </c>
      <c r="K46" s="31">
        <v>1637.9</v>
      </c>
      <c r="L46" s="31">
        <v>1609.05</v>
      </c>
      <c r="M46" s="31">
        <v>3.1275400000000002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174.8</v>
      </c>
      <c r="D47" s="36">
        <v>173.15</v>
      </c>
      <c r="E47" s="36">
        <v>171.05</v>
      </c>
      <c r="F47" s="36">
        <v>167.3</v>
      </c>
      <c r="G47" s="36">
        <v>165.20000000000002</v>
      </c>
      <c r="H47" s="36">
        <v>176.9</v>
      </c>
      <c r="I47" s="36">
        <v>178.99999999999997</v>
      </c>
      <c r="J47" s="36">
        <v>182.75</v>
      </c>
      <c r="K47" s="31">
        <v>175.25</v>
      </c>
      <c r="L47" s="31">
        <v>169.4</v>
      </c>
      <c r="M47" s="31">
        <v>196.40046000000001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583.15</v>
      </c>
      <c r="D48" s="36">
        <v>580.80000000000007</v>
      </c>
      <c r="E48" s="36">
        <v>576.60000000000014</v>
      </c>
      <c r="F48" s="36">
        <v>570.05000000000007</v>
      </c>
      <c r="G48" s="36">
        <v>565.85000000000014</v>
      </c>
      <c r="H48" s="36">
        <v>587.35000000000014</v>
      </c>
      <c r="I48" s="36">
        <v>591.55000000000018</v>
      </c>
      <c r="J48" s="36">
        <v>598.10000000000014</v>
      </c>
      <c r="K48" s="31">
        <v>585</v>
      </c>
      <c r="L48" s="31">
        <v>574.25</v>
      </c>
      <c r="M48" s="31">
        <v>10.697050000000001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1201.75</v>
      </c>
      <c r="D49" s="36">
        <v>1196.2666666666667</v>
      </c>
      <c r="E49" s="36">
        <v>1188.6333333333332</v>
      </c>
      <c r="F49" s="36">
        <v>1175.5166666666667</v>
      </c>
      <c r="G49" s="36">
        <v>1167.8833333333332</v>
      </c>
      <c r="H49" s="36">
        <v>1209.3833333333332</v>
      </c>
      <c r="I49" s="36">
        <v>1217.0166666666669</v>
      </c>
      <c r="J49" s="36">
        <v>1230.1333333333332</v>
      </c>
      <c r="K49" s="31">
        <v>1203.9000000000001</v>
      </c>
      <c r="L49" s="31">
        <v>1183.1500000000001</v>
      </c>
      <c r="M49" s="31">
        <v>5.17014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989.55</v>
      </c>
      <c r="D50" s="36">
        <v>988.01666666666677</v>
      </c>
      <c r="E50" s="36">
        <v>977.08333333333348</v>
      </c>
      <c r="F50" s="36">
        <v>964.61666666666667</v>
      </c>
      <c r="G50" s="36">
        <v>953.68333333333339</v>
      </c>
      <c r="H50" s="36">
        <v>1000.4833333333336</v>
      </c>
      <c r="I50" s="36">
        <v>1011.4166666666667</v>
      </c>
      <c r="J50" s="36">
        <v>1023.8833333333337</v>
      </c>
      <c r="K50" s="31">
        <v>998.95</v>
      </c>
      <c r="L50" s="31">
        <v>975.55</v>
      </c>
      <c r="M50" s="31">
        <v>46.051200000000001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178.3</v>
      </c>
      <c r="D51" s="36">
        <v>178.51666666666665</v>
      </c>
      <c r="E51" s="36">
        <v>175.68333333333331</v>
      </c>
      <c r="F51" s="36">
        <v>173.06666666666666</v>
      </c>
      <c r="G51" s="36">
        <v>170.23333333333332</v>
      </c>
      <c r="H51" s="36">
        <v>181.1333333333333</v>
      </c>
      <c r="I51" s="36">
        <v>183.96666666666667</v>
      </c>
      <c r="J51" s="36">
        <v>186.58333333333329</v>
      </c>
      <c r="K51" s="31">
        <v>181.35</v>
      </c>
      <c r="L51" s="31">
        <v>175.9</v>
      </c>
      <c r="M51" s="31">
        <v>190.6412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246.3</v>
      </c>
      <c r="D52" s="36">
        <v>246.76666666666665</v>
      </c>
      <c r="E52" s="36">
        <v>244.33333333333331</v>
      </c>
      <c r="F52" s="36">
        <v>242.36666666666667</v>
      </c>
      <c r="G52" s="36">
        <v>239.93333333333334</v>
      </c>
      <c r="H52" s="36">
        <v>248.73333333333329</v>
      </c>
      <c r="I52" s="36">
        <v>251.16666666666663</v>
      </c>
      <c r="J52" s="36">
        <v>253.13333333333327</v>
      </c>
      <c r="K52" s="31">
        <v>249.2</v>
      </c>
      <c r="L52" s="31">
        <v>244.8</v>
      </c>
      <c r="M52" s="31">
        <v>22.731459999999998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21633.95</v>
      </c>
      <c r="D53" s="36">
        <v>21678.916666666668</v>
      </c>
      <c r="E53" s="36">
        <v>21461.883333333335</v>
      </c>
      <c r="F53" s="36">
        <v>21289.816666666666</v>
      </c>
      <c r="G53" s="36">
        <v>21072.783333333333</v>
      </c>
      <c r="H53" s="36">
        <v>21850.983333333337</v>
      </c>
      <c r="I53" s="36">
        <v>22068.01666666667</v>
      </c>
      <c r="J53" s="36">
        <v>22240.083333333339</v>
      </c>
      <c r="K53" s="31">
        <v>21895.95</v>
      </c>
      <c r="L53" s="31">
        <v>21506.85</v>
      </c>
      <c r="M53" s="31">
        <v>0.20236000000000001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446.65</v>
      </c>
      <c r="D54" s="36">
        <v>448.34999999999997</v>
      </c>
      <c r="E54" s="36">
        <v>443.34999999999991</v>
      </c>
      <c r="F54" s="36">
        <v>440.04999999999995</v>
      </c>
      <c r="G54" s="36">
        <v>435.0499999999999</v>
      </c>
      <c r="H54" s="36">
        <v>451.64999999999992</v>
      </c>
      <c r="I54" s="36">
        <v>456.65000000000003</v>
      </c>
      <c r="J54" s="36">
        <v>459.94999999999993</v>
      </c>
      <c r="K54" s="31">
        <v>453.35</v>
      </c>
      <c r="L54" s="31">
        <v>445.05</v>
      </c>
      <c r="M54" s="31">
        <v>57.796320000000001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5161.1000000000004</v>
      </c>
      <c r="D55" s="36">
        <v>5131.6166666666659</v>
      </c>
      <c r="E55" s="36">
        <v>5079.5333333333319</v>
      </c>
      <c r="F55" s="36">
        <v>4997.9666666666662</v>
      </c>
      <c r="G55" s="36">
        <v>4945.8833333333323</v>
      </c>
      <c r="H55" s="36">
        <v>5213.1833333333316</v>
      </c>
      <c r="I55" s="36">
        <v>5265.2666666666655</v>
      </c>
      <c r="J55" s="36">
        <v>5346.8333333333312</v>
      </c>
      <c r="K55" s="31">
        <v>5183.7</v>
      </c>
      <c r="L55" s="31">
        <v>5050.05</v>
      </c>
      <c r="M55" s="31">
        <v>5.8268800000000001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426.05</v>
      </c>
      <c r="D56" s="36">
        <v>428.2</v>
      </c>
      <c r="E56" s="36">
        <v>420.95</v>
      </c>
      <c r="F56" s="36">
        <v>415.85</v>
      </c>
      <c r="G56" s="36">
        <v>408.6</v>
      </c>
      <c r="H56" s="36">
        <v>433.29999999999995</v>
      </c>
      <c r="I56" s="36">
        <v>440.54999999999995</v>
      </c>
      <c r="J56" s="36">
        <v>445.64999999999992</v>
      </c>
      <c r="K56" s="31">
        <v>435.45</v>
      </c>
      <c r="L56" s="31">
        <v>423.1</v>
      </c>
      <c r="M56" s="31">
        <v>54.6965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466.7</v>
      </c>
      <c r="D57" s="36">
        <v>464.33333333333331</v>
      </c>
      <c r="E57" s="36">
        <v>458.91666666666663</v>
      </c>
      <c r="F57" s="36">
        <v>451.13333333333333</v>
      </c>
      <c r="G57" s="36">
        <v>445.71666666666664</v>
      </c>
      <c r="H57" s="36">
        <v>472.11666666666662</v>
      </c>
      <c r="I57" s="36">
        <v>477.53333333333325</v>
      </c>
      <c r="J57" s="36">
        <v>485.31666666666661</v>
      </c>
      <c r="K57" s="31">
        <v>469.75</v>
      </c>
      <c r="L57" s="31">
        <v>456.55</v>
      </c>
      <c r="M57" s="31">
        <v>24.91966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1250.8</v>
      </c>
      <c r="D58" s="36">
        <v>1246.5166666666667</v>
      </c>
      <c r="E58" s="36">
        <v>1229.7333333333333</v>
      </c>
      <c r="F58" s="36">
        <v>1208.6666666666667</v>
      </c>
      <c r="G58" s="36">
        <v>1191.8833333333334</v>
      </c>
      <c r="H58" s="36">
        <v>1267.5833333333333</v>
      </c>
      <c r="I58" s="36">
        <v>1284.3666666666666</v>
      </c>
      <c r="J58" s="36">
        <v>1305.4333333333332</v>
      </c>
      <c r="K58" s="31">
        <v>1263.3</v>
      </c>
      <c r="L58" s="31">
        <v>1225.45</v>
      </c>
      <c r="M58" s="31">
        <v>11.14151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1235.5999999999999</v>
      </c>
      <c r="D59" s="36">
        <v>1233.25</v>
      </c>
      <c r="E59" s="36">
        <v>1224</v>
      </c>
      <c r="F59" s="36">
        <v>1212.4000000000001</v>
      </c>
      <c r="G59" s="36">
        <v>1203.1500000000001</v>
      </c>
      <c r="H59" s="36">
        <v>1244.8499999999999</v>
      </c>
      <c r="I59" s="36">
        <v>1254.0999999999999</v>
      </c>
      <c r="J59" s="36">
        <v>1265.6999999999998</v>
      </c>
      <c r="K59" s="31">
        <v>1242.5</v>
      </c>
      <c r="L59" s="31">
        <v>1221.6500000000001</v>
      </c>
      <c r="M59" s="31">
        <v>19.695239999999998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363.25</v>
      </c>
      <c r="D60" s="36">
        <v>362.34999999999997</v>
      </c>
      <c r="E60" s="36">
        <v>357.29999999999995</v>
      </c>
      <c r="F60" s="36">
        <v>351.34999999999997</v>
      </c>
      <c r="G60" s="36">
        <v>346.29999999999995</v>
      </c>
      <c r="H60" s="36">
        <v>368.29999999999995</v>
      </c>
      <c r="I60" s="36">
        <v>373.35</v>
      </c>
      <c r="J60" s="36">
        <v>379.29999999999995</v>
      </c>
      <c r="K60" s="31">
        <v>367.4</v>
      </c>
      <c r="L60" s="31">
        <v>356.4</v>
      </c>
      <c r="M60" s="31">
        <v>139.16380000000001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6290.2</v>
      </c>
      <c r="D61" s="36">
        <v>6241.2999999999993</v>
      </c>
      <c r="E61" s="36">
        <v>6158.9499999999989</v>
      </c>
      <c r="F61" s="36">
        <v>6027.7</v>
      </c>
      <c r="G61" s="36">
        <v>5945.3499999999995</v>
      </c>
      <c r="H61" s="36">
        <v>6372.5499999999984</v>
      </c>
      <c r="I61" s="36">
        <v>6454.8999999999987</v>
      </c>
      <c r="J61" s="36">
        <v>6586.1499999999978</v>
      </c>
      <c r="K61" s="31">
        <v>6323.65</v>
      </c>
      <c r="L61" s="31">
        <v>6110.05</v>
      </c>
      <c r="M61" s="31">
        <v>4.7703100000000003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2406.65</v>
      </c>
      <c r="D62" s="36">
        <v>2399.8833333333337</v>
      </c>
      <c r="E62" s="36">
        <v>2385.2166666666672</v>
      </c>
      <c r="F62" s="36">
        <v>2363.7833333333333</v>
      </c>
      <c r="G62" s="36">
        <v>2349.1166666666668</v>
      </c>
      <c r="H62" s="36">
        <v>2421.3166666666675</v>
      </c>
      <c r="I62" s="36">
        <v>2435.9833333333345</v>
      </c>
      <c r="J62" s="36">
        <v>2457.4166666666679</v>
      </c>
      <c r="K62" s="31">
        <v>2414.5500000000002</v>
      </c>
      <c r="L62" s="31">
        <v>2378.4499999999998</v>
      </c>
      <c r="M62" s="31">
        <v>1.18737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832.4</v>
      </c>
      <c r="D63" s="36">
        <v>832.7833333333333</v>
      </c>
      <c r="E63" s="36">
        <v>823.86666666666656</v>
      </c>
      <c r="F63" s="36">
        <v>815.33333333333326</v>
      </c>
      <c r="G63" s="36">
        <v>806.41666666666652</v>
      </c>
      <c r="H63" s="36">
        <v>841.31666666666661</v>
      </c>
      <c r="I63" s="36">
        <v>850.23333333333335</v>
      </c>
      <c r="J63" s="36">
        <v>858.76666666666665</v>
      </c>
      <c r="K63" s="31">
        <v>841.7</v>
      </c>
      <c r="L63" s="31">
        <v>824.25</v>
      </c>
      <c r="M63" s="31">
        <v>15.41803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1231.05</v>
      </c>
      <c r="D64" s="36">
        <v>1224.9166666666667</v>
      </c>
      <c r="E64" s="36">
        <v>1217.1333333333334</v>
      </c>
      <c r="F64" s="36">
        <v>1203.2166666666667</v>
      </c>
      <c r="G64" s="36">
        <v>1195.4333333333334</v>
      </c>
      <c r="H64" s="36">
        <v>1238.8333333333335</v>
      </c>
      <c r="I64" s="36">
        <v>1246.6166666666668</v>
      </c>
      <c r="J64" s="36">
        <v>1260.5333333333335</v>
      </c>
      <c r="K64" s="31">
        <v>1232.7</v>
      </c>
      <c r="L64" s="31">
        <v>1211</v>
      </c>
      <c r="M64" s="31">
        <v>1.5436799999999999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301.8</v>
      </c>
      <c r="D65" s="36">
        <v>301.7</v>
      </c>
      <c r="E65" s="36">
        <v>298.59999999999997</v>
      </c>
      <c r="F65" s="36">
        <v>295.39999999999998</v>
      </c>
      <c r="G65" s="36">
        <v>292.29999999999995</v>
      </c>
      <c r="H65" s="36">
        <v>304.89999999999998</v>
      </c>
      <c r="I65" s="36">
        <v>308</v>
      </c>
      <c r="J65" s="36">
        <v>311.2</v>
      </c>
      <c r="K65" s="31">
        <v>304.8</v>
      </c>
      <c r="L65" s="31">
        <v>298.5</v>
      </c>
      <c r="M65" s="31">
        <v>12.61307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2013.15</v>
      </c>
      <c r="D66" s="36">
        <v>1988.55</v>
      </c>
      <c r="E66" s="36">
        <v>1952.1</v>
      </c>
      <c r="F66" s="36">
        <v>1891.05</v>
      </c>
      <c r="G66" s="36">
        <v>1854.6</v>
      </c>
      <c r="H66" s="36">
        <v>2049.6</v>
      </c>
      <c r="I66" s="36">
        <v>2086.0500000000002</v>
      </c>
      <c r="J66" s="36">
        <v>2147.1</v>
      </c>
      <c r="K66" s="31">
        <v>2025</v>
      </c>
      <c r="L66" s="31">
        <v>1927.5</v>
      </c>
      <c r="M66" s="31">
        <v>10.57329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529.29999999999995</v>
      </c>
      <c r="D67" s="36">
        <v>529.48333333333323</v>
      </c>
      <c r="E67" s="36">
        <v>526.31666666666649</v>
      </c>
      <c r="F67" s="36">
        <v>523.33333333333326</v>
      </c>
      <c r="G67" s="36">
        <v>520.16666666666652</v>
      </c>
      <c r="H67" s="36">
        <v>532.46666666666647</v>
      </c>
      <c r="I67" s="36">
        <v>535.63333333333321</v>
      </c>
      <c r="J67" s="36">
        <v>538.61666666666645</v>
      </c>
      <c r="K67" s="31">
        <v>532.65</v>
      </c>
      <c r="L67" s="31">
        <v>526.5</v>
      </c>
      <c r="M67" s="31">
        <v>38.695970000000003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2194.1999999999998</v>
      </c>
      <c r="D68" s="36">
        <v>2209.3333333333335</v>
      </c>
      <c r="E68" s="36">
        <v>2172.8666666666668</v>
      </c>
      <c r="F68" s="36">
        <v>2151.5333333333333</v>
      </c>
      <c r="G68" s="36">
        <v>2115.0666666666666</v>
      </c>
      <c r="H68" s="36">
        <v>2230.666666666667</v>
      </c>
      <c r="I68" s="36">
        <v>2267.1333333333332</v>
      </c>
      <c r="J68" s="36">
        <v>2288.4666666666672</v>
      </c>
      <c r="K68" s="31">
        <v>2245.8000000000002</v>
      </c>
      <c r="L68" s="31">
        <v>2188</v>
      </c>
      <c r="M68" s="31">
        <v>2.48245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2379.4499999999998</v>
      </c>
      <c r="D69" s="36">
        <v>2355.8833333333332</v>
      </c>
      <c r="E69" s="36">
        <v>2311.8166666666666</v>
      </c>
      <c r="F69" s="36">
        <v>2244.1833333333334</v>
      </c>
      <c r="G69" s="36">
        <v>2200.1166666666668</v>
      </c>
      <c r="H69" s="36">
        <v>2423.5166666666664</v>
      </c>
      <c r="I69" s="36">
        <v>2467.583333333333</v>
      </c>
      <c r="J69" s="36">
        <v>2535.2166666666662</v>
      </c>
      <c r="K69" s="31">
        <v>2399.9499999999998</v>
      </c>
      <c r="L69" s="31">
        <v>2288.25</v>
      </c>
      <c r="M69" s="31">
        <v>12.44623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387.45</v>
      </c>
      <c r="D70" s="36">
        <v>389.18333333333334</v>
      </c>
      <c r="E70" s="36">
        <v>382.31666666666666</v>
      </c>
      <c r="F70" s="36">
        <v>377.18333333333334</v>
      </c>
      <c r="G70" s="36">
        <v>370.31666666666666</v>
      </c>
      <c r="H70" s="36">
        <v>394.31666666666666</v>
      </c>
      <c r="I70" s="36">
        <v>401.18333333333334</v>
      </c>
      <c r="J70" s="36">
        <v>406.31666666666666</v>
      </c>
      <c r="K70" s="31">
        <v>396.05</v>
      </c>
      <c r="L70" s="31">
        <v>384.05</v>
      </c>
      <c r="M70" s="31">
        <v>18.7897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190.1</v>
      </c>
      <c r="D71" s="36">
        <v>190.56666666666663</v>
      </c>
      <c r="E71" s="36">
        <v>187.93333333333328</v>
      </c>
      <c r="F71" s="36">
        <v>185.76666666666665</v>
      </c>
      <c r="G71" s="36">
        <v>183.1333333333333</v>
      </c>
      <c r="H71" s="36">
        <v>192.73333333333326</v>
      </c>
      <c r="I71" s="36">
        <v>195.36666666666665</v>
      </c>
      <c r="J71" s="36">
        <v>197.53333333333325</v>
      </c>
      <c r="K71" s="31">
        <v>193.2</v>
      </c>
      <c r="L71" s="31">
        <v>188.4</v>
      </c>
      <c r="M71" s="31">
        <v>19.893160000000002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3694.95</v>
      </c>
      <c r="D72" s="36">
        <v>3700.6</v>
      </c>
      <c r="E72" s="36">
        <v>3638.2999999999997</v>
      </c>
      <c r="F72" s="36">
        <v>3581.6499999999996</v>
      </c>
      <c r="G72" s="36">
        <v>3519.3499999999995</v>
      </c>
      <c r="H72" s="36">
        <v>3757.25</v>
      </c>
      <c r="I72" s="36">
        <v>3819.55</v>
      </c>
      <c r="J72" s="36">
        <v>3876.2000000000003</v>
      </c>
      <c r="K72" s="31">
        <v>3762.9</v>
      </c>
      <c r="L72" s="31">
        <v>3643.95</v>
      </c>
      <c r="M72" s="31">
        <v>8.9896700000000003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6478.35</v>
      </c>
      <c r="D73" s="36">
        <v>6482.1166666666659</v>
      </c>
      <c r="E73" s="36">
        <v>6380.2333333333318</v>
      </c>
      <c r="F73" s="36">
        <v>6282.1166666666659</v>
      </c>
      <c r="G73" s="36">
        <v>6180.2333333333318</v>
      </c>
      <c r="H73" s="36">
        <v>6580.2333333333318</v>
      </c>
      <c r="I73" s="36">
        <v>6682.116666666665</v>
      </c>
      <c r="J73" s="36">
        <v>6780.2333333333318</v>
      </c>
      <c r="K73" s="31">
        <v>6584</v>
      </c>
      <c r="L73" s="31">
        <v>6384</v>
      </c>
      <c r="M73" s="31">
        <v>5.35046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715.95</v>
      </c>
      <c r="D74" s="36">
        <v>709.70000000000016</v>
      </c>
      <c r="E74" s="36">
        <v>700.70000000000027</v>
      </c>
      <c r="F74" s="36">
        <v>685.45000000000016</v>
      </c>
      <c r="G74" s="36">
        <v>676.45000000000027</v>
      </c>
      <c r="H74" s="36">
        <v>724.95000000000027</v>
      </c>
      <c r="I74" s="36">
        <v>733.95</v>
      </c>
      <c r="J74" s="36">
        <v>749.20000000000027</v>
      </c>
      <c r="K74" s="31">
        <v>718.7</v>
      </c>
      <c r="L74" s="31">
        <v>694.45</v>
      </c>
      <c r="M74" s="31">
        <v>58.995510000000003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4007.95</v>
      </c>
      <c r="D75" s="36">
        <v>3995</v>
      </c>
      <c r="E75" s="36">
        <v>3975</v>
      </c>
      <c r="F75" s="36">
        <v>3942.05</v>
      </c>
      <c r="G75" s="36">
        <v>3922.05</v>
      </c>
      <c r="H75" s="36">
        <v>4027.95</v>
      </c>
      <c r="I75" s="36">
        <v>4047.95</v>
      </c>
      <c r="J75" s="36">
        <v>4080.8999999999996</v>
      </c>
      <c r="K75" s="31">
        <v>4015</v>
      </c>
      <c r="L75" s="31">
        <v>3962.05</v>
      </c>
      <c r="M75" s="31">
        <v>2.24831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5627.7</v>
      </c>
      <c r="D76" s="36">
        <v>5614.5666666666666</v>
      </c>
      <c r="E76" s="36">
        <v>5573.1333333333332</v>
      </c>
      <c r="F76" s="36">
        <v>5518.5666666666666</v>
      </c>
      <c r="G76" s="36">
        <v>5477.1333333333332</v>
      </c>
      <c r="H76" s="36">
        <v>5669.1333333333332</v>
      </c>
      <c r="I76" s="36">
        <v>5710.5666666666657</v>
      </c>
      <c r="J76" s="36">
        <v>5765.1333333333332</v>
      </c>
      <c r="K76" s="31">
        <v>5656</v>
      </c>
      <c r="L76" s="31">
        <v>5560</v>
      </c>
      <c r="M76" s="31">
        <v>2.63008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4006.05</v>
      </c>
      <c r="D77" s="36">
        <v>3990.4</v>
      </c>
      <c r="E77" s="36">
        <v>3963.8500000000004</v>
      </c>
      <c r="F77" s="36">
        <v>3921.65</v>
      </c>
      <c r="G77" s="36">
        <v>3895.1000000000004</v>
      </c>
      <c r="H77" s="36">
        <v>4032.6000000000004</v>
      </c>
      <c r="I77" s="36">
        <v>4059.1500000000005</v>
      </c>
      <c r="J77" s="36">
        <v>4101.3500000000004</v>
      </c>
      <c r="K77" s="31">
        <v>4016.95</v>
      </c>
      <c r="L77" s="31">
        <v>3948.2</v>
      </c>
      <c r="M77" s="31">
        <v>3.0990700000000002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2966.9</v>
      </c>
      <c r="D78" s="36">
        <v>2984.0833333333335</v>
      </c>
      <c r="E78" s="36">
        <v>2943.166666666667</v>
      </c>
      <c r="F78" s="36">
        <v>2919.4333333333334</v>
      </c>
      <c r="G78" s="36">
        <v>2878.5166666666669</v>
      </c>
      <c r="H78" s="36">
        <v>3007.8166666666671</v>
      </c>
      <c r="I78" s="36">
        <v>3048.733333333334</v>
      </c>
      <c r="J78" s="36">
        <v>3072.4666666666672</v>
      </c>
      <c r="K78" s="31">
        <v>3025</v>
      </c>
      <c r="L78" s="31">
        <v>2960.35</v>
      </c>
      <c r="M78" s="31">
        <v>2.7091099999999999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154</v>
      </c>
      <c r="D79" s="36">
        <v>154.58333333333334</v>
      </c>
      <c r="E79" s="36">
        <v>152.66666666666669</v>
      </c>
      <c r="F79" s="36">
        <v>151.33333333333334</v>
      </c>
      <c r="G79" s="36">
        <v>149.41666666666669</v>
      </c>
      <c r="H79" s="36">
        <v>155.91666666666669</v>
      </c>
      <c r="I79" s="36">
        <v>157.83333333333337</v>
      </c>
      <c r="J79" s="36">
        <v>159.16666666666669</v>
      </c>
      <c r="K79" s="31">
        <v>156.5</v>
      </c>
      <c r="L79" s="31">
        <v>153.25</v>
      </c>
      <c r="M79" s="31">
        <v>103.56668000000001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3569.05</v>
      </c>
      <c r="D80" s="36">
        <v>3528.3833333333332</v>
      </c>
      <c r="E80" s="36">
        <v>3440.8166666666666</v>
      </c>
      <c r="F80" s="36">
        <v>3312.5833333333335</v>
      </c>
      <c r="G80" s="36">
        <v>3225.0166666666669</v>
      </c>
      <c r="H80" s="36">
        <v>3656.6166666666663</v>
      </c>
      <c r="I80" s="36">
        <v>3744.1833333333329</v>
      </c>
      <c r="J80" s="36">
        <v>3872.4166666666661</v>
      </c>
      <c r="K80" s="31">
        <v>3615.95</v>
      </c>
      <c r="L80" s="31">
        <v>3400.15</v>
      </c>
      <c r="M80" s="31">
        <v>3.9508800000000002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390.7</v>
      </c>
      <c r="D81" s="36">
        <v>391.09999999999997</v>
      </c>
      <c r="E81" s="36">
        <v>386.24999999999994</v>
      </c>
      <c r="F81" s="36">
        <v>381.79999999999995</v>
      </c>
      <c r="G81" s="36">
        <v>376.94999999999993</v>
      </c>
      <c r="H81" s="36">
        <v>395.54999999999995</v>
      </c>
      <c r="I81" s="36">
        <v>400.4</v>
      </c>
      <c r="J81" s="36">
        <v>404.84999999999997</v>
      </c>
      <c r="K81" s="31">
        <v>395.95</v>
      </c>
      <c r="L81" s="31">
        <v>386.65</v>
      </c>
      <c r="M81" s="31">
        <v>10.50433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151.5</v>
      </c>
      <c r="D82" s="36">
        <v>148.58333333333334</v>
      </c>
      <c r="E82" s="36">
        <v>144.01666666666668</v>
      </c>
      <c r="F82" s="36">
        <v>136.53333333333333</v>
      </c>
      <c r="G82" s="36">
        <v>131.96666666666667</v>
      </c>
      <c r="H82" s="36">
        <v>156.06666666666669</v>
      </c>
      <c r="I82" s="36">
        <v>160.63333333333335</v>
      </c>
      <c r="J82" s="36">
        <v>168.1166666666667</v>
      </c>
      <c r="K82" s="31">
        <v>153.15</v>
      </c>
      <c r="L82" s="31">
        <v>141.1</v>
      </c>
      <c r="M82" s="31">
        <v>847.84191999999996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1867.4</v>
      </c>
      <c r="D83" s="36">
        <v>1878.45</v>
      </c>
      <c r="E83" s="36">
        <v>1808.9</v>
      </c>
      <c r="F83" s="36">
        <v>1750.4</v>
      </c>
      <c r="G83" s="36">
        <v>1680.8500000000001</v>
      </c>
      <c r="H83" s="36">
        <v>1936.95</v>
      </c>
      <c r="I83" s="36">
        <v>2006.4999999999998</v>
      </c>
      <c r="J83" s="36">
        <v>2065</v>
      </c>
      <c r="K83" s="31">
        <v>1948</v>
      </c>
      <c r="L83" s="31">
        <v>1819.95</v>
      </c>
      <c r="M83" s="31">
        <v>9.2134499999999999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1074.25</v>
      </c>
      <c r="D84" s="36">
        <v>1072.5166666666667</v>
      </c>
      <c r="E84" s="36">
        <v>1066.7833333333333</v>
      </c>
      <c r="F84" s="36">
        <v>1059.3166666666666</v>
      </c>
      <c r="G84" s="36">
        <v>1053.5833333333333</v>
      </c>
      <c r="H84" s="36">
        <v>1079.9833333333333</v>
      </c>
      <c r="I84" s="36">
        <v>1085.7166666666665</v>
      </c>
      <c r="J84" s="36">
        <v>1093.1833333333334</v>
      </c>
      <c r="K84" s="31">
        <v>1078.25</v>
      </c>
      <c r="L84" s="31">
        <v>1065.05</v>
      </c>
      <c r="M84" s="31">
        <v>13.48188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1971.7</v>
      </c>
      <c r="D85" s="36">
        <v>1964.75</v>
      </c>
      <c r="E85" s="36">
        <v>1944.5</v>
      </c>
      <c r="F85" s="36">
        <v>1917.3</v>
      </c>
      <c r="G85" s="36">
        <v>1897.05</v>
      </c>
      <c r="H85" s="36">
        <v>1991.95</v>
      </c>
      <c r="I85" s="36">
        <v>2012.2</v>
      </c>
      <c r="J85" s="36">
        <v>2039.4</v>
      </c>
      <c r="K85" s="31">
        <v>1985</v>
      </c>
      <c r="L85" s="31">
        <v>1937.55</v>
      </c>
      <c r="M85" s="31">
        <v>3.90055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2046.2</v>
      </c>
      <c r="D86" s="36">
        <v>2059.2333333333336</v>
      </c>
      <c r="E86" s="36">
        <v>2021.8666666666672</v>
      </c>
      <c r="F86" s="36">
        <v>1997.5333333333338</v>
      </c>
      <c r="G86" s="36">
        <v>1960.1666666666674</v>
      </c>
      <c r="H86" s="36">
        <v>2083.5666666666671</v>
      </c>
      <c r="I86" s="36">
        <v>2120.9333333333338</v>
      </c>
      <c r="J86" s="36">
        <v>2145.2666666666669</v>
      </c>
      <c r="K86" s="31">
        <v>2096.6</v>
      </c>
      <c r="L86" s="31">
        <v>2034.9</v>
      </c>
      <c r="M86" s="31">
        <v>10.02033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447.35</v>
      </c>
      <c r="D87" s="36">
        <v>446.83333333333331</v>
      </c>
      <c r="E87" s="36">
        <v>444.16666666666663</v>
      </c>
      <c r="F87" s="36">
        <v>440.98333333333329</v>
      </c>
      <c r="G87" s="36">
        <v>438.31666666666661</v>
      </c>
      <c r="H87" s="36">
        <v>450.01666666666665</v>
      </c>
      <c r="I87" s="36">
        <v>452.68333333333328</v>
      </c>
      <c r="J87" s="36">
        <v>455.86666666666667</v>
      </c>
      <c r="K87" s="31">
        <v>449.5</v>
      </c>
      <c r="L87" s="31">
        <v>443.65</v>
      </c>
      <c r="M87" s="31">
        <v>12.018090000000001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2703.7</v>
      </c>
      <c r="D88" s="36">
        <v>2702.7666666666664</v>
      </c>
      <c r="E88" s="36">
        <v>2678.5333333333328</v>
      </c>
      <c r="F88" s="36">
        <v>2653.3666666666663</v>
      </c>
      <c r="G88" s="36">
        <v>2629.1333333333328</v>
      </c>
      <c r="H88" s="36">
        <v>2727.9333333333329</v>
      </c>
      <c r="I88" s="36">
        <v>2752.1666666666665</v>
      </c>
      <c r="J88" s="36">
        <v>2777.333333333333</v>
      </c>
      <c r="K88" s="31">
        <v>2727</v>
      </c>
      <c r="L88" s="31">
        <v>2677.6</v>
      </c>
      <c r="M88" s="31">
        <v>10.002940000000001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1351.8</v>
      </c>
      <c r="D89" s="36">
        <v>1348.6166666666666</v>
      </c>
      <c r="E89" s="36">
        <v>1341.2833333333331</v>
      </c>
      <c r="F89" s="36">
        <v>1330.7666666666664</v>
      </c>
      <c r="G89" s="36">
        <v>1323.4333333333329</v>
      </c>
      <c r="H89" s="36">
        <v>1359.1333333333332</v>
      </c>
      <c r="I89" s="36">
        <v>1366.4666666666667</v>
      </c>
      <c r="J89" s="36">
        <v>1376.9833333333333</v>
      </c>
      <c r="K89" s="31">
        <v>1355.95</v>
      </c>
      <c r="L89" s="31">
        <v>1338.1</v>
      </c>
      <c r="M89" s="31">
        <v>5.9215900000000001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1462.7</v>
      </c>
      <c r="D90" s="36">
        <v>1451.0166666666667</v>
      </c>
      <c r="E90" s="36">
        <v>1434.6833333333334</v>
      </c>
      <c r="F90" s="36">
        <v>1406.6666666666667</v>
      </c>
      <c r="G90" s="36">
        <v>1390.3333333333335</v>
      </c>
      <c r="H90" s="36">
        <v>1479.0333333333333</v>
      </c>
      <c r="I90" s="36">
        <v>1495.3666666666668</v>
      </c>
      <c r="J90" s="36">
        <v>1523.3833333333332</v>
      </c>
      <c r="K90" s="31">
        <v>1467.35</v>
      </c>
      <c r="L90" s="31">
        <v>1423</v>
      </c>
      <c r="M90" s="31">
        <v>23.034379999999999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3221.5</v>
      </c>
      <c r="D91" s="36">
        <v>3197.2000000000003</v>
      </c>
      <c r="E91" s="36">
        <v>3164.4500000000007</v>
      </c>
      <c r="F91" s="36">
        <v>3107.4000000000005</v>
      </c>
      <c r="G91" s="36">
        <v>3074.650000000001</v>
      </c>
      <c r="H91" s="36">
        <v>3254.2500000000005</v>
      </c>
      <c r="I91" s="36">
        <v>3286.9999999999995</v>
      </c>
      <c r="J91" s="36">
        <v>3344.05</v>
      </c>
      <c r="K91" s="31">
        <v>3229.95</v>
      </c>
      <c r="L91" s="31">
        <v>3140.15</v>
      </c>
      <c r="M91" s="31">
        <v>4.1459799999999998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1670.85</v>
      </c>
      <c r="D92" s="36">
        <v>1674.6166666666668</v>
      </c>
      <c r="E92" s="36">
        <v>1663.3333333333335</v>
      </c>
      <c r="F92" s="36">
        <v>1655.8166666666666</v>
      </c>
      <c r="G92" s="36">
        <v>1644.5333333333333</v>
      </c>
      <c r="H92" s="36">
        <v>1682.1333333333337</v>
      </c>
      <c r="I92" s="36">
        <v>1693.416666666667</v>
      </c>
      <c r="J92" s="36">
        <v>1700.9333333333338</v>
      </c>
      <c r="K92" s="31">
        <v>1685.9</v>
      </c>
      <c r="L92" s="31">
        <v>1667.1</v>
      </c>
      <c r="M92" s="31">
        <v>242.89425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639.85</v>
      </c>
      <c r="D93" s="36">
        <v>641.98333333333323</v>
      </c>
      <c r="E93" s="36">
        <v>634.96666666666647</v>
      </c>
      <c r="F93" s="36">
        <v>630.08333333333326</v>
      </c>
      <c r="G93" s="36">
        <v>623.06666666666649</v>
      </c>
      <c r="H93" s="36">
        <v>646.86666666666645</v>
      </c>
      <c r="I93" s="36">
        <v>653.8833333333331</v>
      </c>
      <c r="J93" s="36">
        <v>658.76666666666642</v>
      </c>
      <c r="K93" s="31">
        <v>649</v>
      </c>
      <c r="L93" s="31">
        <v>637.1</v>
      </c>
      <c r="M93" s="31">
        <v>28.540289999999999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3935.7</v>
      </c>
      <c r="D94" s="36">
        <v>3909.9500000000003</v>
      </c>
      <c r="E94" s="36">
        <v>3875.9000000000005</v>
      </c>
      <c r="F94" s="36">
        <v>3816.1000000000004</v>
      </c>
      <c r="G94" s="36">
        <v>3782.0500000000006</v>
      </c>
      <c r="H94" s="36">
        <v>3969.7500000000005</v>
      </c>
      <c r="I94" s="36">
        <v>4003.8000000000006</v>
      </c>
      <c r="J94" s="36">
        <v>4063.6000000000004</v>
      </c>
      <c r="K94" s="31">
        <v>3944</v>
      </c>
      <c r="L94" s="31">
        <v>3850.15</v>
      </c>
      <c r="M94" s="31">
        <v>5.7316799999999999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570.45000000000005</v>
      </c>
      <c r="D95" s="36">
        <v>567.15</v>
      </c>
      <c r="E95" s="36">
        <v>562.29999999999995</v>
      </c>
      <c r="F95" s="36">
        <v>554.15</v>
      </c>
      <c r="G95" s="36">
        <v>549.29999999999995</v>
      </c>
      <c r="H95" s="36">
        <v>575.29999999999995</v>
      </c>
      <c r="I95" s="36">
        <v>580.15000000000009</v>
      </c>
      <c r="J95" s="36">
        <v>588.29999999999995</v>
      </c>
      <c r="K95" s="31">
        <v>572</v>
      </c>
      <c r="L95" s="31">
        <v>559</v>
      </c>
      <c r="M95" s="31">
        <v>78.653840000000002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369.3</v>
      </c>
      <c r="D96" s="36">
        <v>369.63333333333338</v>
      </c>
      <c r="E96" s="36">
        <v>363.66666666666674</v>
      </c>
      <c r="F96" s="36">
        <v>358.03333333333336</v>
      </c>
      <c r="G96" s="36">
        <v>352.06666666666672</v>
      </c>
      <c r="H96" s="36">
        <v>375.26666666666677</v>
      </c>
      <c r="I96" s="36">
        <v>381.23333333333335</v>
      </c>
      <c r="J96" s="36">
        <v>386.86666666666679</v>
      </c>
      <c r="K96" s="31">
        <v>375.6</v>
      </c>
      <c r="L96" s="31">
        <v>364</v>
      </c>
      <c r="M96" s="31">
        <v>84.656769999999995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2575.6</v>
      </c>
      <c r="D97" s="36">
        <v>2567.3833333333337</v>
      </c>
      <c r="E97" s="36">
        <v>2555.0166666666673</v>
      </c>
      <c r="F97" s="36">
        <v>2534.4333333333338</v>
      </c>
      <c r="G97" s="36">
        <v>2522.0666666666675</v>
      </c>
      <c r="H97" s="36">
        <v>2587.9666666666672</v>
      </c>
      <c r="I97" s="36">
        <v>2600.333333333333</v>
      </c>
      <c r="J97" s="36">
        <v>2620.916666666667</v>
      </c>
      <c r="K97" s="31">
        <v>2579.75</v>
      </c>
      <c r="L97" s="31">
        <v>2546.8000000000002</v>
      </c>
      <c r="M97" s="31">
        <v>11.749840000000001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309.89999999999998</v>
      </c>
      <c r="D98" s="36">
        <v>308.98333333333335</v>
      </c>
      <c r="E98" s="36">
        <v>305.9666666666667</v>
      </c>
      <c r="F98" s="36">
        <v>302.03333333333336</v>
      </c>
      <c r="G98" s="36">
        <v>299.01666666666671</v>
      </c>
      <c r="H98" s="36">
        <v>312.91666666666669</v>
      </c>
      <c r="I98" s="36">
        <v>315.93333333333334</v>
      </c>
      <c r="J98" s="36">
        <v>319.86666666666667</v>
      </c>
      <c r="K98" s="31">
        <v>312</v>
      </c>
      <c r="L98" s="31">
        <v>305.05</v>
      </c>
      <c r="M98" s="31">
        <v>4.8018200000000002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35109.35</v>
      </c>
      <c r="D99" s="36">
        <v>35200.116666666669</v>
      </c>
      <c r="E99" s="36">
        <v>34934.233333333337</v>
      </c>
      <c r="F99" s="36">
        <v>34759.116666666669</v>
      </c>
      <c r="G99" s="36">
        <v>34493.233333333337</v>
      </c>
      <c r="H99" s="36">
        <v>35375.233333333337</v>
      </c>
      <c r="I99" s="36">
        <v>35641.116666666669</v>
      </c>
      <c r="J99" s="36">
        <v>35816.233333333337</v>
      </c>
      <c r="K99" s="31">
        <v>35466</v>
      </c>
      <c r="L99" s="31">
        <v>35025</v>
      </c>
      <c r="M99" s="31">
        <v>0.12352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994.3</v>
      </c>
      <c r="D100" s="36">
        <v>998.48333333333323</v>
      </c>
      <c r="E100" s="36">
        <v>987.41666666666652</v>
      </c>
      <c r="F100" s="36">
        <v>980.5333333333333</v>
      </c>
      <c r="G100" s="36">
        <v>969.46666666666658</v>
      </c>
      <c r="H100" s="36">
        <v>1005.3666666666664</v>
      </c>
      <c r="I100" s="36">
        <v>1016.4333333333333</v>
      </c>
      <c r="J100" s="36">
        <v>1023.3166666666664</v>
      </c>
      <c r="K100" s="31">
        <v>1009.55</v>
      </c>
      <c r="L100" s="31">
        <v>991.6</v>
      </c>
      <c r="M100" s="31">
        <v>208.81976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1422.6</v>
      </c>
      <c r="D101" s="36">
        <v>1418.8500000000001</v>
      </c>
      <c r="E101" s="36">
        <v>1409.5000000000002</v>
      </c>
      <c r="F101" s="36">
        <v>1396.4</v>
      </c>
      <c r="G101" s="36">
        <v>1387.0500000000002</v>
      </c>
      <c r="H101" s="36">
        <v>1431.9500000000003</v>
      </c>
      <c r="I101" s="36">
        <v>1441.3000000000002</v>
      </c>
      <c r="J101" s="36">
        <v>1454.4000000000003</v>
      </c>
      <c r="K101" s="31">
        <v>1428.2</v>
      </c>
      <c r="L101" s="31">
        <v>1405.75</v>
      </c>
      <c r="M101" s="31">
        <v>2.3069799999999998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518.95000000000005</v>
      </c>
      <c r="D102" s="36">
        <v>519.30000000000007</v>
      </c>
      <c r="E102" s="36">
        <v>514.65000000000009</v>
      </c>
      <c r="F102" s="36">
        <v>510.35</v>
      </c>
      <c r="G102" s="36">
        <v>505.70000000000005</v>
      </c>
      <c r="H102" s="36">
        <v>523.60000000000014</v>
      </c>
      <c r="I102" s="36">
        <v>528.25</v>
      </c>
      <c r="J102" s="36">
        <v>532.55000000000018</v>
      </c>
      <c r="K102" s="31">
        <v>523.95000000000005</v>
      </c>
      <c r="L102" s="31">
        <v>515</v>
      </c>
      <c r="M102" s="31">
        <v>14.17103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13.6</v>
      </c>
      <c r="D103" s="36">
        <v>13.683333333333332</v>
      </c>
      <c r="E103" s="36">
        <v>13.366666666666664</v>
      </c>
      <c r="F103" s="36">
        <v>13.133333333333331</v>
      </c>
      <c r="G103" s="36">
        <v>12.816666666666663</v>
      </c>
      <c r="H103" s="36">
        <v>13.916666666666664</v>
      </c>
      <c r="I103" s="36">
        <v>14.233333333333331</v>
      </c>
      <c r="J103" s="36">
        <v>14.466666666666665</v>
      </c>
      <c r="K103" s="31">
        <v>14</v>
      </c>
      <c r="L103" s="31">
        <v>13.45</v>
      </c>
      <c r="M103" s="31">
        <v>2238.5522299999998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88.45</v>
      </c>
      <c r="D104" s="36">
        <v>88.633333333333326</v>
      </c>
      <c r="E104" s="36">
        <v>87.816666666666649</v>
      </c>
      <c r="F104" s="36">
        <v>87.183333333333323</v>
      </c>
      <c r="G104" s="36">
        <v>86.366666666666646</v>
      </c>
      <c r="H104" s="36">
        <v>89.266666666666652</v>
      </c>
      <c r="I104" s="36">
        <v>90.083333333333314</v>
      </c>
      <c r="J104" s="36">
        <v>90.716666666666654</v>
      </c>
      <c r="K104" s="31">
        <v>89.45</v>
      </c>
      <c r="L104" s="31">
        <v>88</v>
      </c>
      <c r="M104" s="31">
        <v>221.60258999999999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408.05</v>
      </c>
      <c r="D105" s="36">
        <v>406.65000000000003</v>
      </c>
      <c r="E105" s="36">
        <v>404.00000000000006</v>
      </c>
      <c r="F105" s="36">
        <v>399.95000000000005</v>
      </c>
      <c r="G105" s="36">
        <v>397.30000000000007</v>
      </c>
      <c r="H105" s="36">
        <v>410.70000000000005</v>
      </c>
      <c r="I105" s="36">
        <v>413.35</v>
      </c>
      <c r="J105" s="36">
        <v>417.40000000000003</v>
      </c>
      <c r="K105" s="31">
        <v>409.3</v>
      </c>
      <c r="L105" s="31">
        <v>402.6</v>
      </c>
      <c r="M105" s="31">
        <v>18.234559999999998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439.2</v>
      </c>
      <c r="D106" s="36">
        <v>435.83333333333331</v>
      </c>
      <c r="E106" s="36">
        <v>431.26666666666665</v>
      </c>
      <c r="F106" s="36">
        <v>423.33333333333331</v>
      </c>
      <c r="G106" s="36">
        <v>418.76666666666665</v>
      </c>
      <c r="H106" s="36">
        <v>443.76666666666665</v>
      </c>
      <c r="I106" s="36">
        <v>448.33333333333337</v>
      </c>
      <c r="J106" s="36">
        <v>456.26666666666665</v>
      </c>
      <c r="K106" s="31">
        <v>440.4</v>
      </c>
      <c r="L106" s="31">
        <v>427.9</v>
      </c>
      <c r="M106" s="31">
        <v>26.281199999999998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412.2</v>
      </c>
      <c r="D107" s="36">
        <v>412.98333333333329</v>
      </c>
      <c r="E107" s="36">
        <v>407.81666666666661</v>
      </c>
      <c r="F107" s="36">
        <v>403.43333333333334</v>
      </c>
      <c r="G107" s="36">
        <v>398.26666666666665</v>
      </c>
      <c r="H107" s="36">
        <v>417.36666666666656</v>
      </c>
      <c r="I107" s="36">
        <v>422.53333333333319</v>
      </c>
      <c r="J107" s="36">
        <v>426.91666666666652</v>
      </c>
      <c r="K107" s="31">
        <v>418.15</v>
      </c>
      <c r="L107" s="31">
        <v>408.6</v>
      </c>
      <c r="M107" s="31">
        <v>65.63982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2871.4</v>
      </c>
      <c r="D108" s="36">
        <v>2877.3833333333332</v>
      </c>
      <c r="E108" s="36">
        <v>2841.3666666666663</v>
      </c>
      <c r="F108" s="36">
        <v>2811.333333333333</v>
      </c>
      <c r="G108" s="36">
        <v>2775.3166666666662</v>
      </c>
      <c r="H108" s="36">
        <v>2907.4166666666665</v>
      </c>
      <c r="I108" s="36">
        <v>2943.4333333333329</v>
      </c>
      <c r="J108" s="36">
        <v>2973.4666666666667</v>
      </c>
      <c r="K108" s="31">
        <v>2913.4</v>
      </c>
      <c r="L108" s="31">
        <v>2847.35</v>
      </c>
      <c r="M108" s="31">
        <v>5.3409800000000001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1562.35</v>
      </c>
      <c r="D109" s="36">
        <v>1570.45</v>
      </c>
      <c r="E109" s="36">
        <v>1549.8000000000002</v>
      </c>
      <c r="F109" s="36">
        <v>1537.2500000000002</v>
      </c>
      <c r="G109" s="36">
        <v>1516.6000000000004</v>
      </c>
      <c r="H109" s="36">
        <v>1583</v>
      </c>
      <c r="I109" s="36">
        <v>1603.65</v>
      </c>
      <c r="J109" s="36">
        <v>1616.1999999999998</v>
      </c>
      <c r="K109" s="31">
        <v>1591.1</v>
      </c>
      <c r="L109" s="31">
        <v>1557.9</v>
      </c>
      <c r="M109" s="31">
        <v>22.142060000000001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185.8</v>
      </c>
      <c r="D110" s="36">
        <v>185.78333333333333</v>
      </c>
      <c r="E110" s="36">
        <v>182.36666666666667</v>
      </c>
      <c r="F110" s="36">
        <v>178.93333333333334</v>
      </c>
      <c r="G110" s="36">
        <v>175.51666666666668</v>
      </c>
      <c r="H110" s="36">
        <v>189.21666666666667</v>
      </c>
      <c r="I110" s="36">
        <v>192.63333333333335</v>
      </c>
      <c r="J110" s="36">
        <v>196.06666666666666</v>
      </c>
      <c r="K110" s="31">
        <v>189.2</v>
      </c>
      <c r="L110" s="31">
        <v>182.35</v>
      </c>
      <c r="M110" s="31">
        <v>104.47967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1562.9</v>
      </c>
      <c r="D111" s="36">
        <v>1550.6333333333332</v>
      </c>
      <c r="E111" s="36">
        <v>1535.2666666666664</v>
      </c>
      <c r="F111" s="36">
        <v>1507.6333333333332</v>
      </c>
      <c r="G111" s="36">
        <v>1492.2666666666664</v>
      </c>
      <c r="H111" s="36">
        <v>1578.2666666666664</v>
      </c>
      <c r="I111" s="36">
        <v>1593.6333333333332</v>
      </c>
      <c r="J111" s="36">
        <v>1621.2666666666664</v>
      </c>
      <c r="K111" s="31">
        <v>1566</v>
      </c>
      <c r="L111" s="31">
        <v>1523</v>
      </c>
      <c r="M111" s="31">
        <v>67.410600000000002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123.7</v>
      </c>
      <c r="D112" s="36">
        <v>123.59999999999998</v>
      </c>
      <c r="E112" s="36">
        <v>122.19999999999996</v>
      </c>
      <c r="F112" s="36">
        <v>120.69999999999997</v>
      </c>
      <c r="G112" s="36">
        <v>119.29999999999995</v>
      </c>
      <c r="H112" s="36">
        <v>125.09999999999997</v>
      </c>
      <c r="I112" s="36">
        <v>126.49999999999997</v>
      </c>
      <c r="J112" s="36">
        <v>127.99999999999997</v>
      </c>
      <c r="K112" s="31">
        <v>125</v>
      </c>
      <c r="L112" s="31">
        <v>122.1</v>
      </c>
      <c r="M112" s="31">
        <v>129.15880000000001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1062.6500000000001</v>
      </c>
      <c r="D113" s="36">
        <v>1069.0166666666667</v>
      </c>
      <c r="E113" s="36">
        <v>1052.0833333333333</v>
      </c>
      <c r="F113" s="36">
        <v>1041.5166666666667</v>
      </c>
      <c r="G113" s="36">
        <v>1024.5833333333333</v>
      </c>
      <c r="H113" s="36">
        <v>1079.5833333333333</v>
      </c>
      <c r="I113" s="36">
        <v>1096.5166666666667</v>
      </c>
      <c r="J113" s="36">
        <v>1107.0833333333333</v>
      </c>
      <c r="K113" s="31">
        <v>1085.95</v>
      </c>
      <c r="L113" s="31">
        <v>1058.45</v>
      </c>
      <c r="M113" s="31">
        <v>4.4485700000000001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860.9</v>
      </c>
      <c r="D114" s="36">
        <v>867.23333333333323</v>
      </c>
      <c r="E114" s="36">
        <v>847.56666666666649</v>
      </c>
      <c r="F114" s="36">
        <v>834.23333333333323</v>
      </c>
      <c r="G114" s="36">
        <v>814.56666666666649</v>
      </c>
      <c r="H114" s="36">
        <v>880.56666666666649</v>
      </c>
      <c r="I114" s="36">
        <v>900.23333333333323</v>
      </c>
      <c r="J114" s="36">
        <v>913.56666666666649</v>
      </c>
      <c r="K114" s="31">
        <v>886.9</v>
      </c>
      <c r="L114" s="31">
        <v>853.9</v>
      </c>
      <c r="M114" s="31">
        <v>100.46698000000001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97.75</v>
      </c>
      <c r="D115" s="36">
        <v>98.766666666666666</v>
      </c>
      <c r="E115" s="36">
        <v>95.633333333333326</v>
      </c>
      <c r="F115" s="36">
        <v>93.516666666666666</v>
      </c>
      <c r="G115" s="36">
        <v>90.383333333333326</v>
      </c>
      <c r="H115" s="36">
        <v>100.88333333333333</v>
      </c>
      <c r="I115" s="36">
        <v>104.01666666666668</v>
      </c>
      <c r="J115" s="36">
        <v>106.13333333333333</v>
      </c>
      <c r="K115" s="31">
        <v>101.9</v>
      </c>
      <c r="L115" s="31">
        <v>96.65</v>
      </c>
      <c r="M115" s="31">
        <v>1376.4682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455.2</v>
      </c>
      <c r="D116" s="36">
        <v>453.88333333333327</v>
      </c>
      <c r="E116" s="36">
        <v>451.86666666666656</v>
      </c>
      <c r="F116" s="36">
        <v>448.5333333333333</v>
      </c>
      <c r="G116" s="36">
        <v>446.51666666666659</v>
      </c>
      <c r="H116" s="36">
        <v>457.21666666666653</v>
      </c>
      <c r="I116" s="36">
        <v>459.23333333333329</v>
      </c>
      <c r="J116" s="36">
        <v>462.56666666666649</v>
      </c>
      <c r="K116" s="31">
        <v>455.9</v>
      </c>
      <c r="L116" s="31">
        <v>450.55</v>
      </c>
      <c r="M116" s="31">
        <v>110.26317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726.4</v>
      </c>
      <c r="D117" s="36">
        <v>721.36666666666679</v>
      </c>
      <c r="E117" s="36">
        <v>712.23333333333358</v>
      </c>
      <c r="F117" s="36">
        <v>698.06666666666683</v>
      </c>
      <c r="G117" s="36">
        <v>688.93333333333362</v>
      </c>
      <c r="H117" s="36">
        <v>735.53333333333353</v>
      </c>
      <c r="I117" s="36">
        <v>744.66666666666674</v>
      </c>
      <c r="J117" s="36">
        <v>758.83333333333348</v>
      </c>
      <c r="K117" s="31">
        <v>730.5</v>
      </c>
      <c r="L117" s="31">
        <v>707.2</v>
      </c>
      <c r="M117" s="31">
        <v>23.92981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409.3</v>
      </c>
      <c r="D118" s="36">
        <v>413.34999999999997</v>
      </c>
      <c r="E118" s="36">
        <v>403.49999999999994</v>
      </c>
      <c r="F118" s="36">
        <v>397.7</v>
      </c>
      <c r="G118" s="36">
        <v>387.84999999999997</v>
      </c>
      <c r="H118" s="36">
        <v>419.14999999999992</v>
      </c>
      <c r="I118" s="36">
        <v>428.99999999999994</v>
      </c>
      <c r="J118" s="36">
        <v>434.7999999999999</v>
      </c>
      <c r="K118" s="31">
        <v>423.2</v>
      </c>
      <c r="L118" s="31">
        <v>407.55</v>
      </c>
      <c r="M118" s="31">
        <v>22.099910000000001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855.3</v>
      </c>
      <c r="D119" s="36">
        <v>851.98333333333323</v>
      </c>
      <c r="E119" s="36">
        <v>846.41666666666652</v>
      </c>
      <c r="F119" s="36">
        <v>837.5333333333333</v>
      </c>
      <c r="G119" s="36">
        <v>831.96666666666658</v>
      </c>
      <c r="H119" s="36">
        <v>860.86666666666645</v>
      </c>
      <c r="I119" s="36">
        <v>866.43333333333328</v>
      </c>
      <c r="J119" s="36">
        <v>875.31666666666638</v>
      </c>
      <c r="K119" s="31">
        <v>857.55</v>
      </c>
      <c r="L119" s="31">
        <v>843.1</v>
      </c>
      <c r="M119" s="31">
        <v>18.469329999999999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581.45000000000005</v>
      </c>
      <c r="D120" s="36">
        <v>577.6</v>
      </c>
      <c r="E120" s="36">
        <v>568.25</v>
      </c>
      <c r="F120" s="36">
        <v>555.04999999999995</v>
      </c>
      <c r="G120" s="36">
        <v>545.69999999999993</v>
      </c>
      <c r="H120" s="36">
        <v>590.80000000000007</v>
      </c>
      <c r="I120" s="36">
        <v>600.1500000000002</v>
      </c>
      <c r="J120" s="36">
        <v>613.35000000000014</v>
      </c>
      <c r="K120" s="31">
        <v>586.95000000000005</v>
      </c>
      <c r="L120" s="31">
        <v>564.4</v>
      </c>
      <c r="M120" s="31">
        <v>42.47513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1860.5</v>
      </c>
      <c r="D121" s="36">
        <v>1863.7166666666665</v>
      </c>
      <c r="E121" s="36">
        <v>1847.7833333333328</v>
      </c>
      <c r="F121" s="36">
        <v>1835.0666666666664</v>
      </c>
      <c r="G121" s="36">
        <v>1819.1333333333328</v>
      </c>
      <c r="H121" s="36">
        <v>1876.4333333333329</v>
      </c>
      <c r="I121" s="36">
        <v>1892.3666666666668</v>
      </c>
      <c r="J121" s="36">
        <v>1905.083333333333</v>
      </c>
      <c r="K121" s="31">
        <v>1879.65</v>
      </c>
      <c r="L121" s="31">
        <v>1851</v>
      </c>
      <c r="M121" s="31">
        <v>33.092950000000002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152.80000000000001</v>
      </c>
      <c r="D122" s="36">
        <v>152.88333333333333</v>
      </c>
      <c r="E122" s="36">
        <v>151.06666666666666</v>
      </c>
      <c r="F122" s="36">
        <v>149.33333333333334</v>
      </c>
      <c r="G122" s="36">
        <v>147.51666666666668</v>
      </c>
      <c r="H122" s="36">
        <v>154.61666666666665</v>
      </c>
      <c r="I122" s="36">
        <v>156.43333333333331</v>
      </c>
      <c r="J122" s="36">
        <v>158.16666666666663</v>
      </c>
      <c r="K122" s="31">
        <v>154.69999999999999</v>
      </c>
      <c r="L122" s="31">
        <v>151.15</v>
      </c>
      <c r="M122" s="31">
        <v>54.566240000000001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2596.5</v>
      </c>
      <c r="D123" s="36">
        <v>2603.4166666666665</v>
      </c>
      <c r="E123" s="36">
        <v>2548.4833333333331</v>
      </c>
      <c r="F123" s="36">
        <v>2500.4666666666667</v>
      </c>
      <c r="G123" s="36">
        <v>2445.5333333333333</v>
      </c>
      <c r="H123" s="36">
        <v>2651.4333333333329</v>
      </c>
      <c r="I123" s="36">
        <v>2706.3666666666663</v>
      </c>
      <c r="J123" s="36">
        <v>2754.3833333333328</v>
      </c>
      <c r="K123" s="31">
        <v>2658.35</v>
      </c>
      <c r="L123" s="31">
        <v>2555.4</v>
      </c>
      <c r="M123" s="31">
        <v>5.3134199999999998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414.55</v>
      </c>
      <c r="D124" s="36">
        <v>411.23333333333329</v>
      </c>
      <c r="E124" s="36">
        <v>400.46666666666658</v>
      </c>
      <c r="F124" s="36">
        <v>386.38333333333327</v>
      </c>
      <c r="G124" s="36">
        <v>375.61666666666656</v>
      </c>
      <c r="H124" s="36">
        <v>425.31666666666661</v>
      </c>
      <c r="I124" s="36">
        <v>436.08333333333337</v>
      </c>
      <c r="J124" s="36">
        <v>450.16666666666663</v>
      </c>
      <c r="K124" s="31">
        <v>422</v>
      </c>
      <c r="L124" s="31">
        <v>397.15</v>
      </c>
      <c r="M124" s="31">
        <v>95.177869999999999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517.29999999999995</v>
      </c>
      <c r="D125" s="36">
        <v>518.11666666666667</v>
      </c>
      <c r="E125" s="36">
        <v>511.83333333333337</v>
      </c>
      <c r="F125" s="36">
        <v>506.36666666666667</v>
      </c>
      <c r="G125" s="36">
        <v>500.08333333333337</v>
      </c>
      <c r="H125" s="36">
        <v>523.58333333333337</v>
      </c>
      <c r="I125" s="36">
        <v>529.86666666666667</v>
      </c>
      <c r="J125" s="36">
        <v>535.33333333333337</v>
      </c>
      <c r="K125" s="31">
        <v>524.4</v>
      </c>
      <c r="L125" s="31">
        <v>512.65</v>
      </c>
      <c r="M125" s="31">
        <v>8.5138599999999993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792.8</v>
      </c>
      <c r="D126" s="36">
        <v>800.88333333333333</v>
      </c>
      <c r="E126" s="36">
        <v>780.76666666666665</v>
      </c>
      <c r="F126" s="36">
        <v>768.73333333333335</v>
      </c>
      <c r="G126" s="36">
        <v>748.61666666666667</v>
      </c>
      <c r="H126" s="36">
        <v>812.91666666666663</v>
      </c>
      <c r="I126" s="36">
        <v>833.03333333333319</v>
      </c>
      <c r="J126" s="36">
        <v>845.06666666666661</v>
      </c>
      <c r="K126" s="31">
        <v>821</v>
      </c>
      <c r="L126" s="31">
        <v>788.85</v>
      </c>
      <c r="M126" s="31">
        <v>108.36454000000001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3477.95</v>
      </c>
      <c r="D127" s="36">
        <v>3460.85</v>
      </c>
      <c r="E127" s="36">
        <v>3425.7</v>
      </c>
      <c r="F127" s="36">
        <v>3373.45</v>
      </c>
      <c r="G127" s="36">
        <v>3338.2999999999997</v>
      </c>
      <c r="H127" s="36">
        <v>3513.1</v>
      </c>
      <c r="I127" s="36">
        <v>3548.2500000000005</v>
      </c>
      <c r="J127" s="36">
        <v>3600.5</v>
      </c>
      <c r="K127" s="31">
        <v>3496</v>
      </c>
      <c r="L127" s="31">
        <v>3408.6</v>
      </c>
      <c r="M127" s="31">
        <v>16.817070000000001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6229.1</v>
      </c>
      <c r="D128" s="36">
        <v>6192.3666666666659</v>
      </c>
      <c r="E128" s="36">
        <v>6144.7333333333318</v>
      </c>
      <c r="F128" s="36">
        <v>6060.3666666666659</v>
      </c>
      <c r="G128" s="36">
        <v>6012.7333333333318</v>
      </c>
      <c r="H128" s="36">
        <v>6276.7333333333318</v>
      </c>
      <c r="I128" s="36">
        <v>6324.366666666665</v>
      </c>
      <c r="J128" s="36">
        <v>6408.7333333333318</v>
      </c>
      <c r="K128" s="31">
        <v>6240</v>
      </c>
      <c r="L128" s="31">
        <v>6108</v>
      </c>
      <c r="M128" s="31">
        <v>5.4046700000000003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5204.55</v>
      </c>
      <c r="D129" s="36">
        <v>5191.7833333333338</v>
      </c>
      <c r="E129" s="36">
        <v>5136.6166666666677</v>
      </c>
      <c r="F129" s="36">
        <v>5068.6833333333343</v>
      </c>
      <c r="G129" s="36">
        <v>5013.5166666666682</v>
      </c>
      <c r="H129" s="36">
        <v>5259.7166666666672</v>
      </c>
      <c r="I129" s="36">
        <v>5314.8833333333332</v>
      </c>
      <c r="J129" s="36">
        <v>5382.8166666666666</v>
      </c>
      <c r="K129" s="31">
        <v>5246.95</v>
      </c>
      <c r="L129" s="31">
        <v>5123.8500000000004</v>
      </c>
      <c r="M129" s="31">
        <v>1.48323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1265.0999999999999</v>
      </c>
      <c r="D130" s="36">
        <v>1267.55</v>
      </c>
      <c r="E130" s="36">
        <v>1250.0999999999999</v>
      </c>
      <c r="F130" s="36">
        <v>1235.0999999999999</v>
      </c>
      <c r="G130" s="36">
        <v>1217.6499999999999</v>
      </c>
      <c r="H130" s="36">
        <v>1282.55</v>
      </c>
      <c r="I130" s="36">
        <v>1300.0000000000002</v>
      </c>
      <c r="J130" s="36">
        <v>1315</v>
      </c>
      <c r="K130" s="31">
        <v>1285</v>
      </c>
      <c r="L130" s="31">
        <v>1252.55</v>
      </c>
      <c r="M130" s="31">
        <v>8.6437799999999996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1634.25</v>
      </c>
      <c r="D131" s="36">
        <v>1636.3333333333333</v>
      </c>
      <c r="E131" s="36">
        <v>1620.6666666666665</v>
      </c>
      <c r="F131" s="36">
        <v>1607.0833333333333</v>
      </c>
      <c r="G131" s="36">
        <v>1591.4166666666665</v>
      </c>
      <c r="H131" s="36">
        <v>1649.9166666666665</v>
      </c>
      <c r="I131" s="36">
        <v>1665.583333333333</v>
      </c>
      <c r="J131" s="36">
        <v>1679.1666666666665</v>
      </c>
      <c r="K131" s="31">
        <v>1652</v>
      </c>
      <c r="L131" s="31">
        <v>1622.75</v>
      </c>
      <c r="M131" s="31">
        <v>27.512740000000001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267.39999999999998</v>
      </c>
      <c r="D132" s="36">
        <v>269.34999999999997</v>
      </c>
      <c r="E132" s="36">
        <v>263.74999999999994</v>
      </c>
      <c r="F132" s="36">
        <v>260.09999999999997</v>
      </c>
      <c r="G132" s="36">
        <v>254.49999999999994</v>
      </c>
      <c r="H132" s="36">
        <v>272.99999999999994</v>
      </c>
      <c r="I132" s="36">
        <v>278.59999999999997</v>
      </c>
      <c r="J132" s="36">
        <v>282.24999999999994</v>
      </c>
      <c r="K132" s="31">
        <v>274.95</v>
      </c>
      <c r="L132" s="31">
        <v>265.7</v>
      </c>
      <c r="M132" s="31">
        <v>39.912120000000002</v>
      </c>
      <c r="N132" s="1"/>
      <c r="O132" s="1"/>
    </row>
    <row r="133" spans="1:15" ht="12.75" customHeight="1">
      <c r="A133" s="51">
        <v>124</v>
      </c>
      <c r="B133" s="53" t="s">
        <v>861</v>
      </c>
      <c r="C133" s="31">
        <v>1933.3</v>
      </c>
      <c r="D133" s="36">
        <v>1921.7166666666665</v>
      </c>
      <c r="E133" s="36">
        <v>1904.583333333333</v>
      </c>
      <c r="F133" s="36">
        <v>1875.8666666666666</v>
      </c>
      <c r="G133" s="36">
        <v>1858.7333333333331</v>
      </c>
      <c r="H133" s="36">
        <v>1950.4333333333329</v>
      </c>
      <c r="I133" s="36">
        <v>1967.5666666666666</v>
      </c>
      <c r="J133" s="36">
        <v>1996.2833333333328</v>
      </c>
      <c r="K133" s="31">
        <v>1938.85</v>
      </c>
      <c r="L133" s="31">
        <v>1893</v>
      </c>
      <c r="M133" s="31">
        <v>2.0644800000000001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522.85</v>
      </c>
      <c r="D134" s="36">
        <v>524.51666666666677</v>
      </c>
      <c r="E134" s="36">
        <v>519.18333333333351</v>
      </c>
      <c r="F134" s="36">
        <v>515.51666666666677</v>
      </c>
      <c r="G134" s="36">
        <v>510.18333333333351</v>
      </c>
      <c r="H134" s="36">
        <v>528.18333333333351</v>
      </c>
      <c r="I134" s="36">
        <v>533.51666666666677</v>
      </c>
      <c r="J134" s="36">
        <v>537.18333333333351</v>
      </c>
      <c r="K134" s="31">
        <v>529.85</v>
      </c>
      <c r="L134" s="31">
        <v>520.85</v>
      </c>
      <c r="M134" s="31">
        <v>21.68308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10217.15</v>
      </c>
      <c r="D135" s="36">
        <v>10188.483333333332</v>
      </c>
      <c r="E135" s="36">
        <v>10058.666666666664</v>
      </c>
      <c r="F135" s="36">
        <v>9900.1833333333325</v>
      </c>
      <c r="G135" s="36">
        <v>9770.366666666665</v>
      </c>
      <c r="H135" s="36">
        <v>10346.966666666664</v>
      </c>
      <c r="I135" s="36">
        <v>10476.783333333333</v>
      </c>
      <c r="J135" s="36">
        <v>10635.266666666663</v>
      </c>
      <c r="K135" s="31">
        <v>10318.299999999999</v>
      </c>
      <c r="L135" s="31">
        <v>10030</v>
      </c>
      <c r="M135" s="31">
        <v>6.5254500000000002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648.9</v>
      </c>
      <c r="D136" s="36">
        <v>647.21666666666658</v>
      </c>
      <c r="E136" s="36">
        <v>637.73333333333312</v>
      </c>
      <c r="F136" s="36">
        <v>626.56666666666649</v>
      </c>
      <c r="G136" s="36">
        <v>617.08333333333303</v>
      </c>
      <c r="H136" s="36">
        <v>658.38333333333321</v>
      </c>
      <c r="I136" s="36">
        <v>667.86666666666656</v>
      </c>
      <c r="J136" s="36">
        <v>679.0333333333333</v>
      </c>
      <c r="K136" s="31">
        <v>656.7</v>
      </c>
      <c r="L136" s="31">
        <v>636.04999999999995</v>
      </c>
      <c r="M136" s="31">
        <v>11.146750000000001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1076</v>
      </c>
      <c r="D137" s="36">
        <v>1073.8333333333333</v>
      </c>
      <c r="E137" s="36">
        <v>1063.1666666666665</v>
      </c>
      <c r="F137" s="36">
        <v>1050.3333333333333</v>
      </c>
      <c r="G137" s="36">
        <v>1039.6666666666665</v>
      </c>
      <c r="H137" s="36">
        <v>1086.6666666666665</v>
      </c>
      <c r="I137" s="36">
        <v>1097.333333333333</v>
      </c>
      <c r="J137" s="36">
        <v>1110.1666666666665</v>
      </c>
      <c r="K137" s="31">
        <v>1084.5</v>
      </c>
      <c r="L137" s="31">
        <v>1061</v>
      </c>
      <c r="M137" s="31">
        <v>6.2413699999999999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939.35</v>
      </c>
      <c r="D138" s="36">
        <v>939.61666666666679</v>
      </c>
      <c r="E138" s="36">
        <v>929.43333333333362</v>
      </c>
      <c r="F138" s="36">
        <v>919.51666666666688</v>
      </c>
      <c r="G138" s="36">
        <v>909.33333333333371</v>
      </c>
      <c r="H138" s="36">
        <v>949.53333333333353</v>
      </c>
      <c r="I138" s="36">
        <v>959.7166666666667</v>
      </c>
      <c r="J138" s="36">
        <v>969.63333333333344</v>
      </c>
      <c r="K138" s="31">
        <v>949.8</v>
      </c>
      <c r="L138" s="31">
        <v>929.7</v>
      </c>
      <c r="M138" s="31">
        <v>2.9469099999999999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94.8</v>
      </c>
      <c r="D139" s="36">
        <v>94.600000000000009</v>
      </c>
      <c r="E139" s="36">
        <v>94.000000000000014</v>
      </c>
      <c r="F139" s="36">
        <v>93.2</v>
      </c>
      <c r="G139" s="36">
        <v>92.600000000000009</v>
      </c>
      <c r="H139" s="36">
        <v>95.40000000000002</v>
      </c>
      <c r="I139" s="36">
        <v>96.000000000000014</v>
      </c>
      <c r="J139" s="36">
        <v>96.800000000000026</v>
      </c>
      <c r="K139" s="31">
        <v>95.2</v>
      </c>
      <c r="L139" s="31">
        <v>93.8</v>
      </c>
      <c r="M139" s="31">
        <v>75.821969999999993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2738.4</v>
      </c>
      <c r="D140" s="36">
        <v>2712.8666666666668</v>
      </c>
      <c r="E140" s="36">
        <v>2661.5333333333338</v>
      </c>
      <c r="F140" s="36">
        <v>2584.666666666667</v>
      </c>
      <c r="G140" s="36">
        <v>2533.3333333333339</v>
      </c>
      <c r="H140" s="36">
        <v>2789.7333333333336</v>
      </c>
      <c r="I140" s="36">
        <v>2841.0666666666666</v>
      </c>
      <c r="J140" s="36">
        <v>2917.9333333333334</v>
      </c>
      <c r="K140" s="31">
        <v>2764.2</v>
      </c>
      <c r="L140" s="31">
        <v>2636</v>
      </c>
      <c r="M140" s="31">
        <v>5.8180100000000001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119544.3</v>
      </c>
      <c r="D141" s="36">
        <v>119381.43333333333</v>
      </c>
      <c r="E141" s="36">
        <v>118062.91666666667</v>
      </c>
      <c r="F141" s="36">
        <v>116581.53333333334</v>
      </c>
      <c r="G141" s="36">
        <v>115263.01666666668</v>
      </c>
      <c r="H141" s="36">
        <v>120862.81666666667</v>
      </c>
      <c r="I141" s="36">
        <v>122181.33333333333</v>
      </c>
      <c r="J141" s="36">
        <v>123662.71666666666</v>
      </c>
      <c r="K141" s="31">
        <v>120699.95</v>
      </c>
      <c r="L141" s="31">
        <v>117900.05</v>
      </c>
      <c r="M141" s="31">
        <v>0.12705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61.45</v>
      </c>
      <c r="D142" s="36">
        <v>61.216666666666669</v>
      </c>
      <c r="E142" s="36">
        <v>60.433333333333337</v>
      </c>
      <c r="F142" s="36">
        <v>59.416666666666671</v>
      </c>
      <c r="G142" s="36">
        <v>58.63333333333334</v>
      </c>
      <c r="H142" s="36">
        <v>62.233333333333334</v>
      </c>
      <c r="I142" s="36">
        <v>63.016666666666666</v>
      </c>
      <c r="J142" s="36">
        <v>64.033333333333331</v>
      </c>
      <c r="K142" s="31">
        <v>62</v>
      </c>
      <c r="L142" s="31">
        <v>60.2</v>
      </c>
      <c r="M142" s="31">
        <v>58.595910000000003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1475.1</v>
      </c>
      <c r="D143" s="36">
        <v>1469.7</v>
      </c>
      <c r="E143" s="36">
        <v>1460.4</v>
      </c>
      <c r="F143" s="36">
        <v>1445.7</v>
      </c>
      <c r="G143" s="36">
        <v>1436.4</v>
      </c>
      <c r="H143" s="36">
        <v>1484.4</v>
      </c>
      <c r="I143" s="36">
        <v>1493.6999999999998</v>
      </c>
      <c r="J143" s="36">
        <v>1508.4</v>
      </c>
      <c r="K143" s="31">
        <v>1479</v>
      </c>
      <c r="L143" s="31">
        <v>1455</v>
      </c>
      <c r="M143" s="31">
        <v>1.17221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5006.5</v>
      </c>
      <c r="D144" s="36">
        <v>5020.3499999999995</v>
      </c>
      <c r="E144" s="36">
        <v>4952.6999999999989</v>
      </c>
      <c r="F144" s="36">
        <v>4898.8999999999996</v>
      </c>
      <c r="G144" s="36">
        <v>4831.2499999999991</v>
      </c>
      <c r="H144" s="36">
        <v>5074.1499999999987</v>
      </c>
      <c r="I144" s="36">
        <v>5141.7999999999984</v>
      </c>
      <c r="J144" s="36">
        <v>5195.5999999999985</v>
      </c>
      <c r="K144" s="31">
        <v>5088</v>
      </c>
      <c r="L144" s="31">
        <v>4966.55</v>
      </c>
      <c r="M144" s="31">
        <v>3.0693100000000002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3763.5</v>
      </c>
      <c r="D145" s="36">
        <v>3772.7166666666667</v>
      </c>
      <c r="E145" s="36">
        <v>3728.4333333333334</v>
      </c>
      <c r="F145" s="36">
        <v>3693.3666666666668</v>
      </c>
      <c r="G145" s="36">
        <v>3649.0833333333335</v>
      </c>
      <c r="H145" s="36">
        <v>3807.7833333333333</v>
      </c>
      <c r="I145" s="36">
        <v>3852.0666666666671</v>
      </c>
      <c r="J145" s="36">
        <v>3887.1333333333332</v>
      </c>
      <c r="K145" s="31">
        <v>3817</v>
      </c>
      <c r="L145" s="31">
        <v>3737.65</v>
      </c>
      <c r="M145" s="31">
        <v>1.74458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25368.45</v>
      </c>
      <c r="D146" s="36">
        <v>25292.799999999999</v>
      </c>
      <c r="E146" s="36">
        <v>25175.649999999998</v>
      </c>
      <c r="F146" s="36">
        <v>24982.85</v>
      </c>
      <c r="G146" s="36">
        <v>24865.699999999997</v>
      </c>
      <c r="H146" s="36">
        <v>25485.599999999999</v>
      </c>
      <c r="I146" s="36">
        <v>25602.75</v>
      </c>
      <c r="J146" s="36">
        <v>25795.55</v>
      </c>
      <c r="K146" s="31">
        <v>25409.95</v>
      </c>
      <c r="L146" s="31">
        <v>25100</v>
      </c>
      <c r="M146" s="31">
        <v>0.88827999999999996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64.7</v>
      </c>
      <c r="D147" s="36">
        <v>64.416666666666671</v>
      </c>
      <c r="E147" s="36">
        <v>63.483333333333348</v>
      </c>
      <c r="F147" s="36">
        <v>62.26666666666668</v>
      </c>
      <c r="G147" s="36">
        <v>61.333333333333357</v>
      </c>
      <c r="H147" s="36">
        <v>65.63333333333334</v>
      </c>
      <c r="I147" s="36">
        <v>66.566666666666649</v>
      </c>
      <c r="J147" s="36">
        <v>67.783333333333331</v>
      </c>
      <c r="K147" s="31">
        <v>65.349999999999994</v>
      </c>
      <c r="L147" s="31">
        <v>63.2</v>
      </c>
      <c r="M147" s="31">
        <v>255.44220000000001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195.4</v>
      </c>
      <c r="D148" s="36">
        <v>194.83333333333334</v>
      </c>
      <c r="E148" s="36">
        <v>192.31666666666669</v>
      </c>
      <c r="F148" s="36">
        <v>189.23333333333335</v>
      </c>
      <c r="G148" s="36">
        <v>186.7166666666667</v>
      </c>
      <c r="H148" s="36">
        <v>197.91666666666669</v>
      </c>
      <c r="I148" s="36">
        <v>200.43333333333334</v>
      </c>
      <c r="J148" s="36">
        <v>203.51666666666668</v>
      </c>
      <c r="K148" s="31">
        <v>197.35</v>
      </c>
      <c r="L148" s="31">
        <v>191.75</v>
      </c>
      <c r="M148" s="31">
        <v>136.96123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302.8</v>
      </c>
      <c r="D149" s="36">
        <v>303.78333333333336</v>
      </c>
      <c r="E149" s="36">
        <v>298.61666666666673</v>
      </c>
      <c r="F149" s="36">
        <v>294.43333333333339</v>
      </c>
      <c r="G149" s="36">
        <v>289.26666666666677</v>
      </c>
      <c r="H149" s="36">
        <v>307.9666666666667</v>
      </c>
      <c r="I149" s="36">
        <v>313.13333333333333</v>
      </c>
      <c r="J149" s="36">
        <v>317.31666666666666</v>
      </c>
      <c r="K149" s="31">
        <v>308.95</v>
      </c>
      <c r="L149" s="31">
        <v>299.60000000000002</v>
      </c>
      <c r="M149" s="31">
        <v>152.07726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172.7</v>
      </c>
      <c r="D150" s="36">
        <v>171.4</v>
      </c>
      <c r="E150" s="36">
        <v>168.8</v>
      </c>
      <c r="F150" s="36">
        <v>164.9</v>
      </c>
      <c r="G150" s="36">
        <v>162.30000000000001</v>
      </c>
      <c r="H150" s="36">
        <v>175.3</v>
      </c>
      <c r="I150" s="36">
        <v>177.89999999999998</v>
      </c>
      <c r="J150" s="36">
        <v>181.8</v>
      </c>
      <c r="K150" s="31">
        <v>174</v>
      </c>
      <c r="L150" s="31">
        <v>167.5</v>
      </c>
      <c r="M150" s="31">
        <v>43.025260000000003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1407.05</v>
      </c>
      <c r="D151" s="36">
        <v>1399.8500000000001</v>
      </c>
      <c r="E151" s="36">
        <v>1387.7500000000002</v>
      </c>
      <c r="F151" s="36">
        <v>1368.45</v>
      </c>
      <c r="G151" s="36">
        <v>1356.3500000000001</v>
      </c>
      <c r="H151" s="36">
        <v>1419.1500000000003</v>
      </c>
      <c r="I151" s="36">
        <v>1431.2500000000002</v>
      </c>
      <c r="J151" s="36">
        <v>1450.5500000000004</v>
      </c>
      <c r="K151" s="31">
        <v>1411.95</v>
      </c>
      <c r="L151" s="31">
        <v>1380.55</v>
      </c>
      <c r="M151" s="31">
        <v>3.2554699999999999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4212.1499999999996</v>
      </c>
      <c r="D152" s="36">
        <v>4199.3666666666659</v>
      </c>
      <c r="E152" s="36">
        <v>4163.7833333333319</v>
      </c>
      <c r="F152" s="36">
        <v>4115.4166666666661</v>
      </c>
      <c r="G152" s="36">
        <v>4079.8333333333321</v>
      </c>
      <c r="H152" s="36">
        <v>4247.7333333333318</v>
      </c>
      <c r="I152" s="36">
        <v>4283.3166666666657</v>
      </c>
      <c r="J152" s="36">
        <v>4331.6833333333316</v>
      </c>
      <c r="K152" s="31">
        <v>4234.95</v>
      </c>
      <c r="L152" s="31">
        <v>4151</v>
      </c>
      <c r="M152" s="31">
        <v>0.74717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373.25</v>
      </c>
      <c r="D153" s="36">
        <v>374.08333333333331</v>
      </c>
      <c r="E153" s="36">
        <v>364.26666666666665</v>
      </c>
      <c r="F153" s="36">
        <v>355.28333333333336</v>
      </c>
      <c r="G153" s="36">
        <v>345.4666666666667</v>
      </c>
      <c r="H153" s="36">
        <v>383.06666666666661</v>
      </c>
      <c r="I153" s="36">
        <v>392.88333333333333</v>
      </c>
      <c r="J153" s="36">
        <v>401.86666666666656</v>
      </c>
      <c r="K153" s="31">
        <v>383.9</v>
      </c>
      <c r="L153" s="31">
        <v>365.1</v>
      </c>
      <c r="M153" s="31">
        <v>71.368070000000003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203.95</v>
      </c>
      <c r="D154" s="36">
        <v>203.41666666666666</v>
      </c>
      <c r="E154" s="36">
        <v>202.33333333333331</v>
      </c>
      <c r="F154" s="36">
        <v>200.71666666666667</v>
      </c>
      <c r="G154" s="36">
        <v>199.63333333333333</v>
      </c>
      <c r="H154" s="36">
        <v>205.0333333333333</v>
      </c>
      <c r="I154" s="36">
        <v>206.11666666666662</v>
      </c>
      <c r="J154" s="36">
        <v>207.73333333333329</v>
      </c>
      <c r="K154" s="31">
        <v>204.5</v>
      </c>
      <c r="L154" s="31">
        <v>201.8</v>
      </c>
      <c r="M154" s="31">
        <v>99.106939999999994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37612.25</v>
      </c>
      <c r="D155" s="36">
        <v>37523.700000000004</v>
      </c>
      <c r="E155" s="36">
        <v>37270.400000000009</v>
      </c>
      <c r="F155" s="36">
        <v>36928.550000000003</v>
      </c>
      <c r="G155" s="36">
        <v>36675.250000000007</v>
      </c>
      <c r="H155" s="36">
        <v>37865.55000000001</v>
      </c>
      <c r="I155" s="36">
        <v>38118.850000000013</v>
      </c>
      <c r="J155" s="36">
        <v>38460.700000000012</v>
      </c>
      <c r="K155" s="31">
        <v>37777</v>
      </c>
      <c r="L155" s="31">
        <v>37181.85</v>
      </c>
      <c r="M155" s="31">
        <v>0.20574000000000001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1621.65</v>
      </c>
      <c r="D156" s="36">
        <v>1600.7833333333335</v>
      </c>
      <c r="E156" s="36">
        <v>1571.866666666667</v>
      </c>
      <c r="F156" s="36">
        <v>1522.0833333333335</v>
      </c>
      <c r="G156" s="36">
        <v>1493.166666666667</v>
      </c>
      <c r="H156" s="36">
        <v>1650.5666666666671</v>
      </c>
      <c r="I156" s="36">
        <v>1679.4833333333336</v>
      </c>
      <c r="J156" s="36">
        <v>1729.2666666666671</v>
      </c>
      <c r="K156" s="31">
        <v>1629.7</v>
      </c>
      <c r="L156" s="31">
        <v>1551</v>
      </c>
      <c r="M156" s="31">
        <v>12.80841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642.20000000000005</v>
      </c>
      <c r="D157" s="36">
        <v>642.63333333333333</v>
      </c>
      <c r="E157" s="36">
        <v>634.66666666666663</v>
      </c>
      <c r="F157" s="36">
        <v>627.13333333333333</v>
      </c>
      <c r="G157" s="36">
        <v>619.16666666666663</v>
      </c>
      <c r="H157" s="36">
        <v>650.16666666666663</v>
      </c>
      <c r="I157" s="36">
        <v>658.13333333333333</v>
      </c>
      <c r="J157" s="36">
        <v>665.66666666666663</v>
      </c>
      <c r="K157" s="31">
        <v>650.6</v>
      </c>
      <c r="L157" s="31">
        <v>635.1</v>
      </c>
      <c r="M157" s="31">
        <v>50.753900000000002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915.1</v>
      </c>
      <c r="D158" s="36">
        <v>911.98333333333346</v>
      </c>
      <c r="E158" s="36">
        <v>890.26666666666688</v>
      </c>
      <c r="F158" s="36">
        <v>865.43333333333339</v>
      </c>
      <c r="G158" s="36">
        <v>843.71666666666681</v>
      </c>
      <c r="H158" s="36">
        <v>936.81666666666695</v>
      </c>
      <c r="I158" s="36">
        <v>958.53333333333342</v>
      </c>
      <c r="J158" s="36">
        <v>983.36666666666702</v>
      </c>
      <c r="K158" s="31">
        <v>933.7</v>
      </c>
      <c r="L158" s="31">
        <v>887.15</v>
      </c>
      <c r="M158" s="31">
        <v>57.134799999999998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7431.35</v>
      </c>
      <c r="D159" s="36">
        <v>7359.0999999999995</v>
      </c>
      <c r="E159" s="36">
        <v>7227.2499999999991</v>
      </c>
      <c r="F159" s="36">
        <v>7023.15</v>
      </c>
      <c r="G159" s="36">
        <v>6891.2999999999993</v>
      </c>
      <c r="H159" s="36">
        <v>7563.1999999999989</v>
      </c>
      <c r="I159" s="36">
        <v>7695.0499999999993</v>
      </c>
      <c r="J159" s="36">
        <v>7899.1499999999987</v>
      </c>
      <c r="K159" s="31">
        <v>7490.95</v>
      </c>
      <c r="L159" s="31">
        <v>7155</v>
      </c>
      <c r="M159" s="31">
        <v>6.3052099999999998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214.2</v>
      </c>
      <c r="D160" s="36">
        <v>214</v>
      </c>
      <c r="E160" s="36">
        <v>212.7</v>
      </c>
      <c r="F160" s="36">
        <v>211.2</v>
      </c>
      <c r="G160" s="36">
        <v>209.89999999999998</v>
      </c>
      <c r="H160" s="36">
        <v>215.5</v>
      </c>
      <c r="I160" s="36">
        <v>216.8</v>
      </c>
      <c r="J160" s="36">
        <v>218.3</v>
      </c>
      <c r="K160" s="31">
        <v>215.3</v>
      </c>
      <c r="L160" s="31">
        <v>212.5</v>
      </c>
      <c r="M160" s="31">
        <v>46.477710000000002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386.9</v>
      </c>
      <c r="D161" s="36">
        <v>388.31666666666666</v>
      </c>
      <c r="E161" s="36">
        <v>380.13333333333333</v>
      </c>
      <c r="F161" s="36">
        <v>373.36666666666667</v>
      </c>
      <c r="G161" s="36">
        <v>365.18333333333334</v>
      </c>
      <c r="H161" s="36">
        <v>395.08333333333331</v>
      </c>
      <c r="I161" s="36">
        <v>403.26666666666659</v>
      </c>
      <c r="J161" s="36">
        <v>410.0333333333333</v>
      </c>
      <c r="K161" s="31">
        <v>396.5</v>
      </c>
      <c r="L161" s="31">
        <v>381.55</v>
      </c>
      <c r="M161" s="31">
        <v>133.56415999999999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17001.25</v>
      </c>
      <c r="D162" s="36">
        <v>17021.266666666666</v>
      </c>
      <c r="E162" s="36">
        <v>16909.833333333332</v>
      </c>
      <c r="F162" s="36">
        <v>16818.416666666664</v>
      </c>
      <c r="G162" s="36">
        <v>16706.98333333333</v>
      </c>
      <c r="H162" s="36">
        <v>17112.683333333334</v>
      </c>
      <c r="I162" s="36">
        <v>17224.116666666669</v>
      </c>
      <c r="J162" s="36">
        <v>17315.533333333336</v>
      </c>
      <c r="K162" s="31">
        <v>17132.7</v>
      </c>
      <c r="L162" s="31">
        <v>16929.849999999999</v>
      </c>
      <c r="M162" s="31">
        <v>9.7869999999999999E-2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2643.45</v>
      </c>
      <c r="D163" s="36">
        <v>2635.1499999999996</v>
      </c>
      <c r="E163" s="36">
        <v>2620.4499999999994</v>
      </c>
      <c r="F163" s="36">
        <v>2597.4499999999998</v>
      </c>
      <c r="G163" s="36">
        <v>2582.7499999999995</v>
      </c>
      <c r="H163" s="36">
        <v>2658.1499999999992</v>
      </c>
      <c r="I163" s="36">
        <v>2672.85</v>
      </c>
      <c r="J163" s="36">
        <v>2695.849999999999</v>
      </c>
      <c r="K163" s="31">
        <v>2649.85</v>
      </c>
      <c r="L163" s="31">
        <v>2612.15</v>
      </c>
      <c r="M163" s="31">
        <v>2.3742700000000001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3427.95</v>
      </c>
      <c r="D164" s="36">
        <v>3426.35</v>
      </c>
      <c r="E164" s="36">
        <v>3404.8999999999996</v>
      </c>
      <c r="F164" s="36">
        <v>3381.85</v>
      </c>
      <c r="G164" s="36">
        <v>3360.3999999999996</v>
      </c>
      <c r="H164" s="36">
        <v>3449.3999999999996</v>
      </c>
      <c r="I164" s="36">
        <v>3470.8499999999995</v>
      </c>
      <c r="J164" s="36">
        <v>3493.8999999999996</v>
      </c>
      <c r="K164" s="31">
        <v>3447.8</v>
      </c>
      <c r="L164" s="31">
        <v>3403.3</v>
      </c>
      <c r="M164" s="31">
        <v>3.2713000000000001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89.25</v>
      </c>
      <c r="D165" s="36">
        <v>89.333333333333329</v>
      </c>
      <c r="E165" s="36">
        <v>88.216666666666654</v>
      </c>
      <c r="F165" s="36">
        <v>87.183333333333323</v>
      </c>
      <c r="G165" s="36">
        <v>86.066666666666649</v>
      </c>
      <c r="H165" s="36">
        <v>90.36666666666666</v>
      </c>
      <c r="I165" s="36">
        <v>91.483333333333334</v>
      </c>
      <c r="J165" s="36">
        <v>92.516666666666666</v>
      </c>
      <c r="K165" s="31">
        <v>90.45</v>
      </c>
      <c r="L165" s="31">
        <v>88.3</v>
      </c>
      <c r="M165" s="31">
        <v>325.89618999999999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773.3</v>
      </c>
      <c r="D166" s="36">
        <v>773</v>
      </c>
      <c r="E166" s="36">
        <v>758.7</v>
      </c>
      <c r="F166" s="36">
        <v>744.1</v>
      </c>
      <c r="G166" s="36">
        <v>729.80000000000007</v>
      </c>
      <c r="H166" s="36">
        <v>787.6</v>
      </c>
      <c r="I166" s="36">
        <v>801.9</v>
      </c>
      <c r="J166" s="36">
        <v>816.5</v>
      </c>
      <c r="K166" s="31">
        <v>787.3</v>
      </c>
      <c r="L166" s="31">
        <v>758.4</v>
      </c>
      <c r="M166" s="31">
        <v>13.81447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5359.3</v>
      </c>
      <c r="D167" s="36">
        <v>5432.65</v>
      </c>
      <c r="E167" s="36">
        <v>5232.2999999999993</v>
      </c>
      <c r="F167" s="36">
        <v>5105.2999999999993</v>
      </c>
      <c r="G167" s="36">
        <v>4904.9499999999989</v>
      </c>
      <c r="H167" s="36">
        <v>5559.65</v>
      </c>
      <c r="I167" s="36">
        <v>5760</v>
      </c>
      <c r="J167" s="36">
        <v>5887</v>
      </c>
      <c r="K167" s="31">
        <v>5633</v>
      </c>
      <c r="L167" s="31">
        <v>5305.65</v>
      </c>
      <c r="M167" s="31">
        <v>18.98658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442.35</v>
      </c>
      <c r="D168" s="36">
        <v>444.51666666666665</v>
      </c>
      <c r="E168" s="36">
        <v>438.0333333333333</v>
      </c>
      <c r="F168" s="36">
        <v>433.71666666666664</v>
      </c>
      <c r="G168" s="36">
        <v>427.23333333333329</v>
      </c>
      <c r="H168" s="36">
        <v>448.83333333333331</v>
      </c>
      <c r="I168" s="36">
        <v>455.31666666666666</v>
      </c>
      <c r="J168" s="36">
        <v>459.63333333333333</v>
      </c>
      <c r="K168" s="31">
        <v>451</v>
      </c>
      <c r="L168" s="31">
        <v>440.2</v>
      </c>
      <c r="M168" s="31">
        <v>29.581430000000001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231.75</v>
      </c>
      <c r="D169" s="36">
        <v>232.15</v>
      </c>
      <c r="E169" s="36">
        <v>230.10000000000002</v>
      </c>
      <c r="F169" s="36">
        <v>228.45000000000002</v>
      </c>
      <c r="G169" s="36">
        <v>226.40000000000003</v>
      </c>
      <c r="H169" s="36">
        <v>233.8</v>
      </c>
      <c r="I169" s="36">
        <v>235.85000000000002</v>
      </c>
      <c r="J169" s="36">
        <v>237.5</v>
      </c>
      <c r="K169" s="31">
        <v>234.2</v>
      </c>
      <c r="L169" s="31">
        <v>230.5</v>
      </c>
      <c r="M169" s="31">
        <v>97.353750000000005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1114.9000000000001</v>
      </c>
      <c r="D170" s="36">
        <v>1103.9666666666669</v>
      </c>
      <c r="E170" s="36">
        <v>1085.7333333333338</v>
      </c>
      <c r="F170" s="36">
        <v>1056.5666666666668</v>
      </c>
      <c r="G170" s="36">
        <v>1038.3333333333337</v>
      </c>
      <c r="H170" s="36">
        <v>1133.1333333333339</v>
      </c>
      <c r="I170" s="36">
        <v>1151.366666666667</v>
      </c>
      <c r="J170" s="36">
        <v>1180.533333333334</v>
      </c>
      <c r="K170" s="31">
        <v>1122.2</v>
      </c>
      <c r="L170" s="31">
        <v>1074.8</v>
      </c>
      <c r="M170" s="31">
        <v>7.8606699999999998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979.75</v>
      </c>
      <c r="D171" s="36">
        <v>985.68333333333339</v>
      </c>
      <c r="E171" s="36">
        <v>968.41666666666674</v>
      </c>
      <c r="F171" s="36">
        <v>957.08333333333337</v>
      </c>
      <c r="G171" s="36">
        <v>939.81666666666672</v>
      </c>
      <c r="H171" s="36">
        <v>997.01666666666677</v>
      </c>
      <c r="I171" s="36">
        <v>1014.2833333333334</v>
      </c>
      <c r="J171" s="36">
        <v>1025.6166666666668</v>
      </c>
      <c r="K171" s="31">
        <v>1002.95</v>
      </c>
      <c r="L171" s="31">
        <v>974.35</v>
      </c>
      <c r="M171" s="31">
        <v>2.5597400000000001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406.6</v>
      </c>
      <c r="D172" s="36">
        <v>408.11666666666662</v>
      </c>
      <c r="E172" s="36">
        <v>397.23333333333323</v>
      </c>
      <c r="F172" s="36">
        <v>387.86666666666662</v>
      </c>
      <c r="G172" s="36">
        <v>376.98333333333323</v>
      </c>
      <c r="H172" s="36">
        <v>417.48333333333323</v>
      </c>
      <c r="I172" s="36">
        <v>428.36666666666656</v>
      </c>
      <c r="J172" s="36">
        <v>437.73333333333323</v>
      </c>
      <c r="K172" s="31">
        <v>419</v>
      </c>
      <c r="L172" s="31">
        <v>398.75</v>
      </c>
      <c r="M172" s="31">
        <v>137.16584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2565.0500000000002</v>
      </c>
      <c r="D173" s="36">
        <v>2564.5333333333333</v>
      </c>
      <c r="E173" s="36">
        <v>2548.1666666666665</v>
      </c>
      <c r="F173" s="36">
        <v>2531.2833333333333</v>
      </c>
      <c r="G173" s="36">
        <v>2514.9166666666665</v>
      </c>
      <c r="H173" s="36">
        <v>2581.4166666666665</v>
      </c>
      <c r="I173" s="36">
        <v>2597.7833333333333</v>
      </c>
      <c r="J173" s="36">
        <v>2614.6666666666665</v>
      </c>
      <c r="K173" s="31">
        <v>2580.9</v>
      </c>
      <c r="L173" s="31">
        <v>2547.65</v>
      </c>
      <c r="M173" s="31">
        <v>82.708920000000006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112.75</v>
      </c>
      <c r="D174" s="36">
        <v>111.91666666666667</v>
      </c>
      <c r="E174" s="36">
        <v>110.33333333333334</v>
      </c>
      <c r="F174" s="36">
        <v>107.91666666666667</v>
      </c>
      <c r="G174" s="36">
        <v>106.33333333333334</v>
      </c>
      <c r="H174" s="36">
        <v>114.33333333333334</v>
      </c>
      <c r="I174" s="36">
        <v>115.91666666666669</v>
      </c>
      <c r="J174" s="36">
        <v>118.33333333333334</v>
      </c>
      <c r="K174" s="31">
        <v>113.5</v>
      </c>
      <c r="L174" s="31">
        <v>109.5</v>
      </c>
      <c r="M174" s="31">
        <v>562.23937999999998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773.15</v>
      </c>
      <c r="D175" s="36">
        <v>772.6</v>
      </c>
      <c r="E175" s="36">
        <v>767.2</v>
      </c>
      <c r="F175" s="36">
        <v>761.25</v>
      </c>
      <c r="G175" s="36">
        <v>755.85</v>
      </c>
      <c r="H175" s="36">
        <v>778.55000000000007</v>
      </c>
      <c r="I175" s="36">
        <v>783.94999999999993</v>
      </c>
      <c r="J175" s="36">
        <v>789.90000000000009</v>
      </c>
      <c r="K175" s="31">
        <v>778</v>
      </c>
      <c r="L175" s="31">
        <v>766.65</v>
      </c>
      <c r="M175" s="31">
        <v>18.47748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1394.3</v>
      </c>
      <c r="D176" s="36">
        <v>1399.6833333333334</v>
      </c>
      <c r="E176" s="36">
        <v>1381.6666666666667</v>
      </c>
      <c r="F176" s="36">
        <v>1369.0333333333333</v>
      </c>
      <c r="G176" s="36">
        <v>1351.0166666666667</v>
      </c>
      <c r="H176" s="36">
        <v>1412.3166666666668</v>
      </c>
      <c r="I176" s="36">
        <v>1430.3333333333333</v>
      </c>
      <c r="J176" s="36">
        <v>1442.9666666666669</v>
      </c>
      <c r="K176" s="31">
        <v>1417.7</v>
      </c>
      <c r="L176" s="31">
        <v>1387.05</v>
      </c>
      <c r="M176" s="31">
        <v>11.1142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636.75</v>
      </c>
      <c r="D177" s="36">
        <v>640.43333333333339</v>
      </c>
      <c r="E177" s="36">
        <v>631.46666666666681</v>
      </c>
      <c r="F177" s="36">
        <v>626.18333333333339</v>
      </c>
      <c r="G177" s="36">
        <v>617.21666666666681</v>
      </c>
      <c r="H177" s="36">
        <v>645.71666666666681</v>
      </c>
      <c r="I177" s="36">
        <v>654.68333333333351</v>
      </c>
      <c r="J177" s="36">
        <v>659.96666666666681</v>
      </c>
      <c r="K177" s="31">
        <v>649.4</v>
      </c>
      <c r="L177" s="31">
        <v>635.15</v>
      </c>
      <c r="M177" s="31">
        <v>149.98068000000001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28186.55</v>
      </c>
      <c r="D178" s="36">
        <v>28154.883333333331</v>
      </c>
      <c r="E178" s="36">
        <v>27937.416666666664</v>
      </c>
      <c r="F178" s="36">
        <v>27688.283333333333</v>
      </c>
      <c r="G178" s="36">
        <v>27470.816666666666</v>
      </c>
      <c r="H178" s="36">
        <v>28404.016666666663</v>
      </c>
      <c r="I178" s="36">
        <v>28621.48333333333</v>
      </c>
      <c r="J178" s="36">
        <v>28870.616666666661</v>
      </c>
      <c r="K178" s="31">
        <v>28372.35</v>
      </c>
      <c r="L178" s="31">
        <v>27905.75</v>
      </c>
      <c r="M178" s="31">
        <v>0.21740999999999999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2055.4499999999998</v>
      </c>
      <c r="D179" s="36">
        <v>2046.9833333333333</v>
      </c>
      <c r="E179" s="36">
        <v>2024.9666666666667</v>
      </c>
      <c r="F179" s="36">
        <v>1994.4833333333333</v>
      </c>
      <c r="G179" s="36">
        <v>1972.4666666666667</v>
      </c>
      <c r="H179" s="36">
        <v>2077.4666666666667</v>
      </c>
      <c r="I179" s="36">
        <v>2099.4833333333336</v>
      </c>
      <c r="J179" s="36">
        <v>2129.9666666666667</v>
      </c>
      <c r="K179" s="31">
        <v>2069</v>
      </c>
      <c r="L179" s="31">
        <v>2016.5</v>
      </c>
      <c r="M179" s="31">
        <v>13.857749999999999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3955.55</v>
      </c>
      <c r="D180" s="36">
        <v>4001.7000000000003</v>
      </c>
      <c r="E180" s="36">
        <v>3883.4000000000005</v>
      </c>
      <c r="F180" s="36">
        <v>3811.2500000000005</v>
      </c>
      <c r="G180" s="36">
        <v>3692.9500000000007</v>
      </c>
      <c r="H180" s="36">
        <v>4073.8500000000004</v>
      </c>
      <c r="I180" s="36">
        <v>4192.1500000000005</v>
      </c>
      <c r="J180" s="36">
        <v>4264.3</v>
      </c>
      <c r="K180" s="31">
        <v>4120</v>
      </c>
      <c r="L180" s="31">
        <v>3929.55</v>
      </c>
      <c r="M180" s="31">
        <v>6.2497299999999996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577</v>
      </c>
      <c r="D181" s="36">
        <v>576.51666666666677</v>
      </c>
      <c r="E181" s="36">
        <v>572.13333333333355</v>
      </c>
      <c r="F181" s="36">
        <v>567.26666666666677</v>
      </c>
      <c r="G181" s="36">
        <v>562.88333333333355</v>
      </c>
      <c r="H181" s="36">
        <v>581.38333333333355</v>
      </c>
      <c r="I181" s="36">
        <v>585.76666666666677</v>
      </c>
      <c r="J181" s="36">
        <v>590.63333333333355</v>
      </c>
      <c r="K181" s="31">
        <v>580.9</v>
      </c>
      <c r="L181" s="31">
        <v>571.65</v>
      </c>
      <c r="M181" s="31">
        <v>11.878159999999999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2454.25</v>
      </c>
      <c r="D182" s="36">
        <v>2438.2166666666667</v>
      </c>
      <c r="E182" s="36">
        <v>2411.4833333333336</v>
      </c>
      <c r="F182" s="36">
        <v>2368.7166666666667</v>
      </c>
      <c r="G182" s="36">
        <v>2341.9833333333336</v>
      </c>
      <c r="H182" s="36">
        <v>2480.9833333333336</v>
      </c>
      <c r="I182" s="36">
        <v>2507.7166666666662</v>
      </c>
      <c r="J182" s="36">
        <v>2550.4833333333336</v>
      </c>
      <c r="K182" s="31">
        <v>2464.9499999999998</v>
      </c>
      <c r="L182" s="31">
        <v>2395.4499999999998</v>
      </c>
      <c r="M182" s="31">
        <v>4.4863900000000001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1243.6500000000001</v>
      </c>
      <c r="D183" s="36">
        <v>1243.5666666666666</v>
      </c>
      <c r="E183" s="36">
        <v>1236.1333333333332</v>
      </c>
      <c r="F183" s="36">
        <v>1228.6166666666666</v>
      </c>
      <c r="G183" s="36">
        <v>1221.1833333333332</v>
      </c>
      <c r="H183" s="36">
        <v>1251.0833333333333</v>
      </c>
      <c r="I183" s="36">
        <v>1258.5166666666667</v>
      </c>
      <c r="J183" s="36">
        <v>1266.0333333333333</v>
      </c>
      <c r="K183" s="31">
        <v>1251</v>
      </c>
      <c r="L183" s="31">
        <v>1236.05</v>
      </c>
      <c r="M183" s="31">
        <v>20.58127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725.55</v>
      </c>
      <c r="D184" s="36">
        <v>715.23333333333323</v>
      </c>
      <c r="E184" s="36">
        <v>701.46666666666647</v>
      </c>
      <c r="F184" s="36">
        <v>677.38333333333321</v>
      </c>
      <c r="G184" s="36">
        <v>663.61666666666645</v>
      </c>
      <c r="H184" s="36">
        <v>739.31666666666649</v>
      </c>
      <c r="I184" s="36">
        <v>753.08333333333314</v>
      </c>
      <c r="J184" s="36">
        <v>777.16666666666652</v>
      </c>
      <c r="K184" s="31">
        <v>729</v>
      </c>
      <c r="L184" s="31">
        <v>691.15</v>
      </c>
      <c r="M184" s="31">
        <v>21.348210000000002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705.15</v>
      </c>
      <c r="D185" s="36">
        <v>698.70000000000016</v>
      </c>
      <c r="E185" s="36">
        <v>689.40000000000032</v>
      </c>
      <c r="F185" s="36">
        <v>673.6500000000002</v>
      </c>
      <c r="G185" s="36">
        <v>664.35000000000036</v>
      </c>
      <c r="H185" s="36">
        <v>714.45000000000027</v>
      </c>
      <c r="I185" s="36">
        <v>723.75000000000023</v>
      </c>
      <c r="J185" s="36">
        <v>739.50000000000023</v>
      </c>
      <c r="K185" s="31">
        <v>708</v>
      </c>
      <c r="L185" s="31">
        <v>682.95</v>
      </c>
      <c r="M185" s="31">
        <v>14.38386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1022.05</v>
      </c>
      <c r="D186" s="36">
        <v>1025.1833333333334</v>
      </c>
      <c r="E186" s="36">
        <v>1009.3666666666668</v>
      </c>
      <c r="F186" s="36">
        <v>996.68333333333339</v>
      </c>
      <c r="G186" s="36">
        <v>980.86666666666679</v>
      </c>
      <c r="H186" s="36">
        <v>1037.8666666666668</v>
      </c>
      <c r="I186" s="36">
        <v>1053.6833333333334</v>
      </c>
      <c r="J186" s="36">
        <v>1066.3666666666668</v>
      </c>
      <c r="K186" s="31">
        <v>1041</v>
      </c>
      <c r="L186" s="31">
        <v>1012.5</v>
      </c>
      <c r="M186" s="31">
        <v>11.797689999999999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1730.15</v>
      </c>
      <c r="D187" s="36">
        <v>1734.95</v>
      </c>
      <c r="E187" s="36">
        <v>1713.9</v>
      </c>
      <c r="F187" s="36">
        <v>1697.65</v>
      </c>
      <c r="G187" s="36">
        <v>1676.6000000000001</v>
      </c>
      <c r="H187" s="36">
        <v>1751.2</v>
      </c>
      <c r="I187" s="36">
        <v>1772.2499999999998</v>
      </c>
      <c r="J187" s="36">
        <v>1788.5</v>
      </c>
      <c r="K187" s="31">
        <v>1756</v>
      </c>
      <c r="L187" s="31">
        <v>1718.7</v>
      </c>
      <c r="M187" s="31">
        <v>3.8658000000000001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992.8</v>
      </c>
      <c r="D188" s="36">
        <v>990.25</v>
      </c>
      <c r="E188" s="36">
        <v>982.2</v>
      </c>
      <c r="F188" s="36">
        <v>971.6</v>
      </c>
      <c r="G188" s="36">
        <v>963.55000000000007</v>
      </c>
      <c r="H188" s="36">
        <v>1000.85</v>
      </c>
      <c r="I188" s="36">
        <v>1008.9</v>
      </c>
      <c r="J188" s="36">
        <v>1019.5</v>
      </c>
      <c r="K188" s="31">
        <v>998.3</v>
      </c>
      <c r="L188" s="31">
        <v>979.65</v>
      </c>
      <c r="M188" s="31">
        <v>14.914490000000001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8870.65</v>
      </c>
      <c r="D189" s="36">
        <v>8847</v>
      </c>
      <c r="E189" s="36">
        <v>8794.0499999999993</v>
      </c>
      <c r="F189" s="36">
        <v>8717.4499999999989</v>
      </c>
      <c r="G189" s="36">
        <v>8664.4999999999982</v>
      </c>
      <c r="H189" s="36">
        <v>8923.6</v>
      </c>
      <c r="I189" s="36">
        <v>8976.5500000000011</v>
      </c>
      <c r="J189" s="36">
        <v>9053.1500000000015</v>
      </c>
      <c r="K189" s="31">
        <v>8899.9500000000007</v>
      </c>
      <c r="L189" s="31">
        <v>8770.4</v>
      </c>
      <c r="M189" s="31">
        <v>0.9415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724.7</v>
      </c>
      <c r="D190" s="36">
        <v>722.56666666666661</v>
      </c>
      <c r="E190" s="36">
        <v>714.13333333333321</v>
      </c>
      <c r="F190" s="36">
        <v>703.56666666666661</v>
      </c>
      <c r="G190" s="36">
        <v>695.13333333333321</v>
      </c>
      <c r="H190" s="36">
        <v>733.13333333333321</v>
      </c>
      <c r="I190" s="36">
        <v>741.56666666666661</v>
      </c>
      <c r="J190" s="36">
        <v>752.13333333333321</v>
      </c>
      <c r="K190" s="31">
        <v>731</v>
      </c>
      <c r="L190" s="31">
        <v>712</v>
      </c>
      <c r="M190" s="31">
        <v>120.62238000000001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326.64999999999998</v>
      </c>
      <c r="D191" s="36">
        <v>327.40000000000003</v>
      </c>
      <c r="E191" s="36">
        <v>322.80000000000007</v>
      </c>
      <c r="F191" s="36">
        <v>318.95000000000005</v>
      </c>
      <c r="G191" s="36">
        <v>314.35000000000008</v>
      </c>
      <c r="H191" s="36">
        <v>331.25000000000006</v>
      </c>
      <c r="I191" s="36">
        <v>335.85000000000008</v>
      </c>
      <c r="J191" s="36">
        <v>339.70000000000005</v>
      </c>
      <c r="K191" s="31">
        <v>332</v>
      </c>
      <c r="L191" s="31">
        <v>323.55</v>
      </c>
      <c r="M191" s="31">
        <v>151.79674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133.55000000000001</v>
      </c>
      <c r="D192" s="36">
        <v>133.35</v>
      </c>
      <c r="E192" s="36">
        <v>131.94999999999999</v>
      </c>
      <c r="F192" s="36">
        <v>130.35</v>
      </c>
      <c r="G192" s="36">
        <v>128.94999999999999</v>
      </c>
      <c r="H192" s="36">
        <v>134.94999999999999</v>
      </c>
      <c r="I192" s="36">
        <v>136.35000000000002</v>
      </c>
      <c r="J192" s="36">
        <v>137.94999999999999</v>
      </c>
      <c r="K192" s="31">
        <v>134.75</v>
      </c>
      <c r="L192" s="31">
        <v>131.75</v>
      </c>
      <c r="M192" s="31">
        <v>373.57333999999997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3824</v>
      </c>
      <c r="D193" s="36">
        <v>3810.65</v>
      </c>
      <c r="E193" s="36">
        <v>3775.3500000000004</v>
      </c>
      <c r="F193" s="36">
        <v>3726.7000000000003</v>
      </c>
      <c r="G193" s="36">
        <v>3691.4000000000005</v>
      </c>
      <c r="H193" s="36">
        <v>3859.3</v>
      </c>
      <c r="I193" s="36">
        <v>3894.6000000000004</v>
      </c>
      <c r="J193" s="36">
        <v>3943.25</v>
      </c>
      <c r="K193" s="31">
        <v>3845.95</v>
      </c>
      <c r="L193" s="31">
        <v>3762</v>
      </c>
      <c r="M193" s="31">
        <v>24.130579999999998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1275.1500000000001</v>
      </c>
      <c r="D194" s="36">
        <v>1266.1833333333334</v>
      </c>
      <c r="E194" s="36">
        <v>1251.4666666666667</v>
      </c>
      <c r="F194" s="36">
        <v>1227.7833333333333</v>
      </c>
      <c r="G194" s="36">
        <v>1213.0666666666666</v>
      </c>
      <c r="H194" s="36">
        <v>1289.8666666666668</v>
      </c>
      <c r="I194" s="36">
        <v>1304.5833333333335</v>
      </c>
      <c r="J194" s="36">
        <v>1328.2666666666669</v>
      </c>
      <c r="K194" s="31">
        <v>1280.9000000000001</v>
      </c>
      <c r="L194" s="31">
        <v>1242.5</v>
      </c>
      <c r="M194" s="31">
        <v>22.973520000000001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3588.1</v>
      </c>
      <c r="D195" s="36">
        <v>3576.1</v>
      </c>
      <c r="E195" s="36">
        <v>3542.2</v>
      </c>
      <c r="F195" s="36">
        <v>3496.2999999999997</v>
      </c>
      <c r="G195" s="36">
        <v>3462.3999999999996</v>
      </c>
      <c r="H195" s="36">
        <v>3622</v>
      </c>
      <c r="I195" s="36">
        <v>3655.9000000000005</v>
      </c>
      <c r="J195" s="36">
        <v>3701.8</v>
      </c>
      <c r="K195" s="31">
        <v>3610</v>
      </c>
      <c r="L195" s="31">
        <v>3530.2</v>
      </c>
      <c r="M195" s="31">
        <v>0.85643999999999998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3627.35</v>
      </c>
      <c r="D196" s="36">
        <v>3608.7833333333328</v>
      </c>
      <c r="E196" s="36">
        <v>3579.1166666666659</v>
      </c>
      <c r="F196" s="36">
        <v>3530.8833333333332</v>
      </c>
      <c r="G196" s="36">
        <v>3501.2166666666662</v>
      </c>
      <c r="H196" s="36">
        <v>3657.0166666666655</v>
      </c>
      <c r="I196" s="36">
        <v>3686.6833333333325</v>
      </c>
      <c r="J196" s="36">
        <v>3734.9166666666652</v>
      </c>
      <c r="K196" s="31">
        <v>3638.45</v>
      </c>
      <c r="L196" s="31">
        <v>3560.55</v>
      </c>
      <c r="M196" s="31">
        <v>7.7709900000000003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2222.5</v>
      </c>
      <c r="D197" s="36">
        <v>2215.8166666666671</v>
      </c>
      <c r="E197" s="36">
        <v>2196.0333333333342</v>
      </c>
      <c r="F197" s="36">
        <v>2169.5666666666671</v>
      </c>
      <c r="G197" s="36">
        <v>2149.7833333333342</v>
      </c>
      <c r="H197" s="36">
        <v>2242.2833333333342</v>
      </c>
      <c r="I197" s="36">
        <v>2262.0666666666671</v>
      </c>
      <c r="J197" s="36">
        <v>2288.5333333333342</v>
      </c>
      <c r="K197" s="31">
        <v>2235.6</v>
      </c>
      <c r="L197" s="31">
        <v>2189.35</v>
      </c>
      <c r="M197" s="31">
        <v>2.8865500000000002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913.5</v>
      </c>
      <c r="D198" s="36">
        <v>910.4666666666667</v>
      </c>
      <c r="E198" s="36">
        <v>900.03333333333342</v>
      </c>
      <c r="F198" s="36">
        <v>886.56666666666672</v>
      </c>
      <c r="G198" s="36">
        <v>876.13333333333344</v>
      </c>
      <c r="H198" s="36">
        <v>923.93333333333339</v>
      </c>
      <c r="I198" s="36">
        <v>934.36666666666679</v>
      </c>
      <c r="J198" s="36">
        <v>947.83333333333337</v>
      </c>
      <c r="K198" s="31">
        <v>920.9</v>
      </c>
      <c r="L198" s="31">
        <v>897</v>
      </c>
      <c r="M198" s="31">
        <v>2.0375200000000002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2965.5</v>
      </c>
      <c r="D199" s="36">
        <v>2958.6</v>
      </c>
      <c r="E199" s="36">
        <v>2935.25</v>
      </c>
      <c r="F199" s="36">
        <v>2905</v>
      </c>
      <c r="G199" s="36">
        <v>2881.65</v>
      </c>
      <c r="H199" s="36">
        <v>2988.85</v>
      </c>
      <c r="I199" s="36">
        <v>3012.1999999999994</v>
      </c>
      <c r="J199" s="36">
        <v>3042.45</v>
      </c>
      <c r="K199" s="31">
        <v>2981.95</v>
      </c>
      <c r="L199" s="31">
        <v>2928.35</v>
      </c>
      <c r="M199" s="31">
        <v>5.1870700000000003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36.15</v>
      </c>
      <c r="D200" s="36">
        <v>36.233333333333327</v>
      </c>
      <c r="E200" s="36">
        <v>35.816666666666656</v>
      </c>
      <c r="F200" s="36">
        <v>35.483333333333327</v>
      </c>
      <c r="G200" s="36">
        <v>35.066666666666656</v>
      </c>
      <c r="H200" s="36">
        <v>36.566666666666656</v>
      </c>
      <c r="I200" s="36">
        <v>36.983333333333327</v>
      </c>
      <c r="J200" s="36">
        <v>37.316666666666656</v>
      </c>
      <c r="K200" s="31">
        <v>36.65</v>
      </c>
      <c r="L200" s="31">
        <v>35.9</v>
      </c>
      <c r="M200" s="31">
        <v>75.258830000000003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92</v>
      </c>
      <c r="D201" s="36">
        <v>91.966666666666654</v>
      </c>
      <c r="E201" s="36">
        <v>90.483333333333306</v>
      </c>
      <c r="F201" s="36">
        <v>88.966666666666654</v>
      </c>
      <c r="G201" s="36">
        <v>87.483333333333306</v>
      </c>
      <c r="H201" s="36">
        <v>93.483333333333306</v>
      </c>
      <c r="I201" s="36">
        <v>94.966666666666654</v>
      </c>
      <c r="J201" s="36">
        <v>96.483333333333306</v>
      </c>
      <c r="K201" s="31">
        <v>93.45</v>
      </c>
      <c r="L201" s="31">
        <v>90.45</v>
      </c>
      <c r="M201" s="31">
        <v>53.915179999999999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1967.5</v>
      </c>
      <c r="D202" s="36">
        <v>1963.5666666666668</v>
      </c>
      <c r="E202" s="36">
        <v>1938.3333333333337</v>
      </c>
      <c r="F202" s="36">
        <v>1909.166666666667</v>
      </c>
      <c r="G202" s="36">
        <v>1883.9333333333338</v>
      </c>
      <c r="H202" s="36">
        <v>1992.7333333333336</v>
      </c>
      <c r="I202" s="36">
        <v>2017.9666666666667</v>
      </c>
      <c r="J202" s="36">
        <v>2047.1333333333334</v>
      </c>
      <c r="K202" s="31">
        <v>1988.8</v>
      </c>
      <c r="L202" s="31">
        <v>1934.4</v>
      </c>
      <c r="M202" s="31">
        <v>10.707839999999999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1684.6</v>
      </c>
      <c r="D203" s="36">
        <v>1694.8999999999999</v>
      </c>
      <c r="E203" s="36">
        <v>1663.7999999999997</v>
      </c>
      <c r="F203" s="36">
        <v>1642.9999999999998</v>
      </c>
      <c r="G203" s="36">
        <v>1611.8999999999996</v>
      </c>
      <c r="H203" s="36">
        <v>1715.6999999999998</v>
      </c>
      <c r="I203" s="36">
        <v>1746.7999999999997</v>
      </c>
      <c r="J203" s="36">
        <v>1767.6</v>
      </c>
      <c r="K203" s="31">
        <v>1726</v>
      </c>
      <c r="L203" s="31">
        <v>1674.1</v>
      </c>
      <c r="M203" s="31">
        <v>3.5458400000000001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9969</v>
      </c>
      <c r="D204" s="36">
        <v>9956.6666666666661</v>
      </c>
      <c r="E204" s="36">
        <v>9914.3333333333321</v>
      </c>
      <c r="F204" s="36">
        <v>9859.6666666666661</v>
      </c>
      <c r="G204" s="36">
        <v>9817.3333333333321</v>
      </c>
      <c r="H204" s="36">
        <v>10011.333333333332</v>
      </c>
      <c r="I204" s="36">
        <v>10053.666666666664</v>
      </c>
      <c r="J204" s="36">
        <v>10108.333333333332</v>
      </c>
      <c r="K204" s="31">
        <v>9999</v>
      </c>
      <c r="L204" s="31">
        <v>9902</v>
      </c>
      <c r="M204" s="31">
        <v>2.2694000000000001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118.25</v>
      </c>
      <c r="D205" s="36">
        <v>118.38333333333333</v>
      </c>
      <c r="E205" s="36">
        <v>116.76666666666665</v>
      </c>
      <c r="F205" s="36">
        <v>115.28333333333333</v>
      </c>
      <c r="G205" s="36">
        <v>113.66666666666666</v>
      </c>
      <c r="H205" s="36">
        <v>119.86666666666665</v>
      </c>
      <c r="I205" s="36">
        <v>121.48333333333332</v>
      </c>
      <c r="J205" s="36">
        <v>122.96666666666664</v>
      </c>
      <c r="K205" s="31">
        <v>120</v>
      </c>
      <c r="L205" s="31">
        <v>116.9</v>
      </c>
      <c r="M205" s="31">
        <v>116.10568000000001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581.65</v>
      </c>
      <c r="D206" s="36">
        <v>581.6</v>
      </c>
      <c r="E206" s="36">
        <v>577.45000000000005</v>
      </c>
      <c r="F206" s="36">
        <v>573.25</v>
      </c>
      <c r="G206" s="36">
        <v>569.1</v>
      </c>
      <c r="H206" s="36">
        <v>585.80000000000007</v>
      </c>
      <c r="I206" s="36">
        <v>589.94999999999993</v>
      </c>
      <c r="J206" s="36">
        <v>594.15000000000009</v>
      </c>
      <c r="K206" s="31">
        <v>585.75</v>
      </c>
      <c r="L206" s="31">
        <v>577.4</v>
      </c>
      <c r="M206" s="31">
        <v>24.649450000000002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1238.5999999999999</v>
      </c>
      <c r="D207" s="36">
        <v>1251.8166666666666</v>
      </c>
      <c r="E207" s="36">
        <v>1212.3333333333333</v>
      </c>
      <c r="F207" s="36">
        <v>1186.0666666666666</v>
      </c>
      <c r="G207" s="36">
        <v>1146.5833333333333</v>
      </c>
      <c r="H207" s="36">
        <v>1278.0833333333333</v>
      </c>
      <c r="I207" s="36">
        <v>1317.5666666666668</v>
      </c>
      <c r="J207" s="36">
        <v>1343.8333333333333</v>
      </c>
      <c r="K207" s="31">
        <v>1291.3</v>
      </c>
      <c r="L207" s="31">
        <v>1225.55</v>
      </c>
      <c r="M207" s="31">
        <v>64.455950000000001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259.75</v>
      </c>
      <c r="D208" s="36">
        <v>259.59999999999997</v>
      </c>
      <c r="E208" s="36">
        <v>257.84999999999991</v>
      </c>
      <c r="F208" s="36">
        <v>255.94999999999993</v>
      </c>
      <c r="G208" s="36">
        <v>254.19999999999987</v>
      </c>
      <c r="H208" s="36">
        <v>261.49999999999994</v>
      </c>
      <c r="I208" s="36">
        <v>263.25000000000006</v>
      </c>
      <c r="J208" s="36">
        <v>265.14999999999998</v>
      </c>
      <c r="K208" s="31">
        <v>261.35000000000002</v>
      </c>
      <c r="L208" s="31">
        <v>257.7</v>
      </c>
      <c r="M208" s="31">
        <v>96.775319999999994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947.6</v>
      </c>
      <c r="D209" s="36">
        <v>948.35</v>
      </c>
      <c r="E209" s="36">
        <v>942.25</v>
      </c>
      <c r="F209" s="36">
        <v>936.9</v>
      </c>
      <c r="G209" s="36">
        <v>930.8</v>
      </c>
      <c r="H209" s="36">
        <v>953.7</v>
      </c>
      <c r="I209" s="36">
        <v>959.80000000000018</v>
      </c>
      <c r="J209" s="36">
        <v>965.15000000000009</v>
      </c>
      <c r="K209" s="31">
        <v>954.45</v>
      </c>
      <c r="L209" s="31">
        <v>943</v>
      </c>
      <c r="M209" s="31">
        <v>16.65456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1359.25</v>
      </c>
      <c r="D210" s="36">
        <v>1361.5833333333333</v>
      </c>
      <c r="E210" s="36">
        <v>1351.1666666666665</v>
      </c>
      <c r="F210" s="36">
        <v>1343.0833333333333</v>
      </c>
      <c r="G210" s="36">
        <v>1332.6666666666665</v>
      </c>
      <c r="H210" s="36">
        <v>1369.6666666666665</v>
      </c>
      <c r="I210" s="36">
        <v>1380.083333333333</v>
      </c>
      <c r="J210" s="36">
        <v>1388.1666666666665</v>
      </c>
      <c r="K210" s="31">
        <v>1372</v>
      </c>
      <c r="L210" s="31">
        <v>1353.5</v>
      </c>
      <c r="M210" s="31">
        <v>0.47209000000000001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462.65</v>
      </c>
      <c r="D211" s="36">
        <v>454.31666666666666</v>
      </c>
      <c r="E211" s="36">
        <v>442.33333333333331</v>
      </c>
      <c r="F211" s="36">
        <v>422.01666666666665</v>
      </c>
      <c r="G211" s="36">
        <v>410.0333333333333</v>
      </c>
      <c r="H211" s="36">
        <v>474.63333333333333</v>
      </c>
      <c r="I211" s="36">
        <v>486.61666666666667</v>
      </c>
      <c r="J211" s="36">
        <v>506.93333333333334</v>
      </c>
      <c r="K211" s="31">
        <v>466.3</v>
      </c>
      <c r="L211" s="31">
        <v>434</v>
      </c>
      <c r="M211" s="31">
        <v>230.40406999999999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21.05</v>
      </c>
      <c r="D212" s="36">
        <v>21.099999999999998</v>
      </c>
      <c r="E212" s="36">
        <v>20.749999999999996</v>
      </c>
      <c r="F212" s="36">
        <v>20.45</v>
      </c>
      <c r="G212" s="36">
        <v>20.099999999999998</v>
      </c>
      <c r="H212" s="36">
        <v>21.399999999999995</v>
      </c>
      <c r="I212" s="36">
        <v>21.749999999999996</v>
      </c>
      <c r="J212" s="36">
        <v>22.049999999999994</v>
      </c>
      <c r="K212" s="31">
        <v>21.45</v>
      </c>
      <c r="L212" s="31">
        <v>20.8</v>
      </c>
      <c r="M212" s="31">
        <v>2796.1459100000002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267.55</v>
      </c>
      <c r="D213" s="36">
        <v>267.98333333333335</v>
      </c>
      <c r="E213" s="36">
        <v>263.31666666666672</v>
      </c>
      <c r="F213" s="36">
        <v>259.08333333333337</v>
      </c>
      <c r="G213" s="36">
        <v>254.41666666666674</v>
      </c>
      <c r="H213" s="36">
        <v>272.2166666666667</v>
      </c>
      <c r="I213" s="36">
        <v>276.88333333333333</v>
      </c>
      <c r="J213" s="36">
        <v>281.11666666666667</v>
      </c>
      <c r="K213" s="31">
        <v>272.64999999999998</v>
      </c>
      <c r="L213" s="31">
        <v>263.75</v>
      </c>
      <c r="M213" s="31">
        <v>189.59048999999999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128.5</v>
      </c>
      <c r="D214" s="36">
        <v>128.26666666666668</v>
      </c>
      <c r="E214" s="36">
        <v>125.53333333333336</v>
      </c>
      <c r="F214" s="36">
        <v>122.56666666666668</v>
      </c>
      <c r="G214" s="36">
        <v>119.83333333333336</v>
      </c>
      <c r="H214" s="36">
        <v>131.23333333333335</v>
      </c>
      <c r="I214" s="36">
        <v>133.96666666666664</v>
      </c>
      <c r="J214" s="36">
        <v>136.93333333333337</v>
      </c>
      <c r="K214" s="31">
        <v>131</v>
      </c>
      <c r="L214" s="31">
        <v>125.3</v>
      </c>
      <c r="M214" s="31">
        <v>631.13800000000003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679.95</v>
      </c>
      <c r="D215" s="36">
        <v>680.8</v>
      </c>
      <c r="E215" s="36">
        <v>672.19999999999993</v>
      </c>
      <c r="F215" s="36">
        <v>664.44999999999993</v>
      </c>
      <c r="G215" s="36">
        <v>655.84999999999991</v>
      </c>
      <c r="H215" s="36">
        <v>688.55</v>
      </c>
      <c r="I215" s="36">
        <v>697.14999999999986</v>
      </c>
      <c r="J215" s="36">
        <v>704.9</v>
      </c>
      <c r="K215" s="31">
        <v>689.4</v>
      </c>
      <c r="L215" s="31">
        <v>673.05</v>
      </c>
      <c r="M215" s="31">
        <v>20.275269999999999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54"/>
      <c r="B1" s="355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45286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48" t="s">
        <v>16</v>
      </c>
      <c r="B9" s="350" t="s">
        <v>18</v>
      </c>
      <c r="C9" s="353" t="s">
        <v>20</v>
      </c>
      <c r="D9" s="353" t="s">
        <v>21</v>
      </c>
      <c r="E9" s="345" t="s">
        <v>22</v>
      </c>
      <c r="F9" s="346"/>
      <c r="G9" s="347"/>
      <c r="H9" s="345" t="s">
        <v>23</v>
      </c>
      <c r="I9" s="346"/>
      <c r="J9" s="347"/>
      <c r="K9" s="26"/>
      <c r="L9" s="27"/>
      <c r="M9" s="48"/>
      <c r="N9" s="1"/>
      <c r="O9" s="1"/>
    </row>
    <row r="10" spans="1:15" ht="42.75" customHeight="1">
      <c r="A10" s="349"/>
      <c r="B10" s="352"/>
      <c r="C10" s="352"/>
      <c r="D10" s="35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657.9</v>
      </c>
      <c r="D11" s="36">
        <v>656.6</v>
      </c>
      <c r="E11" s="36">
        <v>648.35</v>
      </c>
      <c r="F11" s="36">
        <v>638.79999999999995</v>
      </c>
      <c r="G11" s="36">
        <v>630.54999999999995</v>
      </c>
      <c r="H11" s="36">
        <v>666.15000000000009</v>
      </c>
      <c r="I11" s="36">
        <v>674.40000000000009</v>
      </c>
      <c r="J11" s="36">
        <v>683.95000000000016</v>
      </c>
      <c r="K11" s="31">
        <v>664.85</v>
      </c>
      <c r="L11" s="31">
        <v>647.04999999999995</v>
      </c>
      <c r="M11" s="31">
        <v>6.1102299999999996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31182</v>
      </c>
      <c r="D12" s="36">
        <v>31246.183333333334</v>
      </c>
      <c r="E12" s="36">
        <v>30928.816666666669</v>
      </c>
      <c r="F12" s="36">
        <v>30675.633333333335</v>
      </c>
      <c r="G12" s="36">
        <v>30358.26666666667</v>
      </c>
      <c r="H12" s="36">
        <v>31499.366666666669</v>
      </c>
      <c r="I12" s="36">
        <v>31816.733333333337</v>
      </c>
      <c r="J12" s="36">
        <v>32069.916666666668</v>
      </c>
      <c r="K12" s="31">
        <v>31563.55</v>
      </c>
      <c r="L12" s="31">
        <v>30993</v>
      </c>
      <c r="M12" s="31">
        <v>1.8120000000000001E-2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499.5</v>
      </c>
      <c r="D13" s="36">
        <v>502.7166666666667</v>
      </c>
      <c r="E13" s="36">
        <v>492.73333333333335</v>
      </c>
      <c r="F13" s="36">
        <v>485.96666666666664</v>
      </c>
      <c r="G13" s="36">
        <v>475.98333333333329</v>
      </c>
      <c r="H13" s="36">
        <v>509.48333333333341</v>
      </c>
      <c r="I13" s="36">
        <v>519.4666666666667</v>
      </c>
      <c r="J13" s="36">
        <v>526.23333333333346</v>
      </c>
      <c r="K13" s="31">
        <v>512.70000000000005</v>
      </c>
      <c r="L13" s="31">
        <v>495.95</v>
      </c>
      <c r="M13" s="31">
        <v>4.3267699999999998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598.54999999999995</v>
      </c>
      <c r="D14" s="36">
        <v>598.03333333333342</v>
      </c>
      <c r="E14" s="36">
        <v>593.71666666666681</v>
      </c>
      <c r="F14" s="36">
        <v>588.88333333333344</v>
      </c>
      <c r="G14" s="36">
        <v>584.56666666666683</v>
      </c>
      <c r="H14" s="36">
        <v>602.86666666666679</v>
      </c>
      <c r="I14" s="36">
        <v>607.18333333333339</v>
      </c>
      <c r="J14" s="36">
        <v>612.01666666666677</v>
      </c>
      <c r="K14" s="31">
        <v>602.35</v>
      </c>
      <c r="L14" s="31">
        <v>593.20000000000005</v>
      </c>
      <c r="M14" s="31">
        <v>15.86627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1479.95</v>
      </c>
      <c r="D15" s="36">
        <v>1489.3</v>
      </c>
      <c r="E15" s="36">
        <v>1460.6499999999999</v>
      </c>
      <c r="F15" s="36">
        <v>1441.35</v>
      </c>
      <c r="G15" s="36">
        <v>1412.6999999999998</v>
      </c>
      <c r="H15" s="36">
        <v>1508.6</v>
      </c>
      <c r="I15" s="36">
        <v>1537.25</v>
      </c>
      <c r="J15" s="36">
        <v>1556.55</v>
      </c>
      <c r="K15" s="31">
        <v>1517.95</v>
      </c>
      <c r="L15" s="31">
        <v>1470</v>
      </c>
      <c r="M15" s="31">
        <v>2.59978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4759</v>
      </c>
      <c r="D16" s="36">
        <v>4736.7</v>
      </c>
      <c r="E16" s="36">
        <v>4708.3999999999996</v>
      </c>
      <c r="F16" s="36">
        <v>4657.8</v>
      </c>
      <c r="G16" s="36">
        <v>4629.5</v>
      </c>
      <c r="H16" s="36">
        <v>4787.2999999999993</v>
      </c>
      <c r="I16" s="36">
        <v>4815.6000000000004</v>
      </c>
      <c r="J16" s="36">
        <v>4866.1999999999989</v>
      </c>
      <c r="K16" s="31">
        <v>4765</v>
      </c>
      <c r="L16" s="31">
        <v>4686.1000000000004</v>
      </c>
      <c r="M16" s="31">
        <v>1.55535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22604</v>
      </c>
      <c r="D17" s="36">
        <v>22529.866666666669</v>
      </c>
      <c r="E17" s="36">
        <v>22398.733333333337</v>
      </c>
      <c r="F17" s="36">
        <v>22193.466666666667</v>
      </c>
      <c r="G17" s="36">
        <v>22062.333333333336</v>
      </c>
      <c r="H17" s="36">
        <v>22735.133333333339</v>
      </c>
      <c r="I17" s="36">
        <v>22866.26666666667</v>
      </c>
      <c r="J17" s="36">
        <v>23071.53333333334</v>
      </c>
      <c r="K17" s="31">
        <v>22661</v>
      </c>
      <c r="L17" s="31">
        <v>22324.6</v>
      </c>
      <c r="M17" s="31">
        <v>0.12474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2090.75</v>
      </c>
      <c r="D18" s="36">
        <v>2097.5666666666666</v>
      </c>
      <c r="E18" s="36">
        <v>2072.1833333333334</v>
      </c>
      <c r="F18" s="36">
        <v>2053.6166666666668</v>
      </c>
      <c r="G18" s="36">
        <v>2028.2333333333336</v>
      </c>
      <c r="H18" s="36">
        <v>2116.1333333333332</v>
      </c>
      <c r="I18" s="36">
        <v>2141.5166666666664</v>
      </c>
      <c r="J18" s="36">
        <v>2160.083333333333</v>
      </c>
      <c r="K18" s="31">
        <v>2122.9499999999998</v>
      </c>
      <c r="L18" s="31">
        <v>2079</v>
      </c>
      <c r="M18" s="31">
        <v>4.4465300000000001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2808.35</v>
      </c>
      <c r="D19" s="36">
        <v>2815.7833333333333</v>
      </c>
      <c r="E19" s="36">
        <v>2783.9666666666667</v>
      </c>
      <c r="F19" s="36">
        <v>2759.5833333333335</v>
      </c>
      <c r="G19" s="36">
        <v>2727.7666666666669</v>
      </c>
      <c r="H19" s="36">
        <v>2840.1666666666665</v>
      </c>
      <c r="I19" s="36">
        <v>2871.9833333333331</v>
      </c>
      <c r="J19" s="36">
        <v>2896.3666666666663</v>
      </c>
      <c r="K19" s="31">
        <v>2847.6</v>
      </c>
      <c r="L19" s="31">
        <v>2791.4</v>
      </c>
      <c r="M19" s="31">
        <v>15.139559999999999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1533.1</v>
      </c>
      <c r="D20" s="36">
        <v>1526.3666666666668</v>
      </c>
      <c r="E20" s="36">
        <v>1506.7333333333336</v>
      </c>
      <c r="F20" s="36">
        <v>1480.3666666666668</v>
      </c>
      <c r="G20" s="36">
        <v>1460.7333333333336</v>
      </c>
      <c r="H20" s="36">
        <v>1552.7333333333336</v>
      </c>
      <c r="I20" s="36">
        <v>1572.3666666666668</v>
      </c>
      <c r="J20" s="36">
        <v>1598.7333333333336</v>
      </c>
      <c r="K20" s="31">
        <v>1546</v>
      </c>
      <c r="L20" s="31">
        <v>1500</v>
      </c>
      <c r="M20" s="31">
        <v>10.626429999999999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1027.5</v>
      </c>
      <c r="D21" s="36">
        <v>1032.4833333333333</v>
      </c>
      <c r="E21" s="36">
        <v>1014.0166666666667</v>
      </c>
      <c r="F21" s="36">
        <v>1000.5333333333333</v>
      </c>
      <c r="G21" s="36">
        <v>982.06666666666661</v>
      </c>
      <c r="H21" s="36">
        <v>1045.9666666666667</v>
      </c>
      <c r="I21" s="36">
        <v>1064.4333333333334</v>
      </c>
      <c r="J21" s="36">
        <v>1077.9166666666667</v>
      </c>
      <c r="K21" s="31">
        <v>1050.95</v>
      </c>
      <c r="L21" s="31">
        <v>1019</v>
      </c>
      <c r="M21" s="31">
        <v>52.521059999999999</v>
      </c>
      <c r="N21" s="1"/>
      <c r="O21" s="1"/>
    </row>
    <row r="22" spans="1:15" ht="12" customHeight="1">
      <c r="A22" s="33">
        <v>12</v>
      </c>
      <c r="B22" s="53" t="s">
        <v>842</v>
      </c>
      <c r="C22" s="31">
        <v>512.54999999999995</v>
      </c>
      <c r="D22" s="36">
        <v>511.84999999999997</v>
      </c>
      <c r="E22" s="36">
        <v>505.69999999999993</v>
      </c>
      <c r="F22" s="36">
        <v>498.84999999999997</v>
      </c>
      <c r="G22" s="36">
        <v>492.69999999999993</v>
      </c>
      <c r="H22" s="36">
        <v>518.69999999999993</v>
      </c>
      <c r="I22" s="36">
        <v>524.84999999999991</v>
      </c>
      <c r="J22" s="36">
        <v>531.69999999999993</v>
      </c>
      <c r="K22" s="31">
        <v>518</v>
      </c>
      <c r="L22" s="31">
        <v>505</v>
      </c>
      <c r="M22" s="31">
        <v>9.4279899999999994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996.3</v>
      </c>
      <c r="D23" s="36">
        <v>1000.0666666666666</v>
      </c>
      <c r="E23" s="36">
        <v>981.23333333333323</v>
      </c>
      <c r="F23" s="36">
        <v>966.16666666666663</v>
      </c>
      <c r="G23" s="36">
        <v>947.33333333333326</v>
      </c>
      <c r="H23" s="36">
        <v>1015.1333333333332</v>
      </c>
      <c r="I23" s="36">
        <v>1033.9666666666667</v>
      </c>
      <c r="J23" s="36">
        <v>1049.0333333333333</v>
      </c>
      <c r="K23" s="31">
        <v>1018.9</v>
      </c>
      <c r="L23" s="31">
        <v>985</v>
      </c>
      <c r="M23" s="31">
        <v>13.90011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365.25</v>
      </c>
      <c r="D24" s="36">
        <v>362.73333333333335</v>
      </c>
      <c r="E24" s="36">
        <v>355.76666666666671</v>
      </c>
      <c r="F24" s="36">
        <v>346.28333333333336</v>
      </c>
      <c r="G24" s="36">
        <v>339.31666666666672</v>
      </c>
      <c r="H24" s="36">
        <v>372.2166666666667</v>
      </c>
      <c r="I24" s="36">
        <v>379.18333333333339</v>
      </c>
      <c r="J24" s="36">
        <v>388.66666666666669</v>
      </c>
      <c r="K24" s="31">
        <v>369.7</v>
      </c>
      <c r="L24" s="31">
        <v>353.25</v>
      </c>
      <c r="M24" s="31">
        <v>36.481000000000002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159.69999999999999</v>
      </c>
      <c r="D25" s="36">
        <v>159.76666666666665</v>
      </c>
      <c r="E25" s="36">
        <v>158.0333333333333</v>
      </c>
      <c r="F25" s="36">
        <v>156.36666666666665</v>
      </c>
      <c r="G25" s="36">
        <v>154.6333333333333</v>
      </c>
      <c r="H25" s="36">
        <v>161.43333333333331</v>
      </c>
      <c r="I25" s="36">
        <v>163.16666666666666</v>
      </c>
      <c r="J25" s="36">
        <v>164.83333333333331</v>
      </c>
      <c r="K25" s="31">
        <v>161.5</v>
      </c>
      <c r="L25" s="31">
        <v>158.1</v>
      </c>
      <c r="M25" s="31">
        <v>27.995090000000001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219.8</v>
      </c>
      <c r="D26" s="36">
        <v>220.54999999999998</v>
      </c>
      <c r="E26" s="36">
        <v>217.39999999999998</v>
      </c>
      <c r="F26" s="36">
        <v>215</v>
      </c>
      <c r="G26" s="36">
        <v>211.85</v>
      </c>
      <c r="H26" s="36">
        <v>222.94999999999996</v>
      </c>
      <c r="I26" s="36">
        <v>226.1</v>
      </c>
      <c r="J26" s="36">
        <v>228.49999999999994</v>
      </c>
      <c r="K26" s="31">
        <v>223.7</v>
      </c>
      <c r="L26" s="31">
        <v>218.15</v>
      </c>
      <c r="M26" s="31">
        <v>17.17071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364</v>
      </c>
      <c r="D27" s="36">
        <v>365.33333333333331</v>
      </c>
      <c r="E27" s="36">
        <v>360.66666666666663</v>
      </c>
      <c r="F27" s="36">
        <v>357.33333333333331</v>
      </c>
      <c r="G27" s="36">
        <v>352.66666666666663</v>
      </c>
      <c r="H27" s="36">
        <v>368.66666666666663</v>
      </c>
      <c r="I27" s="36">
        <v>373.33333333333326</v>
      </c>
      <c r="J27" s="36">
        <v>376.66666666666663</v>
      </c>
      <c r="K27" s="31">
        <v>370</v>
      </c>
      <c r="L27" s="31">
        <v>362</v>
      </c>
      <c r="M27" s="31">
        <v>2.2159499999999999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888.35</v>
      </c>
      <c r="D28" s="36">
        <v>894</v>
      </c>
      <c r="E28" s="36">
        <v>878.35</v>
      </c>
      <c r="F28" s="36">
        <v>868.35</v>
      </c>
      <c r="G28" s="36">
        <v>852.7</v>
      </c>
      <c r="H28" s="36">
        <v>904</v>
      </c>
      <c r="I28" s="36">
        <v>919.65000000000009</v>
      </c>
      <c r="J28" s="36">
        <v>929.65</v>
      </c>
      <c r="K28" s="31">
        <v>909.65</v>
      </c>
      <c r="L28" s="31">
        <v>884</v>
      </c>
      <c r="M28" s="31">
        <v>1.6755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1216.95</v>
      </c>
      <c r="D29" s="36">
        <v>1223.4166666666667</v>
      </c>
      <c r="E29" s="36">
        <v>1202.8333333333335</v>
      </c>
      <c r="F29" s="36">
        <v>1188.7166666666667</v>
      </c>
      <c r="G29" s="36">
        <v>1168.1333333333334</v>
      </c>
      <c r="H29" s="36">
        <v>1237.5333333333335</v>
      </c>
      <c r="I29" s="36">
        <v>1258.116666666667</v>
      </c>
      <c r="J29" s="36">
        <v>1272.2333333333336</v>
      </c>
      <c r="K29" s="31">
        <v>1244</v>
      </c>
      <c r="L29" s="31">
        <v>1209.3</v>
      </c>
      <c r="M29" s="31">
        <v>2.2756799999999999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3574.3</v>
      </c>
      <c r="D30" s="36">
        <v>3550.7999999999997</v>
      </c>
      <c r="E30" s="36">
        <v>3520.5999999999995</v>
      </c>
      <c r="F30" s="36">
        <v>3466.8999999999996</v>
      </c>
      <c r="G30" s="36">
        <v>3436.6999999999994</v>
      </c>
      <c r="H30" s="36">
        <v>3604.4999999999995</v>
      </c>
      <c r="I30" s="36">
        <v>3634.6999999999994</v>
      </c>
      <c r="J30" s="36">
        <v>3688.3999999999996</v>
      </c>
      <c r="K30" s="31">
        <v>3581</v>
      </c>
      <c r="L30" s="31">
        <v>3497.1</v>
      </c>
      <c r="M30" s="31">
        <v>0.94755999999999996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1968.2</v>
      </c>
      <c r="D31" s="36">
        <v>1948.0666666666666</v>
      </c>
      <c r="E31" s="36">
        <v>1915.1333333333332</v>
      </c>
      <c r="F31" s="36">
        <v>1862.0666666666666</v>
      </c>
      <c r="G31" s="36">
        <v>1829.1333333333332</v>
      </c>
      <c r="H31" s="36">
        <v>2001.1333333333332</v>
      </c>
      <c r="I31" s="36">
        <v>2034.0666666666666</v>
      </c>
      <c r="J31" s="36">
        <v>2087.1333333333332</v>
      </c>
      <c r="K31" s="31">
        <v>1981</v>
      </c>
      <c r="L31" s="31">
        <v>1895</v>
      </c>
      <c r="M31" s="31">
        <v>2.2533400000000001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773.2</v>
      </c>
      <c r="D32" s="36">
        <v>767.86666666666667</v>
      </c>
      <c r="E32" s="36">
        <v>760.83333333333337</v>
      </c>
      <c r="F32" s="36">
        <v>748.4666666666667</v>
      </c>
      <c r="G32" s="36">
        <v>741.43333333333339</v>
      </c>
      <c r="H32" s="36">
        <v>780.23333333333335</v>
      </c>
      <c r="I32" s="36">
        <v>787.26666666666665</v>
      </c>
      <c r="J32" s="36">
        <v>799.63333333333333</v>
      </c>
      <c r="K32" s="31">
        <v>774.9</v>
      </c>
      <c r="L32" s="31">
        <v>755.5</v>
      </c>
      <c r="M32" s="31">
        <v>0.85494999999999999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4914.3999999999996</v>
      </c>
      <c r="D33" s="36">
        <v>4909.3499999999995</v>
      </c>
      <c r="E33" s="36">
        <v>4863.6999999999989</v>
      </c>
      <c r="F33" s="36">
        <v>4812.9999999999991</v>
      </c>
      <c r="G33" s="36">
        <v>4767.3499999999985</v>
      </c>
      <c r="H33" s="36">
        <v>4960.0499999999993</v>
      </c>
      <c r="I33" s="36">
        <v>5005.6999999999989</v>
      </c>
      <c r="J33" s="36">
        <v>5056.3999999999996</v>
      </c>
      <c r="K33" s="31">
        <v>4955</v>
      </c>
      <c r="L33" s="31">
        <v>4858.6499999999996</v>
      </c>
      <c r="M33" s="31">
        <v>1.5234099999999999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2304.85</v>
      </c>
      <c r="D34" s="36">
        <v>2314.8333333333335</v>
      </c>
      <c r="E34" s="36">
        <v>2274.7666666666669</v>
      </c>
      <c r="F34" s="36">
        <v>2244.6833333333334</v>
      </c>
      <c r="G34" s="36">
        <v>2204.6166666666668</v>
      </c>
      <c r="H34" s="36">
        <v>2344.916666666667</v>
      </c>
      <c r="I34" s="36">
        <v>2384.9833333333336</v>
      </c>
      <c r="J34" s="36">
        <v>2415.0666666666671</v>
      </c>
      <c r="K34" s="31">
        <v>2354.9</v>
      </c>
      <c r="L34" s="31">
        <v>2284.75</v>
      </c>
      <c r="M34" s="31">
        <v>0.39393</v>
      </c>
      <c r="N34" s="1"/>
      <c r="O34" s="1"/>
    </row>
    <row r="35" spans="1:15" ht="12.75" customHeight="1">
      <c r="A35" s="33">
        <v>25</v>
      </c>
      <c r="B35" s="53" t="s">
        <v>881</v>
      </c>
      <c r="C35" s="31">
        <v>760.85</v>
      </c>
      <c r="D35" s="36">
        <v>762.76666666666677</v>
      </c>
      <c r="E35" s="36">
        <v>754.63333333333355</v>
      </c>
      <c r="F35" s="36">
        <v>748.41666666666674</v>
      </c>
      <c r="G35" s="36">
        <v>740.28333333333353</v>
      </c>
      <c r="H35" s="36">
        <v>768.98333333333358</v>
      </c>
      <c r="I35" s="36">
        <v>777.11666666666679</v>
      </c>
      <c r="J35" s="36">
        <v>783.3333333333336</v>
      </c>
      <c r="K35" s="31">
        <v>770.9</v>
      </c>
      <c r="L35" s="31">
        <v>756.55</v>
      </c>
      <c r="M35" s="31">
        <v>3.2976100000000002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3051.55</v>
      </c>
      <c r="D36" s="36">
        <v>3063.4833333333336</v>
      </c>
      <c r="E36" s="36">
        <v>3027.0666666666671</v>
      </c>
      <c r="F36" s="36">
        <v>3002.5833333333335</v>
      </c>
      <c r="G36" s="36">
        <v>2966.166666666667</v>
      </c>
      <c r="H36" s="36">
        <v>3087.9666666666672</v>
      </c>
      <c r="I36" s="36">
        <v>3124.3833333333332</v>
      </c>
      <c r="J36" s="36">
        <v>3148.8666666666672</v>
      </c>
      <c r="K36" s="31">
        <v>3099.9</v>
      </c>
      <c r="L36" s="31">
        <v>3039</v>
      </c>
      <c r="M36" s="31">
        <v>0.79918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503.8</v>
      </c>
      <c r="D37" s="36">
        <v>504.15000000000003</v>
      </c>
      <c r="E37" s="36">
        <v>497.90000000000009</v>
      </c>
      <c r="F37" s="36">
        <v>492.00000000000006</v>
      </c>
      <c r="G37" s="36">
        <v>485.75000000000011</v>
      </c>
      <c r="H37" s="36">
        <v>510.05000000000007</v>
      </c>
      <c r="I37" s="36">
        <v>516.29999999999995</v>
      </c>
      <c r="J37" s="36">
        <v>522.20000000000005</v>
      </c>
      <c r="K37" s="31">
        <v>510.4</v>
      </c>
      <c r="L37" s="31">
        <v>498.25</v>
      </c>
      <c r="M37" s="31">
        <v>25.715150000000001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3292.35</v>
      </c>
      <c r="D38" s="36">
        <v>3298.2999999999997</v>
      </c>
      <c r="E38" s="36">
        <v>3254.3999999999996</v>
      </c>
      <c r="F38" s="36">
        <v>3216.45</v>
      </c>
      <c r="G38" s="36">
        <v>3172.5499999999997</v>
      </c>
      <c r="H38" s="36">
        <v>3336.2499999999995</v>
      </c>
      <c r="I38" s="36">
        <v>3380.15</v>
      </c>
      <c r="J38" s="36">
        <v>3418.0999999999995</v>
      </c>
      <c r="K38" s="31">
        <v>3342.2</v>
      </c>
      <c r="L38" s="31">
        <v>3260.35</v>
      </c>
      <c r="M38" s="31">
        <v>2.2763200000000001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1008.5</v>
      </c>
      <c r="D39" s="36">
        <v>1015.2666666666668</v>
      </c>
      <c r="E39" s="36">
        <v>994.73333333333358</v>
      </c>
      <c r="F39" s="36">
        <v>980.96666666666681</v>
      </c>
      <c r="G39" s="36">
        <v>960.43333333333362</v>
      </c>
      <c r="H39" s="36">
        <v>1029.0333333333335</v>
      </c>
      <c r="I39" s="36">
        <v>1049.5666666666666</v>
      </c>
      <c r="J39" s="36">
        <v>1063.3333333333335</v>
      </c>
      <c r="K39" s="31">
        <v>1035.8</v>
      </c>
      <c r="L39" s="31">
        <v>1001.5</v>
      </c>
      <c r="M39" s="31">
        <v>4.9743700000000004</v>
      </c>
      <c r="N39" s="1"/>
      <c r="O39" s="1"/>
    </row>
    <row r="40" spans="1:15" ht="12.75" customHeight="1">
      <c r="A40" s="33">
        <v>30</v>
      </c>
      <c r="B40" s="53" t="s">
        <v>844</v>
      </c>
      <c r="C40" s="31">
        <v>5657.65</v>
      </c>
      <c r="D40" s="36">
        <v>5591.4833333333336</v>
      </c>
      <c r="E40" s="36">
        <v>5457.8666666666668</v>
      </c>
      <c r="F40" s="36">
        <v>5258.083333333333</v>
      </c>
      <c r="G40" s="36">
        <v>5124.4666666666662</v>
      </c>
      <c r="H40" s="36">
        <v>5791.2666666666673</v>
      </c>
      <c r="I40" s="36">
        <v>5924.8833333333341</v>
      </c>
      <c r="J40" s="36">
        <v>6124.6666666666679</v>
      </c>
      <c r="K40" s="31">
        <v>5725.1</v>
      </c>
      <c r="L40" s="31">
        <v>5391.7</v>
      </c>
      <c r="M40" s="31">
        <v>3.2288999999999999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1588.15</v>
      </c>
      <c r="D41" s="36">
        <v>1588.6000000000001</v>
      </c>
      <c r="E41" s="36">
        <v>1574.6000000000004</v>
      </c>
      <c r="F41" s="36">
        <v>1561.0500000000002</v>
      </c>
      <c r="G41" s="36">
        <v>1547.0500000000004</v>
      </c>
      <c r="H41" s="36">
        <v>1602.1500000000003</v>
      </c>
      <c r="I41" s="36">
        <v>1616.1499999999999</v>
      </c>
      <c r="J41" s="36">
        <v>1629.7000000000003</v>
      </c>
      <c r="K41" s="31">
        <v>1602.6</v>
      </c>
      <c r="L41" s="31">
        <v>1575.05</v>
      </c>
      <c r="M41" s="31">
        <v>5.15991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5541.4</v>
      </c>
      <c r="D42" s="36">
        <v>5517.7</v>
      </c>
      <c r="E42" s="36">
        <v>5486.4</v>
      </c>
      <c r="F42" s="36">
        <v>5431.4</v>
      </c>
      <c r="G42" s="36">
        <v>5400.0999999999995</v>
      </c>
      <c r="H42" s="36">
        <v>5572.7</v>
      </c>
      <c r="I42" s="36">
        <v>5604.0000000000009</v>
      </c>
      <c r="J42" s="36">
        <v>5659</v>
      </c>
      <c r="K42" s="31">
        <v>5549</v>
      </c>
      <c r="L42" s="31">
        <v>5462.7</v>
      </c>
      <c r="M42" s="31">
        <v>2.2053699999999998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427.55</v>
      </c>
      <c r="D43" s="36">
        <v>429.33333333333331</v>
      </c>
      <c r="E43" s="36">
        <v>422.61666666666662</v>
      </c>
      <c r="F43" s="36">
        <v>417.68333333333328</v>
      </c>
      <c r="G43" s="36">
        <v>410.96666666666658</v>
      </c>
      <c r="H43" s="36">
        <v>434.26666666666665</v>
      </c>
      <c r="I43" s="36">
        <v>440.98333333333335</v>
      </c>
      <c r="J43" s="36">
        <v>445.91666666666669</v>
      </c>
      <c r="K43" s="31">
        <v>436.05</v>
      </c>
      <c r="L43" s="31">
        <v>424.4</v>
      </c>
      <c r="M43" s="31">
        <v>16.82246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329.25</v>
      </c>
      <c r="D44" s="36">
        <v>329.75</v>
      </c>
      <c r="E44" s="36">
        <v>325</v>
      </c>
      <c r="F44" s="36">
        <v>320.75</v>
      </c>
      <c r="G44" s="36">
        <v>316</v>
      </c>
      <c r="H44" s="36">
        <v>334</v>
      </c>
      <c r="I44" s="36">
        <v>338.75</v>
      </c>
      <c r="J44" s="36">
        <v>343</v>
      </c>
      <c r="K44" s="31">
        <v>334.5</v>
      </c>
      <c r="L44" s="31">
        <v>325.5</v>
      </c>
      <c r="M44" s="31">
        <v>2.7883399999999998</v>
      </c>
      <c r="N44" s="1"/>
      <c r="O44" s="1"/>
    </row>
    <row r="45" spans="1:15" ht="12.75" customHeight="1">
      <c r="A45" s="33">
        <v>35</v>
      </c>
      <c r="B45" s="53" t="s">
        <v>843</v>
      </c>
      <c r="C45" s="31">
        <v>648.70000000000005</v>
      </c>
      <c r="D45" s="36">
        <v>655.2833333333333</v>
      </c>
      <c r="E45" s="36">
        <v>634.06666666666661</v>
      </c>
      <c r="F45" s="36">
        <v>619.43333333333328</v>
      </c>
      <c r="G45" s="36">
        <v>598.21666666666658</v>
      </c>
      <c r="H45" s="36">
        <v>669.91666666666663</v>
      </c>
      <c r="I45" s="36">
        <v>691.13333333333333</v>
      </c>
      <c r="J45" s="36">
        <v>705.76666666666665</v>
      </c>
      <c r="K45" s="31">
        <v>676.5</v>
      </c>
      <c r="L45" s="31">
        <v>640.65</v>
      </c>
      <c r="M45" s="31">
        <v>4.08725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562.35</v>
      </c>
      <c r="D46" s="36">
        <v>562.01666666666677</v>
      </c>
      <c r="E46" s="36">
        <v>557.33333333333348</v>
      </c>
      <c r="F46" s="36">
        <v>552.31666666666672</v>
      </c>
      <c r="G46" s="36">
        <v>547.63333333333344</v>
      </c>
      <c r="H46" s="36">
        <v>567.03333333333353</v>
      </c>
      <c r="I46" s="36">
        <v>571.7166666666667</v>
      </c>
      <c r="J46" s="36">
        <v>576.73333333333358</v>
      </c>
      <c r="K46" s="31">
        <v>566.70000000000005</v>
      </c>
      <c r="L46" s="31">
        <v>557</v>
      </c>
      <c r="M46" s="31">
        <v>0.54403000000000001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172</v>
      </c>
      <c r="D47" s="36">
        <v>171.85</v>
      </c>
      <c r="E47" s="36">
        <v>170.89999999999998</v>
      </c>
      <c r="F47" s="36">
        <v>169.79999999999998</v>
      </c>
      <c r="G47" s="36">
        <v>168.84999999999997</v>
      </c>
      <c r="H47" s="36">
        <v>172.95</v>
      </c>
      <c r="I47" s="36">
        <v>173.89999999999998</v>
      </c>
      <c r="J47" s="36">
        <v>175</v>
      </c>
      <c r="K47" s="31">
        <v>172.8</v>
      </c>
      <c r="L47" s="31">
        <v>170.75</v>
      </c>
      <c r="M47" s="31">
        <v>112.74911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3341.3</v>
      </c>
      <c r="D48" s="36">
        <v>3326.3666666666668</v>
      </c>
      <c r="E48" s="36">
        <v>3301.9333333333334</v>
      </c>
      <c r="F48" s="36">
        <v>3262.5666666666666</v>
      </c>
      <c r="G48" s="36">
        <v>3238.1333333333332</v>
      </c>
      <c r="H48" s="36">
        <v>3365.7333333333336</v>
      </c>
      <c r="I48" s="36">
        <v>3390.166666666667</v>
      </c>
      <c r="J48" s="36">
        <v>3429.5333333333338</v>
      </c>
      <c r="K48" s="31">
        <v>3350.8</v>
      </c>
      <c r="L48" s="31">
        <v>3287</v>
      </c>
      <c r="M48" s="31">
        <v>9.3056300000000007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395.95</v>
      </c>
      <c r="D49" s="36">
        <v>394.16666666666669</v>
      </c>
      <c r="E49" s="36">
        <v>390.33333333333337</v>
      </c>
      <c r="F49" s="36">
        <v>384.7166666666667</v>
      </c>
      <c r="G49" s="36">
        <v>380.88333333333338</v>
      </c>
      <c r="H49" s="36">
        <v>399.78333333333336</v>
      </c>
      <c r="I49" s="36">
        <v>403.61666666666673</v>
      </c>
      <c r="J49" s="36">
        <v>409.23333333333335</v>
      </c>
      <c r="K49" s="31">
        <v>398</v>
      </c>
      <c r="L49" s="31">
        <v>388.55</v>
      </c>
      <c r="M49" s="31">
        <v>3.84368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1933.9</v>
      </c>
      <c r="D50" s="36">
        <v>1917.8833333333332</v>
      </c>
      <c r="E50" s="36">
        <v>1893.7666666666664</v>
      </c>
      <c r="F50" s="36">
        <v>1853.6333333333332</v>
      </c>
      <c r="G50" s="36">
        <v>1829.5166666666664</v>
      </c>
      <c r="H50" s="36">
        <v>1958.0166666666664</v>
      </c>
      <c r="I50" s="36">
        <v>1982.1333333333332</v>
      </c>
      <c r="J50" s="36">
        <v>2022.2666666666664</v>
      </c>
      <c r="K50" s="31">
        <v>1942</v>
      </c>
      <c r="L50" s="31">
        <v>1877.75</v>
      </c>
      <c r="M50" s="31">
        <v>7.6325099999999999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6988.15</v>
      </c>
      <c r="D51" s="36">
        <v>6950.8166666666666</v>
      </c>
      <c r="E51" s="36">
        <v>6901.6333333333332</v>
      </c>
      <c r="F51" s="36">
        <v>6815.1166666666668</v>
      </c>
      <c r="G51" s="36">
        <v>6765.9333333333334</v>
      </c>
      <c r="H51" s="36">
        <v>7037.333333333333</v>
      </c>
      <c r="I51" s="36">
        <v>7086.5166666666655</v>
      </c>
      <c r="J51" s="36">
        <v>7173.0333333333328</v>
      </c>
      <c r="K51" s="31">
        <v>7000</v>
      </c>
      <c r="L51" s="31">
        <v>6864.3</v>
      </c>
      <c r="M51" s="31">
        <v>0.57230000000000003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765.45</v>
      </c>
      <c r="D52" s="36">
        <v>769.75</v>
      </c>
      <c r="E52" s="36">
        <v>753.7</v>
      </c>
      <c r="F52" s="36">
        <v>741.95</v>
      </c>
      <c r="G52" s="36">
        <v>725.90000000000009</v>
      </c>
      <c r="H52" s="36">
        <v>781.5</v>
      </c>
      <c r="I52" s="36">
        <v>797.55</v>
      </c>
      <c r="J52" s="36">
        <v>809.3</v>
      </c>
      <c r="K52" s="31">
        <v>785.8</v>
      </c>
      <c r="L52" s="31">
        <v>758</v>
      </c>
      <c r="M52" s="31">
        <v>28.22166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1066.4000000000001</v>
      </c>
      <c r="D53" s="36">
        <v>1076.3666666666668</v>
      </c>
      <c r="E53" s="36">
        <v>1052.8333333333335</v>
      </c>
      <c r="F53" s="36">
        <v>1039.2666666666667</v>
      </c>
      <c r="G53" s="36">
        <v>1015.7333333333333</v>
      </c>
      <c r="H53" s="36">
        <v>1089.9333333333336</v>
      </c>
      <c r="I53" s="36">
        <v>1113.4666666666669</v>
      </c>
      <c r="J53" s="36">
        <v>1127.0333333333338</v>
      </c>
      <c r="K53" s="31">
        <v>1099.9000000000001</v>
      </c>
      <c r="L53" s="31">
        <v>1062.8</v>
      </c>
      <c r="M53" s="31">
        <v>27.81842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398.1</v>
      </c>
      <c r="D54" s="36">
        <v>399.9666666666667</v>
      </c>
      <c r="E54" s="36">
        <v>394.38333333333338</v>
      </c>
      <c r="F54" s="36">
        <v>390.66666666666669</v>
      </c>
      <c r="G54" s="36">
        <v>385.08333333333337</v>
      </c>
      <c r="H54" s="36">
        <v>403.68333333333339</v>
      </c>
      <c r="I54" s="36">
        <v>409.26666666666665</v>
      </c>
      <c r="J54" s="36">
        <v>412.98333333333341</v>
      </c>
      <c r="K54" s="31">
        <v>405.55</v>
      </c>
      <c r="L54" s="31">
        <v>396.25</v>
      </c>
      <c r="M54" s="31">
        <v>1.31968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4007.95</v>
      </c>
      <c r="D55" s="36">
        <v>3995</v>
      </c>
      <c r="E55" s="36">
        <v>3975</v>
      </c>
      <c r="F55" s="36">
        <v>3942.05</v>
      </c>
      <c r="G55" s="36">
        <v>3922.05</v>
      </c>
      <c r="H55" s="36">
        <v>4027.95</v>
      </c>
      <c r="I55" s="36">
        <v>4047.95</v>
      </c>
      <c r="J55" s="36">
        <v>4080.8999999999996</v>
      </c>
      <c r="K55" s="31">
        <v>4015</v>
      </c>
      <c r="L55" s="31">
        <v>3962.05</v>
      </c>
      <c r="M55" s="31">
        <v>2.24831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1088.3</v>
      </c>
      <c r="D56" s="36">
        <v>1093.4666666666665</v>
      </c>
      <c r="E56" s="36">
        <v>1080.633333333333</v>
      </c>
      <c r="F56" s="36">
        <v>1072.9666666666665</v>
      </c>
      <c r="G56" s="36">
        <v>1060.133333333333</v>
      </c>
      <c r="H56" s="36">
        <v>1101.133333333333</v>
      </c>
      <c r="I56" s="36">
        <v>1113.9666666666665</v>
      </c>
      <c r="J56" s="36">
        <v>1121.633333333333</v>
      </c>
      <c r="K56" s="31">
        <v>1106.3</v>
      </c>
      <c r="L56" s="31">
        <v>1085.8</v>
      </c>
      <c r="M56" s="31">
        <v>106.00024999999999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6372.1</v>
      </c>
      <c r="D57" s="36">
        <v>6343.7833333333328</v>
      </c>
      <c r="E57" s="36">
        <v>6292.5666666666657</v>
      </c>
      <c r="F57" s="36">
        <v>6213.0333333333328</v>
      </c>
      <c r="G57" s="36">
        <v>6161.8166666666657</v>
      </c>
      <c r="H57" s="36">
        <v>6423.3166666666657</v>
      </c>
      <c r="I57" s="36">
        <v>6474.5333333333328</v>
      </c>
      <c r="J57" s="36">
        <v>6554.0666666666657</v>
      </c>
      <c r="K57" s="31">
        <v>6395</v>
      </c>
      <c r="L57" s="31">
        <v>6264.25</v>
      </c>
      <c r="M57" s="31">
        <v>2.3721299999999998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7295.3</v>
      </c>
      <c r="D58" s="36">
        <v>7326.0999999999995</v>
      </c>
      <c r="E58" s="36">
        <v>7212.1999999999989</v>
      </c>
      <c r="F58" s="36">
        <v>7129.0999999999995</v>
      </c>
      <c r="G58" s="36">
        <v>7015.1999999999989</v>
      </c>
      <c r="H58" s="36">
        <v>7409.1999999999989</v>
      </c>
      <c r="I58" s="36">
        <v>7523.0999999999985</v>
      </c>
      <c r="J58" s="36">
        <v>7606.1999999999989</v>
      </c>
      <c r="K58" s="31">
        <v>7440</v>
      </c>
      <c r="L58" s="31">
        <v>7243</v>
      </c>
      <c r="M58" s="31">
        <v>11.29485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1672.05</v>
      </c>
      <c r="D59" s="36">
        <v>1675.2166666666665</v>
      </c>
      <c r="E59" s="36">
        <v>1660.4333333333329</v>
      </c>
      <c r="F59" s="36">
        <v>1648.8166666666664</v>
      </c>
      <c r="G59" s="36">
        <v>1634.0333333333328</v>
      </c>
      <c r="H59" s="36">
        <v>1686.833333333333</v>
      </c>
      <c r="I59" s="36">
        <v>1701.6166666666663</v>
      </c>
      <c r="J59" s="36">
        <v>1713.2333333333331</v>
      </c>
      <c r="K59" s="31">
        <v>1690</v>
      </c>
      <c r="L59" s="31">
        <v>1663.6</v>
      </c>
      <c r="M59" s="31">
        <v>12.796139999999999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7837.6</v>
      </c>
      <c r="D60" s="36">
        <v>7818.5999999999995</v>
      </c>
      <c r="E60" s="36">
        <v>7763.9999999999991</v>
      </c>
      <c r="F60" s="36">
        <v>7690.4</v>
      </c>
      <c r="G60" s="36">
        <v>7635.7999999999993</v>
      </c>
      <c r="H60" s="36">
        <v>7892.1999999999989</v>
      </c>
      <c r="I60" s="36">
        <v>7946.7999999999993</v>
      </c>
      <c r="J60" s="36">
        <v>8020.3999999999987</v>
      </c>
      <c r="K60" s="31">
        <v>7873.2</v>
      </c>
      <c r="L60" s="31">
        <v>7745</v>
      </c>
      <c r="M60" s="31">
        <v>0.17659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2365.1999999999998</v>
      </c>
      <c r="D61" s="36">
        <v>2368.6666666666665</v>
      </c>
      <c r="E61" s="36">
        <v>2322.333333333333</v>
      </c>
      <c r="F61" s="36">
        <v>2279.4666666666667</v>
      </c>
      <c r="G61" s="36">
        <v>2233.1333333333332</v>
      </c>
      <c r="H61" s="36">
        <v>2411.5333333333328</v>
      </c>
      <c r="I61" s="36">
        <v>2457.8666666666659</v>
      </c>
      <c r="J61" s="36">
        <v>2500.7333333333327</v>
      </c>
      <c r="K61" s="31">
        <v>2415</v>
      </c>
      <c r="L61" s="31">
        <v>2325.8000000000002</v>
      </c>
      <c r="M61" s="31">
        <v>0.67027000000000003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2501.6</v>
      </c>
      <c r="D62" s="36">
        <v>2492.1166666666668</v>
      </c>
      <c r="E62" s="36">
        <v>2470.8833333333337</v>
      </c>
      <c r="F62" s="36">
        <v>2440.166666666667</v>
      </c>
      <c r="G62" s="36">
        <v>2418.9333333333338</v>
      </c>
      <c r="H62" s="36">
        <v>2522.8333333333335</v>
      </c>
      <c r="I62" s="36">
        <v>2544.0666666666671</v>
      </c>
      <c r="J62" s="36">
        <v>2574.7833333333333</v>
      </c>
      <c r="K62" s="31">
        <v>2513.35</v>
      </c>
      <c r="L62" s="31">
        <v>2461.4</v>
      </c>
      <c r="M62" s="31">
        <v>2.6911299999999998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388.9</v>
      </c>
      <c r="D63" s="36">
        <v>389.38333333333338</v>
      </c>
      <c r="E63" s="36">
        <v>386.01666666666677</v>
      </c>
      <c r="F63" s="36">
        <v>383.13333333333338</v>
      </c>
      <c r="G63" s="36">
        <v>379.76666666666677</v>
      </c>
      <c r="H63" s="36">
        <v>392.26666666666677</v>
      </c>
      <c r="I63" s="36">
        <v>395.63333333333344</v>
      </c>
      <c r="J63" s="36">
        <v>398.51666666666677</v>
      </c>
      <c r="K63" s="31">
        <v>392.75</v>
      </c>
      <c r="L63" s="31">
        <v>386.5</v>
      </c>
      <c r="M63" s="31">
        <v>20.069420000000001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234.8</v>
      </c>
      <c r="D64" s="36">
        <v>237.06666666666669</v>
      </c>
      <c r="E64" s="36">
        <v>231.83333333333337</v>
      </c>
      <c r="F64" s="36">
        <v>228.86666666666667</v>
      </c>
      <c r="G64" s="36">
        <v>223.63333333333335</v>
      </c>
      <c r="H64" s="36">
        <v>240.03333333333339</v>
      </c>
      <c r="I64" s="36">
        <v>245.26666666666668</v>
      </c>
      <c r="J64" s="36">
        <v>248.23333333333341</v>
      </c>
      <c r="K64" s="31">
        <v>242.3</v>
      </c>
      <c r="L64" s="31">
        <v>234.1</v>
      </c>
      <c r="M64" s="31">
        <v>101.32889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223.6</v>
      </c>
      <c r="D65" s="36">
        <v>223.91666666666666</v>
      </c>
      <c r="E65" s="36">
        <v>221.08333333333331</v>
      </c>
      <c r="F65" s="36">
        <v>218.56666666666666</v>
      </c>
      <c r="G65" s="36">
        <v>215.73333333333332</v>
      </c>
      <c r="H65" s="36">
        <v>226.43333333333331</v>
      </c>
      <c r="I65" s="36">
        <v>229.26666666666662</v>
      </c>
      <c r="J65" s="36">
        <v>231.7833333333333</v>
      </c>
      <c r="K65" s="31">
        <v>226.75</v>
      </c>
      <c r="L65" s="31">
        <v>221.4</v>
      </c>
      <c r="M65" s="31">
        <v>114.69898999999999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111.8</v>
      </c>
      <c r="D66" s="36">
        <v>111.84999999999998</v>
      </c>
      <c r="E66" s="36">
        <v>110.09999999999997</v>
      </c>
      <c r="F66" s="36">
        <v>108.39999999999999</v>
      </c>
      <c r="G66" s="36">
        <v>106.64999999999998</v>
      </c>
      <c r="H66" s="36">
        <v>113.54999999999995</v>
      </c>
      <c r="I66" s="36">
        <v>115.29999999999998</v>
      </c>
      <c r="J66" s="36">
        <v>116.99999999999994</v>
      </c>
      <c r="K66" s="31">
        <v>113.6</v>
      </c>
      <c r="L66" s="31">
        <v>110.15</v>
      </c>
      <c r="M66" s="31">
        <v>207.98347999999999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45.6</v>
      </c>
      <c r="D67" s="36">
        <v>45.616666666666674</v>
      </c>
      <c r="E67" s="36">
        <v>45.033333333333346</v>
      </c>
      <c r="F67" s="36">
        <v>44.466666666666669</v>
      </c>
      <c r="G67" s="36">
        <v>43.88333333333334</v>
      </c>
      <c r="H67" s="36">
        <v>46.183333333333351</v>
      </c>
      <c r="I67" s="36">
        <v>46.76666666666668</v>
      </c>
      <c r="J67" s="36">
        <v>47.333333333333357</v>
      </c>
      <c r="K67" s="31">
        <v>46.2</v>
      </c>
      <c r="L67" s="31">
        <v>45.05</v>
      </c>
      <c r="M67" s="31">
        <v>157.19909999999999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3027.5</v>
      </c>
      <c r="D68" s="36">
        <v>3050.1333333333332</v>
      </c>
      <c r="E68" s="36">
        <v>2981.3166666666666</v>
      </c>
      <c r="F68" s="36">
        <v>2935.1333333333332</v>
      </c>
      <c r="G68" s="36">
        <v>2866.3166666666666</v>
      </c>
      <c r="H68" s="36">
        <v>3096.3166666666666</v>
      </c>
      <c r="I68" s="36">
        <v>3165.1333333333332</v>
      </c>
      <c r="J68" s="36">
        <v>3211.3166666666666</v>
      </c>
      <c r="K68" s="31">
        <v>3118.95</v>
      </c>
      <c r="L68" s="31">
        <v>3003.95</v>
      </c>
      <c r="M68" s="31">
        <v>0.22824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1620.9</v>
      </c>
      <c r="D69" s="36">
        <v>1622.6166666666668</v>
      </c>
      <c r="E69" s="36">
        <v>1607.3333333333335</v>
      </c>
      <c r="F69" s="36">
        <v>1593.7666666666667</v>
      </c>
      <c r="G69" s="36">
        <v>1578.4833333333333</v>
      </c>
      <c r="H69" s="36">
        <v>1636.1833333333336</v>
      </c>
      <c r="I69" s="36">
        <v>1651.4666666666669</v>
      </c>
      <c r="J69" s="36">
        <v>1665.0333333333338</v>
      </c>
      <c r="K69" s="31">
        <v>1637.9</v>
      </c>
      <c r="L69" s="31">
        <v>1609.05</v>
      </c>
      <c r="M69" s="31">
        <v>3.1275400000000002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5600.1</v>
      </c>
      <c r="D70" s="36">
        <v>5564.0999999999995</v>
      </c>
      <c r="E70" s="36">
        <v>5503.1999999999989</v>
      </c>
      <c r="F70" s="36">
        <v>5406.2999999999993</v>
      </c>
      <c r="G70" s="36">
        <v>5345.3999999999987</v>
      </c>
      <c r="H70" s="36">
        <v>5660.9999999999991</v>
      </c>
      <c r="I70" s="36">
        <v>5721.8999999999987</v>
      </c>
      <c r="J70" s="36">
        <v>5818.7999999999993</v>
      </c>
      <c r="K70" s="31">
        <v>5625</v>
      </c>
      <c r="L70" s="31">
        <v>5467.2</v>
      </c>
      <c r="M70" s="31">
        <v>0.25131999999999999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2804.15</v>
      </c>
      <c r="D71" s="36">
        <v>2774.7999999999997</v>
      </c>
      <c r="E71" s="36">
        <v>2729.5999999999995</v>
      </c>
      <c r="F71" s="36">
        <v>2655.0499999999997</v>
      </c>
      <c r="G71" s="36">
        <v>2609.8499999999995</v>
      </c>
      <c r="H71" s="36">
        <v>2849.3499999999995</v>
      </c>
      <c r="I71" s="36">
        <v>2894.5499999999993</v>
      </c>
      <c r="J71" s="36">
        <v>2969.0999999999995</v>
      </c>
      <c r="K71" s="31">
        <v>2820</v>
      </c>
      <c r="L71" s="31">
        <v>2700.25</v>
      </c>
      <c r="M71" s="31">
        <v>9.9703700000000008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583.15</v>
      </c>
      <c r="D72" s="36">
        <v>580.80000000000007</v>
      </c>
      <c r="E72" s="36">
        <v>576.60000000000014</v>
      </c>
      <c r="F72" s="36">
        <v>570.05000000000007</v>
      </c>
      <c r="G72" s="36">
        <v>565.85000000000014</v>
      </c>
      <c r="H72" s="36">
        <v>587.35000000000014</v>
      </c>
      <c r="I72" s="36">
        <v>591.55000000000018</v>
      </c>
      <c r="J72" s="36">
        <v>598.10000000000014</v>
      </c>
      <c r="K72" s="31">
        <v>585</v>
      </c>
      <c r="L72" s="31">
        <v>574.25</v>
      </c>
      <c r="M72" s="31">
        <v>10.697050000000001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1571.25</v>
      </c>
      <c r="D73" s="36">
        <v>1563.6499999999999</v>
      </c>
      <c r="E73" s="36">
        <v>1543.2999999999997</v>
      </c>
      <c r="F73" s="36">
        <v>1515.35</v>
      </c>
      <c r="G73" s="36">
        <v>1494.9999999999998</v>
      </c>
      <c r="H73" s="36">
        <v>1591.5999999999997</v>
      </c>
      <c r="I73" s="36">
        <v>1611.9499999999996</v>
      </c>
      <c r="J73" s="36">
        <v>1639.8999999999996</v>
      </c>
      <c r="K73" s="31">
        <v>1584</v>
      </c>
      <c r="L73" s="31">
        <v>1535.7</v>
      </c>
      <c r="M73" s="31">
        <v>10.119999999999999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174.8</v>
      </c>
      <c r="D74" s="36">
        <v>173.15</v>
      </c>
      <c r="E74" s="36">
        <v>171.05</v>
      </c>
      <c r="F74" s="36">
        <v>167.3</v>
      </c>
      <c r="G74" s="36">
        <v>165.20000000000002</v>
      </c>
      <c r="H74" s="36">
        <v>176.9</v>
      </c>
      <c r="I74" s="36">
        <v>178.99999999999997</v>
      </c>
      <c r="J74" s="36">
        <v>182.75</v>
      </c>
      <c r="K74" s="31">
        <v>175.25</v>
      </c>
      <c r="L74" s="31">
        <v>169.4</v>
      </c>
      <c r="M74" s="31">
        <v>196.40046000000001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1201.75</v>
      </c>
      <c r="D75" s="36">
        <v>1196.2666666666667</v>
      </c>
      <c r="E75" s="36">
        <v>1188.6333333333332</v>
      </c>
      <c r="F75" s="36">
        <v>1175.5166666666667</v>
      </c>
      <c r="G75" s="36">
        <v>1167.8833333333332</v>
      </c>
      <c r="H75" s="36">
        <v>1209.3833333333332</v>
      </c>
      <c r="I75" s="36">
        <v>1217.0166666666669</v>
      </c>
      <c r="J75" s="36">
        <v>1230.1333333333332</v>
      </c>
      <c r="K75" s="31">
        <v>1203.9000000000001</v>
      </c>
      <c r="L75" s="31">
        <v>1183.1500000000001</v>
      </c>
      <c r="M75" s="31">
        <v>5.17014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178.3</v>
      </c>
      <c r="D76" s="36">
        <v>178.51666666666665</v>
      </c>
      <c r="E76" s="36">
        <v>175.68333333333331</v>
      </c>
      <c r="F76" s="36">
        <v>173.06666666666666</v>
      </c>
      <c r="G76" s="36">
        <v>170.23333333333332</v>
      </c>
      <c r="H76" s="36">
        <v>181.1333333333333</v>
      </c>
      <c r="I76" s="36">
        <v>183.96666666666667</v>
      </c>
      <c r="J76" s="36">
        <v>186.58333333333329</v>
      </c>
      <c r="K76" s="31">
        <v>181.35</v>
      </c>
      <c r="L76" s="31">
        <v>175.9</v>
      </c>
      <c r="M76" s="31">
        <v>190.6412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446.65</v>
      </c>
      <c r="D77" s="36">
        <v>448.34999999999997</v>
      </c>
      <c r="E77" s="36">
        <v>443.34999999999991</v>
      </c>
      <c r="F77" s="36">
        <v>440.04999999999995</v>
      </c>
      <c r="G77" s="36">
        <v>435.0499999999999</v>
      </c>
      <c r="H77" s="36">
        <v>451.64999999999992</v>
      </c>
      <c r="I77" s="36">
        <v>456.65000000000003</v>
      </c>
      <c r="J77" s="36">
        <v>459.94999999999993</v>
      </c>
      <c r="K77" s="31">
        <v>453.35</v>
      </c>
      <c r="L77" s="31">
        <v>445.05</v>
      </c>
      <c r="M77" s="31">
        <v>57.796320000000001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989.55</v>
      </c>
      <c r="D78" s="36">
        <v>988.01666666666677</v>
      </c>
      <c r="E78" s="36">
        <v>977.08333333333348</v>
      </c>
      <c r="F78" s="36">
        <v>964.61666666666667</v>
      </c>
      <c r="G78" s="36">
        <v>953.68333333333339</v>
      </c>
      <c r="H78" s="36">
        <v>1000.4833333333336</v>
      </c>
      <c r="I78" s="36">
        <v>1011.4166666666667</v>
      </c>
      <c r="J78" s="36">
        <v>1023.8833333333337</v>
      </c>
      <c r="K78" s="31">
        <v>998.95</v>
      </c>
      <c r="L78" s="31">
        <v>975.55</v>
      </c>
      <c r="M78" s="31">
        <v>46.051200000000001</v>
      </c>
      <c r="N78" s="1"/>
      <c r="O78" s="1"/>
    </row>
    <row r="79" spans="1:15" ht="12.75" customHeight="1">
      <c r="A79" s="33">
        <v>69</v>
      </c>
      <c r="B79" s="53" t="s">
        <v>845</v>
      </c>
      <c r="C79" s="31">
        <v>552.35</v>
      </c>
      <c r="D79" s="36">
        <v>548.13333333333333</v>
      </c>
      <c r="E79" s="36">
        <v>541.26666666666665</v>
      </c>
      <c r="F79" s="36">
        <v>530.18333333333328</v>
      </c>
      <c r="G79" s="36">
        <v>523.31666666666661</v>
      </c>
      <c r="H79" s="36">
        <v>559.2166666666667</v>
      </c>
      <c r="I79" s="36">
        <v>566.08333333333326</v>
      </c>
      <c r="J79" s="36">
        <v>577.16666666666674</v>
      </c>
      <c r="K79" s="31">
        <v>555</v>
      </c>
      <c r="L79" s="31">
        <v>537.04999999999995</v>
      </c>
      <c r="M79" s="31">
        <v>3.5502699999999998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246.3</v>
      </c>
      <c r="D80" s="36">
        <v>246.76666666666665</v>
      </c>
      <c r="E80" s="36">
        <v>244.33333333333331</v>
      </c>
      <c r="F80" s="36">
        <v>242.36666666666667</v>
      </c>
      <c r="G80" s="36">
        <v>239.93333333333334</v>
      </c>
      <c r="H80" s="36">
        <v>248.73333333333329</v>
      </c>
      <c r="I80" s="36">
        <v>251.16666666666663</v>
      </c>
      <c r="J80" s="36">
        <v>253.13333333333327</v>
      </c>
      <c r="K80" s="31">
        <v>249.2</v>
      </c>
      <c r="L80" s="31">
        <v>244.8</v>
      </c>
      <c r="M80" s="31">
        <v>22.731459999999998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1414.15</v>
      </c>
      <c r="D81" s="36">
        <v>1415.3333333333333</v>
      </c>
      <c r="E81" s="36">
        <v>1393.8166666666666</v>
      </c>
      <c r="F81" s="36">
        <v>1373.4833333333333</v>
      </c>
      <c r="G81" s="36">
        <v>1351.9666666666667</v>
      </c>
      <c r="H81" s="36">
        <v>1435.6666666666665</v>
      </c>
      <c r="I81" s="36">
        <v>1457.1833333333334</v>
      </c>
      <c r="J81" s="36">
        <v>1477.5166666666664</v>
      </c>
      <c r="K81" s="31">
        <v>1436.85</v>
      </c>
      <c r="L81" s="31">
        <v>1395</v>
      </c>
      <c r="M81" s="31">
        <v>0.64910999999999996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741.2</v>
      </c>
      <c r="D82" s="36">
        <v>736.76666666666677</v>
      </c>
      <c r="E82" s="36">
        <v>727.53333333333353</v>
      </c>
      <c r="F82" s="36">
        <v>713.86666666666679</v>
      </c>
      <c r="G82" s="36">
        <v>704.63333333333355</v>
      </c>
      <c r="H82" s="36">
        <v>750.43333333333351</v>
      </c>
      <c r="I82" s="36">
        <v>759.66666666666686</v>
      </c>
      <c r="J82" s="36">
        <v>773.33333333333348</v>
      </c>
      <c r="K82" s="31">
        <v>746</v>
      </c>
      <c r="L82" s="31">
        <v>723.1</v>
      </c>
      <c r="M82" s="31">
        <v>28.557089999999999</v>
      </c>
      <c r="N82" s="1"/>
      <c r="O82" s="1"/>
    </row>
    <row r="83" spans="1:15" ht="12.75" customHeight="1">
      <c r="A83" s="33">
        <v>73</v>
      </c>
      <c r="B83" s="53" t="s">
        <v>846</v>
      </c>
      <c r="C83" s="31">
        <v>309.85000000000002</v>
      </c>
      <c r="D83" s="36">
        <v>308.91666666666669</v>
      </c>
      <c r="E83" s="36">
        <v>305.83333333333337</v>
      </c>
      <c r="F83" s="36">
        <v>301.81666666666666</v>
      </c>
      <c r="G83" s="36">
        <v>298.73333333333335</v>
      </c>
      <c r="H83" s="36">
        <v>312.93333333333339</v>
      </c>
      <c r="I83" s="36">
        <v>316.01666666666677</v>
      </c>
      <c r="J83" s="36">
        <v>320.03333333333342</v>
      </c>
      <c r="K83" s="31">
        <v>312</v>
      </c>
      <c r="L83" s="31">
        <v>304.89999999999998</v>
      </c>
      <c r="M83" s="31">
        <v>51.091230000000003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7342.45</v>
      </c>
      <c r="D84" s="36">
        <v>7333.8833333333341</v>
      </c>
      <c r="E84" s="36">
        <v>7238.6666666666679</v>
      </c>
      <c r="F84" s="36">
        <v>7134.8833333333341</v>
      </c>
      <c r="G84" s="36">
        <v>7039.6666666666679</v>
      </c>
      <c r="H84" s="36">
        <v>7437.6666666666679</v>
      </c>
      <c r="I84" s="36">
        <v>7532.8833333333332</v>
      </c>
      <c r="J84" s="36">
        <v>7636.6666666666679</v>
      </c>
      <c r="K84" s="31">
        <v>7429.1</v>
      </c>
      <c r="L84" s="31">
        <v>7230.1</v>
      </c>
      <c r="M84" s="31">
        <v>8.831E-2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951.25</v>
      </c>
      <c r="D85" s="36">
        <v>944.23333333333323</v>
      </c>
      <c r="E85" s="36">
        <v>933.86666666666645</v>
      </c>
      <c r="F85" s="36">
        <v>916.48333333333323</v>
      </c>
      <c r="G85" s="36">
        <v>906.11666666666645</v>
      </c>
      <c r="H85" s="36">
        <v>961.61666666666645</v>
      </c>
      <c r="I85" s="36">
        <v>971.98333333333323</v>
      </c>
      <c r="J85" s="36">
        <v>989.36666666666645</v>
      </c>
      <c r="K85" s="31">
        <v>954.6</v>
      </c>
      <c r="L85" s="31">
        <v>926.85</v>
      </c>
      <c r="M85" s="31">
        <v>2.54983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1328.4</v>
      </c>
      <c r="D86" s="36">
        <v>1330.7833333333335</v>
      </c>
      <c r="E86" s="36">
        <v>1308.616666666667</v>
      </c>
      <c r="F86" s="36">
        <v>1288.8333333333335</v>
      </c>
      <c r="G86" s="36">
        <v>1266.666666666667</v>
      </c>
      <c r="H86" s="36">
        <v>1350.5666666666671</v>
      </c>
      <c r="I86" s="36">
        <v>1372.7333333333336</v>
      </c>
      <c r="J86" s="36">
        <v>1392.5166666666671</v>
      </c>
      <c r="K86" s="31">
        <v>1352.95</v>
      </c>
      <c r="L86" s="31">
        <v>1311</v>
      </c>
      <c r="M86" s="31">
        <v>0.55323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425.7</v>
      </c>
      <c r="D87" s="36">
        <v>426.68333333333334</v>
      </c>
      <c r="E87" s="36">
        <v>421.01666666666665</v>
      </c>
      <c r="F87" s="36">
        <v>416.33333333333331</v>
      </c>
      <c r="G87" s="36">
        <v>410.66666666666663</v>
      </c>
      <c r="H87" s="36">
        <v>431.36666666666667</v>
      </c>
      <c r="I87" s="36">
        <v>437.0333333333333</v>
      </c>
      <c r="J87" s="36">
        <v>441.7166666666667</v>
      </c>
      <c r="K87" s="31">
        <v>432.35</v>
      </c>
      <c r="L87" s="31">
        <v>422</v>
      </c>
      <c r="M87" s="31">
        <v>1.5764199999999999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21633.95</v>
      </c>
      <c r="D88" s="36">
        <v>21678.916666666668</v>
      </c>
      <c r="E88" s="36">
        <v>21461.883333333335</v>
      </c>
      <c r="F88" s="36">
        <v>21289.816666666666</v>
      </c>
      <c r="G88" s="36">
        <v>21072.783333333333</v>
      </c>
      <c r="H88" s="36">
        <v>21850.983333333337</v>
      </c>
      <c r="I88" s="36">
        <v>22068.01666666667</v>
      </c>
      <c r="J88" s="36">
        <v>22240.083333333339</v>
      </c>
      <c r="K88" s="31">
        <v>21895.95</v>
      </c>
      <c r="L88" s="31">
        <v>21506.85</v>
      </c>
      <c r="M88" s="31">
        <v>0.20236000000000001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868.8</v>
      </c>
      <c r="D89" s="36">
        <v>872.93333333333328</v>
      </c>
      <c r="E89" s="36">
        <v>857.96666666666658</v>
      </c>
      <c r="F89" s="36">
        <v>847.13333333333333</v>
      </c>
      <c r="G89" s="36">
        <v>832.16666666666663</v>
      </c>
      <c r="H89" s="36">
        <v>883.76666666666654</v>
      </c>
      <c r="I89" s="36">
        <v>898.73333333333323</v>
      </c>
      <c r="J89" s="36">
        <v>909.56666666666649</v>
      </c>
      <c r="K89" s="31">
        <v>887.9</v>
      </c>
      <c r="L89" s="31">
        <v>862.1</v>
      </c>
      <c r="M89" s="31">
        <v>2.15991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19.850000000000001</v>
      </c>
      <c r="D90" s="36">
        <v>19.8</v>
      </c>
      <c r="E90" s="36">
        <v>19.5</v>
      </c>
      <c r="F90" s="36">
        <v>19.149999999999999</v>
      </c>
      <c r="G90" s="36">
        <v>18.849999999999998</v>
      </c>
      <c r="H90" s="36">
        <v>20.150000000000002</v>
      </c>
      <c r="I90" s="36">
        <v>20.450000000000006</v>
      </c>
      <c r="J90" s="36">
        <v>20.800000000000004</v>
      </c>
      <c r="K90" s="31">
        <v>20.100000000000001</v>
      </c>
      <c r="L90" s="31">
        <v>19.45</v>
      </c>
      <c r="M90" s="31">
        <v>113.63149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5161.1000000000004</v>
      </c>
      <c r="D91" s="36">
        <v>5131.6166666666659</v>
      </c>
      <c r="E91" s="36">
        <v>5079.5333333333319</v>
      </c>
      <c r="F91" s="36">
        <v>4997.9666666666662</v>
      </c>
      <c r="G91" s="36">
        <v>4945.8833333333323</v>
      </c>
      <c r="H91" s="36">
        <v>5213.1833333333316</v>
      </c>
      <c r="I91" s="36">
        <v>5265.2666666666655</v>
      </c>
      <c r="J91" s="36">
        <v>5346.8333333333312</v>
      </c>
      <c r="K91" s="31">
        <v>5183.7</v>
      </c>
      <c r="L91" s="31">
        <v>5050.05</v>
      </c>
      <c r="M91" s="31">
        <v>5.8268800000000001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2319.9</v>
      </c>
      <c r="D92" s="36">
        <v>2333.5333333333333</v>
      </c>
      <c r="E92" s="36">
        <v>2289.0666666666666</v>
      </c>
      <c r="F92" s="36">
        <v>2258.2333333333331</v>
      </c>
      <c r="G92" s="36">
        <v>2213.7666666666664</v>
      </c>
      <c r="H92" s="36">
        <v>2364.3666666666668</v>
      </c>
      <c r="I92" s="36">
        <v>2408.833333333333</v>
      </c>
      <c r="J92" s="36">
        <v>2439.666666666667</v>
      </c>
      <c r="K92" s="31">
        <v>2378</v>
      </c>
      <c r="L92" s="31">
        <v>2302.6999999999998</v>
      </c>
      <c r="M92" s="31">
        <v>5.3660399999999999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2017.1</v>
      </c>
      <c r="D93" s="36">
        <v>2020.6666666666667</v>
      </c>
      <c r="E93" s="36">
        <v>1983.4333333333334</v>
      </c>
      <c r="F93" s="36">
        <v>1949.7666666666667</v>
      </c>
      <c r="G93" s="36">
        <v>1912.5333333333333</v>
      </c>
      <c r="H93" s="36">
        <v>2054.3333333333335</v>
      </c>
      <c r="I93" s="36">
        <v>2091.5666666666666</v>
      </c>
      <c r="J93" s="36">
        <v>2125.2333333333336</v>
      </c>
      <c r="K93" s="31">
        <v>2057.9</v>
      </c>
      <c r="L93" s="31">
        <v>1987</v>
      </c>
      <c r="M93" s="31">
        <v>0.89993999999999996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280.55</v>
      </c>
      <c r="D94" s="36">
        <v>282.11666666666667</v>
      </c>
      <c r="E94" s="36">
        <v>277.18333333333334</v>
      </c>
      <c r="F94" s="36">
        <v>273.81666666666666</v>
      </c>
      <c r="G94" s="36">
        <v>268.88333333333333</v>
      </c>
      <c r="H94" s="36">
        <v>285.48333333333335</v>
      </c>
      <c r="I94" s="36">
        <v>290.41666666666674</v>
      </c>
      <c r="J94" s="36">
        <v>293.78333333333336</v>
      </c>
      <c r="K94" s="31">
        <v>287.05</v>
      </c>
      <c r="L94" s="31">
        <v>278.75</v>
      </c>
      <c r="M94" s="31">
        <v>5.61144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764.55</v>
      </c>
      <c r="D95" s="36">
        <v>760.58333333333337</v>
      </c>
      <c r="E95" s="36">
        <v>753.06666666666672</v>
      </c>
      <c r="F95" s="36">
        <v>741.58333333333337</v>
      </c>
      <c r="G95" s="36">
        <v>734.06666666666672</v>
      </c>
      <c r="H95" s="36">
        <v>772.06666666666672</v>
      </c>
      <c r="I95" s="36">
        <v>779.58333333333337</v>
      </c>
      <c r="J95" s="36">
        <v>791.06666666666672</v>
      </c>
      <c r="K95" s="31">
        <v>768.1</v>
      </c>
      <c r="L95" s="31">
        <v>749.1</v>
      </c>
      <c r="M95" s="31">
        <v>8.3262499999999999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426.05</v>
      </c>
      <c r="D96" s="36">
        <v>428.2</v>
      </c>
      <c r="E96" s="36">
        <v>420.95</v>
      </c>
      <c r="F96" s="36">
        <v>415.85</v>
      </c>
      <c r="G96" s="36">
        <v>408.6</v>
      </c>
      <c r="H96" s="36">
        <v>433.29999999999995</v>
      </c>
      <c r="I96" s="36">
        <v>440.54999999999995</v>
      </c>
      <c r="J96" s="36">
        <v>445.64999999999992</v>
      </c>
      <c r="K96" s="31">
        <v>435.45</v>
      </c>
      <c r="L96" s="31">
        <v>423.1</v>
      </c>
      <c r="M96" s="31">
        <v>54.6965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770.2</v>
      </c>
      <c r="D97" s="36">
        <v>770.63333333333333</v>
      </c>
      <c r="E97" s="36">
        <v>765.66666666666663</v>
      </c>
      <c r="F97" s="36">
        <v>761.13333333333333</v>
      </c>
      <c r="G97" s="36">
        <v>756.16666666666663</v>
      </c>
      <c r="H97" s="36">
        <v>775.16666666666663</v>
      </c>
      <c r="I97" s="36">
        <v>780.13333333333333</v>
      </c>
      <c r="J97" s="36">
        <v>784.66666666666663</v>
      </c>
      <c r="K97" s="31">
        <v>775.6</v>
      </c>
      <c r="L97" s="31">
        <v>766.1</v>
      </c>
      <c r="M97" s="31">
        <v>1.1059000000000001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1094.1500000000001</v>
      </c>
      <c r="D98" s="36">
        <v>1103.7166666666667</v>
      </c>
      <c r="E98" s="36">
        <v>1079.4333333333334</v>
      </c>
      <c r="F98" s="36">
        <v>1064.7166666666667</v>
      </c>
      <c r="G98" s="36">
        <v>1040.4333333333334</v>
      </c>
      <c r="H98" s="36">
        <v>1118.4333333333334</v>
      </c>
      <c r="I98" s="36">
        <v>1142.7166666666667</v>
      </c>
      <c r="J98" s="36">
        <v>1157.4333333333334</v>
      </c>
      <c r="K98" s="31">
        <v>1128</v>
      </c>
      <c r="L98" s="31">
        <v>1089</v>
      </c>
      <c r="M98" s="31">
        <v>1.76291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162.55000000000001</v>
      </c>
      <c r="D99" s="36">
        <v>160.58333333333334</v>
      </c>
      <c r="E99" s="36">
        <v>154.01666666666668</v>
      </c>
      <c r="F99" s="36">
        <v>145.48333333333335</v>
      </c>
      <c r="G99" s="36">
        <v>138.91666666666669</v>
      </c>
      <c r="H99" s="36">
        <v>169.11666666666667</v>
      </c>
      <c r="I99" s="36">
        <v>175.68333333333334</v>
      </c>
      <c r="J99" s="36">
        <v>184.21666666666667</v>
      </c>
      <c r="K99" s="31">
        <v>167.15</v>
      </c>
      <c r="L99" s="31">
        <v>152.05000000000001</v>
      </c>
      <c r="M99" s="31">
        <v>395.54894999999999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630.6</v>
      </c>
      <c r="D100" s="36">
        <v>633.11666666666667</v>
      </c>
      <c r="E100" s="36">
        <v>623.58333333333337</v>
      </c>
      <c r="F100" s="36">
        <v>616.56666666666672</v>
      </c>
      <c r="G100" s="36">
        <v>607.03333333333342</v>
      </c>
      <c r="H100" s="36">
        <v>640.13333333333333</v>
      </c>
      <c r="I100" s="36">
        <v>649.66666666666663</v>
      </c>
      <c r="J100" s="36">
        <v>656.68333333333328</v>
      </c>
      <c r="K100" s="31">
        <v>642.65</v>
      </c>
      <c r="L100" s="31">
        <v>626.1</v>
      </c>
      <c r="M100" s="31">
        <v>2.8878499999999998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2399.9</v>
      </c>
      <c r="D101" s="36">
        <v>2406.6833333333334</v>
      </c>
      <c r="E101" s="36">
        <v>2378.2166666666667</v>
      </c>
      <c r="F101" s="36">
        <v>2356.5333333333333</v>
      </c>
      <c r="G101" s="36">
        <v>2328.0666666666666</v>
      </c>
      <c r="H101" s="36">
        <v>2428.3666666666668</v>
      </c>
      <c r="I101" s="36">
        <v>2456.8333333333339</v>
      </c>
      <c r="J101" s="36">
        <v>2478.5166666666669</v>
      </c>
      <c r="K101" s="31">
        <v>2435.15</v>
      </c>
      <c r="L101" s="31">
        <v>2385</v>
      </c>
      <c r="M101" s="31">
        <v>1.0950899999999999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48.7</v>
      </c>
      <c r="D102" s="36">
        <v>48.833333333333336</v>
      </c>
      <c r="E102" s="36">
        <v>47.866666666666674</v>
      </c>
      <c r="F102" s="36">
        <v>47.033333333333339</v>
      </c>
      <c r="G102" s="36">
        <v>46.066666666666677</v>
      </c>
      <c r="H102" s="36">
        <v>49.666666666666671</v>
      </c>
      <c r="I102" s="36">
        <v>50.633333333333326</v>
      </c>
      <c r="J102" s="36">
        <v>51.466666666666669</v>
      </c>
      <c r="K102" s="31">
        <v>49.8</v>
      </c>
      <c r="L102" s="31">
        <v>48</v>
      </c>
      <c r="M102" s="31">
        <v>136.6747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1836.95</v>
      </c>
      <c r="D103" s="36">
        <v>1839.3333333333333</v>
      </c>
      <c r="E103" s="36">
        <v>1814.8666666666666</v>
      </c>
      <c r="F103" s="36">
        <v>1792.7833333333333</v>
      </c>
      <c r="G103" s="36">
        <v>1768.3166666666666</v>
      </c>
      <c r="H103" s="36">
        <v>1861.4166666666665</v>
      </c>
      <c r="I103" s="36">
        <v>1885.8833333333332</v>
      </c>
      <c r="J103" s="36">
        <v>1907.9666666666665</v>
      </c>
      <c r="K103" s="31">
        <v>1863.8</v>
      </c>
      <c r="L103" s="31">
        <v>1817.25</v>
      </c>
      <c r="M103" s="31">
        <v>5.76891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799.65</v>
      </c>
      <c r="D104" s="36">
        <v>803.56666666666661</v>
      </c>
      <c r="E104" s="36">
        <v>787.13333333333321</v>
      </c>
      <c r="F104" s="36">
        <v>774.61666666666656</v>
      </c>
      <c r="G104" s="36">
        <v>758.18333333333317</v>
      </c>
      <c r="H104" s="36">
        <v>816.08333333333326</v>
      </c>
      <c r="I104" s="36">
        <v>832.51666666666665</v>
      </c>
      <c r="J104" s="36">
        <v>845.0333333333333</v>
      </c>
      <c r="K104" s="31">
        <v>820</v>
      </c>
      <c r="L104" s="31">
        <v>791.05</v>
      </c>
      <c r="M104" s="31">
        <v>1.6786799999999999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1229.4000000000001</v>
      </c>
      <c r="D105" s="36">
        <v>1232.6000000000001</v>
      </c>
      <c r="E105" s="36">
        <v>1210.8000000000002</v>
      </c>
      <c r="F105" s="36">
        <v>1192.2</v>
      </c>
      <c r="G105" s="36">
        <v>1170.4000000000001</v>
      </c>
      <c r="H105" s="36">
        <v>1251.2000000000003</v>
      </c>
      <c r="I105" s="36">
        <v>1273</v>
      </c>
      <c r="J105" s="36">
        <v>1291.6000000000004</v>
      </c>
      <c r="K105" s="31">
        <v>1254.4000000000001</v>
      </c>
      <c r="L105" s="31">
        <v>1214</v>
      </c>
      <c r="M105" s="31">
        <v>0.73229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8106.7</v>
      </c>
      <c r="D106" s="36">
        <v>8137.5666666666666</v>
      </c>
      <c r="E106" s="36">
        <v>8049.1333333333332</v>
      </c>
      <c r="F106" s="36">
        <v>7991.5666666666666</v>
      </c>
      <c r="G106" s="36">
        <v>7903.1333333333332</v>
      </c>
      <c r="H106" s="36">
        <v>8195.1333333333332</v>
      </c>
      <c r="I106" s="36">
        <v>8283.5666666666657</v>
      </c>
      <c r="J106" s="36">
        <v>8341.1333333333332</v>
      </c>
      <c r="K106" s="31">
        <v>8226</v>
      </c>
      <c r="L106" s="31">
        <v>8080</v>
      </c>
      <c r="M106" s="31">
        <v>0.11031000000000001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119.15</v>
      </c>
      <c r="D107" s="36">
        <v>118.80000000000001</v>
      </c>
      <c r="E107" s="36">
        <v>117.15000000000002</v>
      </c>
      <c r="F107" s="36">
        <v>115.15</v>
      </c>
      <c r="G107" s="36">
        <v>113.50000000000001</v>
      </c>
      <c r="H107" s="36">
        <v>120.80000000000003</v>
      </c>
      <c r="I107" s="36">
        <v>122.45</v>
      </c>
      <c r="J107" s="36">
        <v>124.45000000000003</v>
      </c>
      <c r="K107" s="31">
        <v>120.45</v>
      </c>
      <c r="L107" s="31">
        <v>116.8</v>
      </c>
      <c r="M107" s="31">
        <v>45.566800000000001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466.7</v>
      </c>
      <c r="D108" s="36">
        <v>464.33333333333331</v>
      </c>
      <c r="E108" s="36">
        <v>458.91666666666663</v>
      </c>
      <c r="F108" s="36">
        <v>451.13333333333333</v>
      </c>
      <c r="G108" s="36">
        <v>445.71666666666664</v>
      </c>
      <c r="H108" s="36">
        <v>472.11666666666662</v>
      </c>
      <c r="I108" s="36">
        <v>477.53333333333325</v>
      </c>
      <c r="J108" s="36">
        <v>485.31666666666661</v>
      </c>
      <c r="K108" s="31">
        <v>469.75</v>
      </c>
      <c r="L108" s="31">
        <v>456.55</v>
      </c>
      <c r="M108" s="31">
        <v>24.91966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653.25</v>
      </c>
      <c r="D109" s="36">
        <v>657.86666666666667</v>
      </c>
      <c r="E109" s="36">
        <v>641.73333333333335</v>
      </c>
      <c r="F109" s="36">
        <v>630.2166666666667</v>
      </c>
      <c r="G109" s="36">
        <v>614.08333333333337</v>
      </c>
      <c r="H109" s="36">
        <v>669.38333333333333</v>
      </c>
      <c r="I109" s="36">
        <v>685.51666666666677</v>
      </c>
      <c r="J109" s="36">
        <v>697.0333333333333</v>
      </c>
      <c r="K109" s="31">
        <v>674</v>
      </c>
      <c r="L109" s="31">
        <v>646.35</v>
      </c>
      <c r="M109" s="31">
        <v>1.5822000000000001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359.8</v>
      </c>
      <c r="D110" s="36">
        <v>355.5</v>
      </c>
      <c r="E110" s="36">
        <v>349.3</v>
      </c>
      <c r="F110" s="36">
        <v>338.8</v>
      </c>
      <c r="G110" s="36">
        <v>332.6</v>
      </c>
      <c r="H110" s="36">
        <v>366</v>
      </c>
      <c r="I110" s="36">
        <v>372.20000000000005</v>
      </c>
      <c r="J110" s="36">
        <v>382.7</v>
      </c>
      <c r="K110" s="31">
        <v>361.7</v>
      </c>
      <c r="L110" s="31">
        <v>345</v>
      </c>
      <c r="M110" s="31">
        <v>73.571169999999995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513</v>
      </c>
      <c r="D111" s="36">
        <v>515.43333333333328</v>
      </c>
      <c r="E111" s="36">
        <v>503.06666666666661</v>
      </c>
      <c r="F111" s="36">
        <v>493.13333333333333</v>
      </c>
      <c r="G111" s="36">
        <v>480.76666666666665</v>
      </c>
      <c r="H111" s="36">
        <v>525.36666666666656</v>
      </c>
      <c r="I111" s="36">
        <v>537.73333333333312</v>
      </c>
      <c r="J111" s="36">
        <v>547.66666666666652</v>
      </c>
      <c r="K111" s="31">
        <v>527.79999999999995</v>
      </c>
      <c r="L111" s="31">
        <v>505.5</v>
      </c>
      <c r="M111" s="31">
        <v>4.6137699999999997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1024.6500000000001</v>
      </c>
      <c r="D112" s="36">
        <v>1026.2</v>
      </c>
      <c r="E112" s="36">
        <v>1012.45</v>
      </c>
      <c r="F112" s="36">
        <v>1000.25</v>
      </c>
      <c r="G112" s="36">
        <v>986.5</v>
      </c>
      <c r="H112" s="36">
        <v>1038.4000000000001</v>
      </c>
      <c r="I112" s="36">
        <v>1052.1500000000001</v>
      </c>
      <c r="J112" s="36">
        <v>1064.3500000000001</v>
      </c>
      <c r="K112" s="31">
        <v>1039.95</v>
      </c>
      <c r="L112" s="31">
        <v>1014</v>
      </c>
      <c r="M112" s="31">
        <v>0.71918000000000004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1250.8</v>
      </c>
      <c r="D113" s="36">
        <v>1246.5166666666667</v>
      </c>
      <c r="E113" s="36">
        <v>1229.7333333333333</v>
      </c>
      <c r="F113" s="36">
        <v>1208.6666666666667</v>
      </c>
      <c r="G113" s="36">
        <v>1191.8833333333334</v>
      </c>
      <c r="H113" s="36">
        <v>1267.5833333333333</v>
      </c>
      <c r="I113" s="36">
        <v>1284.3666666666666</v>
      </c>
      <c r="J113" s="36">
        <v>1305.4333333333332</v>
      </c>
      <c r="K113" s="31">
        <v>1263.3</v>
      </c>
      <c r="L113" s="31">
        <v>1225.45</v>
      </c>
      <c r="M113" s="31">
        <v>11.14151</v>
      </c>
      <c r="N113" s="1"/>
      <c r="O113" s="1"/>
    </row>
    <row r="114" spans="1:15" ht="12.75" customHeight="1">
      <c r="A114" s="33">
        <v>104</v>
      </c>
      <c r="B114" s="53" t="s">
        <v>841</v>
      </c>
      <c r="C114" s="31">
        <v>478.1</v>
      </c>
      <c r="D114" s="36">
        <v>473.41666666666669</v>
      </c>
      <c r="E114" s="36">
        <v>467.43333333333339</v>
      </c>
      <c r="F114" s="36">
        <v>456.76666666666671</v>
      </c>
      <c r="G114" s="36">
        <v>450.78333333333342</v>
      </c>
      <c r="H114" s="36">
        <v>484.08333333333337</v>
      </c>
      <c r="I114" s="36">
        <v>490.06666666666661</v>
      </c>
      <c r="J114" s="36">
        <v>500.73333333333335</v>
      </c>
      <c r="K114" s="31">
        <v>479.4</v>
      </c>
      <c r="L114" s="31">
        <v>462.75</v>
      </c>
      <c r="M114" s="31">
        <v>4.7403500000000003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1235.5999999999999</v>
      </c>
      <c r="D115" s="36">
        <v>1233.25</v>
      </c>
      <c r="E115" s="36">
        <v>1224</v>
      </c>
      <c r="F115" s="36">
        <v>1212.4000000000001</v>
      </c>
      <c r="G115" s="36">
        <v>1203.1500000000001</v>
      </c>
      <c r="H115" s="36">
        <v>1244.8499999999999</v>
      </c>
      <c r="I115" s="36">
        <v>1254.0999999999999</v>
      </c>
      <c r="J115" s="36">
        <v>1265.6999999999998</v>
      </c>
      <c r="K115" s="31">
        <v>1242.5</v>
      </c>
      <c r="L115" s="31">
        <v>1221.6500000000001</v>
      </c>
      <c r="M115" s="31">
        <v>19.695239999999998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146.44999999999999</v>
      </c>
      <c r="D116" s="36">
        <v>147.71666666666667</v>
      </c>
      <c r="E116" s="36">
        <v>144.63333333333333</v>
      </c>
      <c r="F116" s="36">
        <v>142.81666666666666</v>
      </c>
      <c r="G116" s="36">
        <v>139.73333333333332</v>
      </c>
      <c r="H116" s="36">
        <v>149.53333333333333</v>
      </c>
      <c r="I116" s="36">
        <v>152.61666666666665</v>
      </c>
      <c r="J116" s="36">
        <v>154.43333333333334</v>
      </c>
      <c r="K116" s="31">
        <v>150.80000000000001</v>
      </c>
      <c r="L116" s="31">
        <v>145.9</v>
      </c>
      <c r="M116" s="31">
        <v>58.307499999999997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1517</v>
      </c>
      <c r="D117" s="36">
        <v>1503.8</v>
      </c>
      <c r="E117" s="36">
        <v>1482.8</v>
      </c>
      <c r="F117" s="36">
        <v>1448.6</v>
      </c>
      <c r="G117" s="36">
        <v>1427.6</v>
      </c>
      <c r="H117" s="36">
        <v>1538</v>
      </c>
      <c r="I117" s="36">
        <v>1559</v>
      </c>
      <c r="J117" s="36">
        <v>1593.2</v>
      </c>
      <c r="K117" s="31">
        <v>1524.8</v>
      </c>
      <c r="L117" s="31">
        <v>1469.6</v>
      </c>
      <c r="M117" s="31">
        <v>2.0331800000000002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363.25</v>
      </c>
      <c r="D118" s="36">
        <v>362.34999999999997</v>
      </c>
      <c r="E118" s="36">
        <v>357.29999999999995</v>
      </c>
      <c r="F118" s="36">
        <v>351.34999999999997</v>
      </c>
      <c r="G118" s="36">
        <v>346.29999999999995</v>
      </c>
      <c r="H118" s="36">
        <v>368.29999999999995</v>
      </c>
      <c r="I118" s="36">
        <v>373.35</v>
      </c>
      <c r="J118" s="36">
        <v>379.29999999999995</v>
      </c>
      <c r="K118" s="31">
        <v>367.4</v>
      </c>
      <c r="L118" s="31">
        <v>356.4</v>
      </c>
      <c r="M118" s="31">
        <v>139.16380000000001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1301.4000000000001</v>
      </c>
      <c r="D119" s="36">
        <v>1299.3</v>
      </c>
      <c r="E119" s="36">
        <v>1283.5999999999999</v>
      </c>
      <c r="F119" s="36">
        <v>1265.8</v>
      </c>
      <c r="G119" s="36">
        <v>1250.0999999999999</v>
      </c>
      <c r="H119" s="36">
        <v>1317.1</v>
      </c>
      <c r="I119" s="36">
        <v>1332.8000000000002</v>
      </c>
      <c r="J119" s="36">
        <v>1350.6</v>
      </c>
      <c r="K119" s="31">
        <v>1315</v>
      </c>
      <c r="L119" s="31">
        <v>1281.5</v>
      </c>
      <c r="M119" s="31">
        <v>17.133839999999999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6290.2</v>
      </c>
      <c r="D120" s="36">
        <v>6241.2999999999993</v>
      </c>
      <c r="E120" s="36">
        <v>6158.9499999999989</v>
      </c>
      <c r="F120" s="36">
        <v>6027.7</v>
      </c>
      <c r="G120" s="36">
        <v>5945.3499999999995</v>
      </c>
      <c r="H120" s="36">
        <v>6372.5499999999984</v>
      </c>
      <c r="I120" s="36">
        <v>6454.8999999999987</v>
      </c>
      <c r="J120" s="36">
        <v>6586.1499999999978</v>
      </c>
      <c r="K120" s="31">
        <v>6323.65</v>
      </c>
      <c r="L120" s="31">
        <v>6110.05</v>
      </c>
      <c r="M120" s="31">
        <v>4.7703100000000003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2406.65</v>
      </c>
      <c r="D121" s="36">
        <v>2399.8833333333337</v>
      </c>
      <c r="E121" s="36">
        <v>2385.2166666666672</v>
      </c>
      <c r="F121" s="36">
        <v>2363.7833333333333</v>
      </c>
      <c r="G121" s="36">
        <v>2349.1166666666668</v>
      </c>
      <c r="H121" s="36">
        <v>2421.3166666666675</v>
      </c>
      <c r="I121" s="36">
        <v>2435.9833333333345</v>
      </c>
      <c r="J121" s="36">
        <v>2457.4166666666679</v>
      </c>
      <c r="K121" s="31">
        <v>2414.5500000000002</v>
      </c>
      <c r="L121" s="31">
        <v>2378.4499999999998</v>
      </c>
      <c r="M121" s="31">
        <v>1.18737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2678.4</v>
      </c>
      <c r="D122" s="36">
        <v>2694.6166666666668</v>
      </c>
      <c r="E122" s="36">
        <v>2654.7833333333338</v>
      </c>
      <c r="F122" s="36">
        <v>2631.166666666667</v>
      </c>
      <c r="G122" s="36">
        <v>2591.3333333333339</v>
      </c>
      <c r="H122" s="36">
        <v>2718.2333333333336</v>
      </c>
      <c r="I122" s="36">
        <v>2758.0666666666666</v>
      </c>
      <c r="J122" s="36">
        <v>2781.6833333333334</v>
      </c>
      <c r="K122" s="31">
        <v>2734.45</v>
      </c>
      <c r="L122" s="31">
        <v>2671</v>
      </c>
      <c r="M122" s="31">
        <v>2.9129800000000001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832.4</v>
      </c>
      <c r="D123" s="36">
        <v>832.7833333333333</v>
      </c>
      <c r="E123" s="36">
        <v>823.86666666666656</v>
      </c>
      <c r="F123" s="36">
        <v>815.33333333333326</v>
      </c>
      <c r="G123" s="36">
        <v>806.41666666666652</v>
      </c>
      <c r="H123" s="36">
        <v>841.31666666666661</v>
      </c>
      <c r="I123" s="36">
        <v>850.23333333333335</v>
      </c>
      <c r="J123" s="36">
        <v>858.76666666666665</v>
      </c>
      <c r="K123" s="31">
        <v>841.7</v>
      </c>
      <c r="L123" s="31">
        <v>824.25</v>
      </c>
      <c r="M123" s="31">
        <v>15.41803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1231.05</v>
      </c>
      <c r="D124" s="36">
        <v>1224.9166666666667</v>
      </c>
      <c r="E124" s="36">
        <v>1217.1333333333334</v>
      </c>
      <c r="F124" s="36">
        <v>1203.2166666666667</v>
      </c>
      <c r="G124" s="36">
        <v>1195.4333333333334</v>
      </c>
      <c r="H124" s="36">
        <v>1238.8333333333335</v>
      </c>
      <c r="I124" s="36">
        <v>1246.6166666666668</v>
      </c>
      <c r="J124" s="36">
        <v>1260.5333333333335</v>
      </c>
      <c r="K124" s="31">
        <v>1232.7</v>
      </c>
      <c r="L124" s="31">
        <v>1211</v>
      </c>
      <c r="M124" s="31">
        <v>1.5436799999999999</v>
      </c>
      <c r="N124" s="1"/>
      <c r="O124" s="1"/>
    </row>
    <row r="125" spans="1:15" ht="12.75" customHeight="1">
      <c r="A125" s="33">
        <v>115</v>
      </c>
      <c r="B125" s="53" t="s">
        <v>847</v>
      </c>
      <c r="C125" s="31">
        <v>5429.15</v>
      </c>
      <c r="D125" s="36">
        <v>5435.6333333333332</v>
      </c>
      <c r="E125" s="36">
        <v>5357.6166666666668</v>
      </c>
      <c r="F125" s="36">
        <v>5286.0833333333339</v>
      </c>
      <c r="G125" s="36">
        <v>5208.0666666666675</v>
      </c>
      <c r="H125" s="36">
        <v>5507.1666666666661</v>
      </c>
      <c r="I125" s="36">
        <v>5585.1833333333325</v>
      </c>
      <c r="J125" s="36">
        <v>5656.7166666666653</v>
      </c>
      <c r="K125" s="31">
        <v>5513.65</v>
      </c>
      <c r="L125" s="31">
        <v>5364.1</v>
      </c>
      <c r="M125" s="31">
        <v>0.27398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1627.5</v>
      </c>
      <c r="D126" s="36">
        <v>1642.5166666666667</v>
      </c>
      <c r="E126" s="36">
        <v>1595.0333333333333</v>
      </c>
      <c r="F126" s="36">
        <v>1562.5666666666666</v>
      </c>
      <c r="G126" s="36">
        <v>1515.0833333333333</v>
      </c>
      <c r="H126" s="36">
        <v>1674.9833333333333</v>
      </c>
      <c r="I126" s="36">
        <v>1722.4666666666665</v>
      </c>
      <c r="J126" s="36">
        <v>1754.9333333333334</v>
      </c>
      <c r="K126" s="31">
        <v>1690</v>
      </c>
      <c r="L126" s="31">
        <v>1610.05</v>
      </c>
      <c r="M126" s="31">
        <v>4.2892599999999996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4353.55</v>
      </c>
      <c r="D127" s="36">
        <v>4331.2</v>
      </c>
      <c r="E127" s="36">
        <v>4287.3999999999996</v>
      </c>
      <c r="F127" s="36">
        <v>4221.25</v>
      </c>
      <c r="G127" s="36">
        <v>4177.45</v>
      </c>
      <c r="H127" s="36">
        <v>4397.3499999999995</v>
      </c>
      <c r="I127" s="36">
        <v>4441.1500000000005</v>
      </c>
      <c r="J127" s="36">
        <v>4507.2999999999993</v>
      </c>
      <c r="K127" s="31">
        <v>4375</v>
      </c>
      <c r="L127" s="31">
        <v>4265.05</v>
      </c>
      <c r="M127" s="31">
        <v>0.30665999999999999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301.8</v>
      </c>
      <c r="D128" s="36">
        <v>301.7</v>
      </c>
      <c r="E128" s="36">
        <v>298.59999999999997</v>
      </c>
      <c r="F128" s="36">
        <v>295.39999999999998</v>
      </c>
      <c r="G128" s="36">
        <v>292.29999999999995</v>
      </c>
      <c r="H128" s="36">
        <v>304.89999999999998</v>
      </c>
      <c r="I128" s="36">
        <v>308</v>
      </c>
      <c r="J128" s="36">
        <v>311.2</v>
      </c>
      <c r="K128" s="31">
        <v>304.8</v>
      </c>
      <c r="L128" s="31">
        <v>298.5</v>
      </c>
      <c r="M128" s="31">
        <v>12.61307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396.7</v>
      </c>
      <c r="D129" s="36">
        <v>396.7</v>
      </c>
      <c r="E129" s="36">
        <v>392.4</v>
      </c>
      <c r="F129" s="36">
        <v>388.09999999999997</v>
      </c>
      <c r="G129" s="36">
        <v>383.79999999999995</v>
      </c>
      <c r="H129" s="36">
        <v>401</v>
      </c>
      <c r="I129" s="36">
        <v>405.30000000000007</v>
      </c>
      <c r="J129" s="36">
        <v>409.6</v>
      </c>
      <c r="K129" s="31">
        <v>401</v>
      </c>
      <c r="L129" s="31">
        <v>392.4</v>
      </c>
      <c r="M129" s="31">
        <v>1.39916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2013.15</v>
      </c>
      <c r="D130" s="36">
        <v>1988.55</v>
      </c>
      <c r="E130" s="36">
        <v>1952.1</v>
      </c>
      <c r="F130" s="36">
        <v>1891.05</v>
      </c>
      <c r="G130" s="36">
        <v>1854.6</v>
      </c>
      <c r="H130" s="36">
        <v>2049.6</v>
      </c>
      <c r="I130" s="36">
        <v>2086.0500000000002</v>
      </c>
      <c r="J130" s="36">
        <v>2147.1</v>
      </c>
      <c r="K130" s="31">
        <v>2025</v>
      </c>
      <c r="L130" s="31">
        <v>1927.5</v>
      </c>
      <c r="M130" s="31">
        <v>10.57329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2388.1</v>
      </c>
      <c r="D131" s="36">
        <v>2389.6833333333329</v>
      </c>
      <c r="E131" s="36">
        <v>2320.4166666666661</v>
      </c>
      <c r="F131" s="36">
        <v>2252.7333333333331</v>
      </c>
      <c r="G131" s="36">
        <v>2183.4666666666662</v>
      </c>
      <c r="H131" s="36">
        <v>2457.3666666666659</v>
      </c>
      <c r="I131" s="36">
        <v>2526.6333333333332</v>
      </c>
      <c r="J131" s="36">
        <v>2594.3166666666657</v>
      </c>
      <c r="K131" s="31">
        <v>2458.9499999999998</v>
      </c>
      <c r="L131" s="31">
        <v>2322</v>
      </c>
      <c r="M131" s="31">
        <v>12.536899999999999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529.29999999999995</v>
      </c>
      <c r="D132" s="36">
        <v>529.48333333333323</v>
      </c>
      <c r="E132" s="36">
        <v>526.31666666666649</v>
      </c>
      <c r="F132" s="36">
        <v>523.33333333333326</v>
      </c>
      <c r="G132" s="36">
        <v>520.16666666666652</v>
      </c>
      <c r="H132" s="36">
        <v>532.46666666666647</v>
      </c>
      <c r="I132" s="36">
        <v>535.63333333333321</v>
      </c>
      <c r="J132" s="36">
        <v>538.61666666666645</v>
      </c>
      <c r="K132" s="31">
        <v>532.65</v>
      </c>
      <c r="L132" s="31">
        <v>526.5</v>
      </c>
      <c r="M132" s="31">
        <v>38.695970000000003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2194.1999999999998</v>
      </c>
      <c r="D133" s="36">
        <v>2209.3333333333335</v>
      </c>
      <c r="E133" s="36">
        <v>2172.8666666666668</v>
      </c>
      <c r="F133" s="36">
        <v>2151.5333333333333</v>
      </c>
      <c r="G133" s="36">
        <v>2115.0666666666666</v>
      </c>
      <c r="H133" s="36">
        <v>2230.666666666667</v>
      </c>
      <c r="I133" s="36">
        <v>2267.1333333333332</v>
      </c>
      <c r="J133" s="36">
        <v>2288.4666666666672</v>
      </c>
      <c r="K133" s="31">
        <v>2245.8000000000002</v>
      </c>
      <c r="L133" s="31">
        <v>2188</v>
      </c>
      <c r="M133" s="31">
        <v>2.48245</v>
      </c>
      <c r="N133" s="1"/>
      <c r="O133" s="1"/>
    </row>
    <row r="134" spans="1:15" ht="12.75" customHeight="1">
      <c r="A134" s="33">
        <v>124</v>
      </c>
      <c r="B134" s="53" t="s">
        <v>848</v>
      </c>
      <c r="C134" s="31">
        <v>1962.85</v>
      </c>
      <c r="D134" s="36">
        <v>1966.9166666666667</v>
      </c>
      <c r="E134" s="36">
        <v>1935.9833333333336</v>
      </c>
      <c r="F134" s="36">
        <v>1909.1166666666668</v>
      </c>
      <c r="G134" s="36">
        <v>1878.1833333333336</v>
      </c>
      <c r="H134" s="36">
        <v>1993.7833333333335</v>
      </c>
      <c r="I134" s="36">
        <v>2024.7166666666665</v>
      </c>
      <c r="J134" s="36">
        <v>2051.5833333333335</v>
      </c>
      <c r="K134" s="31">
        <v>1997.85</v>
      </c>
      <c r="L134" s="31">
        <v>1940.05</v>
      </c>
      <c r="M134" s="31">
        <v>0.75187999999999999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1060.95</v>
      </c>
      <c r="D135" s="36">
        <v>1067.7333333333333</v>
      </c>
      <c r="E135" s="36">
        <v>1037.5666666666666</v>
      </c>
      <c r="F135" s="36">
        <v>1014.1833333333332</v>
      </c>
      <c r="G135" s="36">
        <v>984.01666666666642</v>
      </c>
      <c r="H135" s="36">
        <v>1091.1166666666668</v>
      </c>
      <c r="I135" s="36">
        <v>1121.2833333333333</v>
      </c>
      <c r="J135" s="36">
        <v>1144.666666666667</v>
      </c>
      <c r="K135" s="31">
        <v>1097.9000000000001</v>
      </c>
      <c r="L135" s="31">
        <v>1044.3499999999999</v>
      </c>
      <c r="M135" s="31">
        <v>1.05945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676.75</v>
      </c>
      <c r="D136" s="36">
        <v>675.68333333333339</v>
      </c>
      <c r="E136" s="36">
        <v>666.41666666666674</v>
      </c>
      <c r="F136" s="36">
        <v>656.08333333333337</v>
      </c>
      <c r="G136" s="36">
        <v>646.81666666666672</v>
      </c>
      <c r="H136" s="36">
        <v>686.01666666666677</v>
      </c>
      <c r="I136" s="36">
        <v>695.28333333333342</v>
      </c>
      <c r="J136" s="36">
        <v>705.61666666666679</v>
      </c>
      <c r="K136" s="31">
        <v>684.95</v>
      </c>
      <c r="L136" s="31">
        <v>665.35</v>
      </c>
      <c r="M136" s="31">
        <v>6.5640400000000003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2379.4499999999998</v>
      </c>
      <c r="D137" s="36">
        <v>2355.8833333333332</v>
      </c>
      <c r="E137" s="36">
        <v>2311.8166666666666</v>
      </c>
      <c r="F137" s="36">
        <v>2244.1833333333334</v>
      </c>
      <c r="G137" s="36">
        <v>2200.1166666666668</v>
      </c>
      <c r="H137" s="36">
        <v>2423.5166666666664</v>
      </c>
      <c r="I137" s="36">
        <v>2467.583333333333</v>
      </c>
      <c r="J137" s="36">
        <v>2535.2166666666662</v>
      </c>
      <c r="K137" s="31">
        <v>2399.9499999999998</v>
      </c>
      <c r="L137" s="31">
        <v>2288.25</v>
      </c>
      <c r="M137" s="31">
        <v>12.44623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387.45</v>
      </c>
      <c r="D138" s="36">
        <v>389.18333333333334</v>
      </c>
      <c r="E138" s="36">
        <v>382.31666666666666</v>
      </c>
      <c r="F138" s="36">
        <v>377.18333333333334</v>
      </c>
      <c r="G138" s="36">
        <v>370.31666666666666</v>
      </c>
      <c r="H138" s="36">
        <v>394.31666666666666</v>
      </c>
      <c r="I138" s="36">
        <v>401.18333333333334</v>
      </c>
      <c r="J138" s="36">
        <v>406.31666666666666</v>
      </c>
      <c r="K138" s="31">
        <v>396.05</v>
      </c>
      <c r="L138" s="31">
        <v>384.05</v>
      </c>
      <c r="M138" s="31">
        <v>18.7897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143.15</v>
      </c>
      <c r="D139" s="36">
        <v>142.35</v>
      </c>
      <c r="E139" s="36">
        <v>141.1</v>
      </c>
      <c r="F139" s="36">
        <v>139.05000000000001</v>
      </c>
      <c r="G139" s="36">
        <v>137.80000000000001</v>
      </c>
      <c r="H139" s="36">
        <v>144.39999999999998</v>
      </c>
      <c r="I139" s="36">
        <v>145.64999999999998</v>
      </c>
      <c r="J139" s="36">
        <v>147.69999999999996</v>
      </c>
      <c r="K139" s="31">
        <v>143.6</v>
      </c>
      <c r="L139" s="31">
        <v>140.30000000000001</v>
      </c>
      <c r="M139" s="31">
        <v>39.894730000000003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190.1</v>
      </c>
      <c r="D140" s="36">
        <v>190.56666666666663</v>
      </c>
      <c r="E140" s="36">
        <v>187.93333333333328</v>
      </c>
      <c r="F140" s="36">
        <v>185.76666666666665</v>
      </c>
      <c r="G140" s="36">
        <v>183.1333333333333</v>
      </c>
      <c r="H140" s="36">
        <v>192.73333333333326</v>
      </c>
      <c r="I140" s="36">
        <v>195.36666666666665</v>
      </c>
      <c r="J140" s="36">
        <v>197.53333333333325</v>
      </c>
      <c r="K140" s="31">
        <v>193.2</v>
      </c>
      <c r="L140" s="31">
        <v>188.4</v>
      </c>
      <c r="M140" s="31">
        <v>19.893160000000002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3694.95</v>
      </c>
      <c r="D141" s="36">
        <v>3700.6</v>
      </c>
      <c r="E141" s="36">
        <v>3638.2999999999997</v>
      </c>
      <c r="F141" s="36">
        <v>3581.6499999999996</v>
      </c>
      <c r="G141" s="36">
        <v>3519.3499999999995</v>
      </c>
      <c r="H141" s="36">
        <v>3757.25</v>
      </c>
      <c r="I141" s="36">
        <v>3819.55</v>
      </c>
      <c r="J141" s="36">
        <v>3876.2000000000003</v>
      </c>
      <c r="K141" s="31">
        <v>3762.9</v>
      </c>
      <c r="L141" s="31">
        <v>3643.95</v>
      </c>
      <c r="M141" s="31">
        <v>8.9896700000000003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6478.35</v>
      </c>
      <c r="D142" s="36">
        <v>6482.1166666666659</v>
      </c>
      <c r="E142" s="36">
        <v>6380.2333333333318</v>
      </c>
      <c r="F142" s="36">
        <v>6282.1166666666659</v>
      </c>
      <c r="G142" s="36">
        <v>6180.2333333333318</v>
      </c>
      <c r="H142" s="36">
        <v>6580.2333333333318</v>
      </c>
      <c r="I142" s="36">
        <v>6682.116666666665</v>
      </c>
      <c r="J142" s="36">
        <v>6780.2333333333318</v>
      </c>
      <c r="K142" s="31">
        <v>6584</v>
      </c>
      <c r="L142" s="31">
        <v>6384</v>
      </c>
      <c r="M142" s="31">
        <v>5.35046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715.95</v>
      </c>
      <c r="D143" s="36">
        <v>709.70000000000016</v>
      </c>
      <c r="E143" s="36">
        <v>700.70000000000027</v>
      </c>
      <c r="F143" s="36">
        <v>685.45000000000016</v>
      </c>
      <c r="G143" s="36">
        <v>676.45000000000027</v>
      </c>
      <c r="H143" s="36">
        <v>724.95000000000027</v>
      </c>
      <c r="I143" s="36">
        <v>733.95</v>
      </c>
      <c r="J143" s="36">
        <v>749.20000000000027</v>
      </c>
      <c r="K143" s="31">
        <v>718.7</v>
      </c>
      <c r="L143" s="31">
        <v>694.45</v>
      </c>
      <c r="M143" s="31">
        <v>58.995510000000003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2596.5</v>
      </c>
      <c r="D144" s="36">
        <v>2603.4166666666665</v>
      </c>
      <c r="E144" s="36">
        <v>2548.4833333333331</v>
      </c>
      <c r="F144" s="36">
        <v>2500.4666666666667</v>
      </c>
      <c r="G144" s="36">
        <v>2445.5333333333333</v>
      </c>
      <c r="H144" s="36">
        <v>2651.4333333333329</v>
      </c>
      <c r="I144" s="36">
        <v>2706.3666666666663</v>
      </c>
      <c r="J144" s="36">
        <v>2754.3833333333328</v>
      </c>
      <c r="K144" s="31">
        <v>2658.35</v>
      </c>
      <c r="L144" s="31">
        <v>2555.4</v>
      </c>
      <c r="M144" s="31">
        <v>5.3134199999999998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5627.7</v>
      </c>
      <c r="D145" s="36">
        <v>5614.5666666666666</v>
      </c>
      <c r="E145" s="36">
        <v>5573.1333333333332</v>
      </c>
      <c r="F145" s="36">
        <v>5518.5666666666666</v>
      </c>
      <c r="G145" s="36">
        <v>5477.1333333333332</v>
      </c>
      <c r="H145" s="36">
        <v>5669.1333333333332</v>
      </c>
      <c r="I145" s="36">
        <v>5710.5666666666657</v>
      </c>
      <c r="J145" s="36">
        <v>5765.1333333333332</v>
      </c>
      <c r="K145" s="31">
        <v>5656</v>
      </c>
      <c r="L145" s="31">
        <v>5560</v>
      </c>
      <c r="M145" s="31">
        <v>2.63008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563</v>
      </c>
      <c r="D146" s="36">
        <v>559.80000000000007</v>
      </c>
      <c r="E146" s="36">
        <v>555.20000000000016</v>
      </c>
      <c r="F146" s="36">
        <v>547.40000000000009</v>
      </c>
      <c r="G146" s="36">
        <v>542.80000000000018</v>
      </c>
      <c r="H146" s="36">
        <v>567.60000000000014</v>
      </c>
      <c r="I146" s="36">
        <v>572.20000000000005</v>
      </c>
      <c r="J146" s="36">
        <v>580.00000000000011</v>
      </c>
      <c r="K146" s="31">
        <v>564.4</v>
      </c>
      <c r="L146" s="31">
        <v>552</v>
      </c>
      <c r="M146" s="31">
        <v>3.11314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38.5</v>
      </c>
      <c r="D147" s="36">
        <v>38.583333333333336</v>
      </c>
      <c r="E147" s="36">
        <v>38.116666666666674</v>
      </c>
      <c r="F147" s="36">
        <v>37.733333333333341</v>
      </c>
      <c r="G147" s="36">
        <v>37.26666666666668</v>
      </c>
      <c r="H147" s="36">
        <v>38.966666666666669</v>
      </c>
      <c r="I147" s="36">
        <v>39.433333333333323</v>
      </c>
      <c r="J147" s="36">
        <v>39.816666666666663</v>
      </c>
      <c r="K147" s="31">
        <v>39.049999999999997</v>
      </c>
      <c r="L147" s="31">
        <v>38.200000000000003</v>
      </c>
      <c r="M147" s="31">
        <v>142.41408000000001</v>
      </c>
      <c r="N147" s="1"/>
      <c r="O147" s="1"/>
    </row>
    <row r="148" spans="1:15" ht="12.75" customHeight="1">
      <c r="A148" s="33">
        <v>138</v>
      </c>
      <c r="B148" s="53" t="s">
        <v>562</v>
      </c>
      <c r="C148" s="31">
        <v>2580.1</v>
      </c>
      <c r="D148" s="36">
        <v>2575.1333333333337</v>
      </c>
      <c r="E148" s="36">
        <v>2537.2666666666673</v>
      </c>
      <c r="F148" s="36">
        <v>2494.4333333333338</v>
      </c>
      <c r="G148" s="36">
        <v>2456.5666666666675</v>
      </c>
      <c r="H148" s="36">
        <v>2617.9666666666672</v>
      </c>
      <c r="I148" s="36">
        <v>2655.833333333333</v>
      </c>
      <c r="J148" s="36">
        <v>2698.666666666667</v>
      </c>
      <c r="K148" s="31">
        <v>2613</v>
      </c>
      <c r="L148" s="31">
        <v>2532.3000000000002</v>
      </c>
      <c r="M148" s="31">
        <v>0.73772000000000004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4006.05</v>
      </c>
      <c r="D149" s="36">
        <v>3990.4</v>
      </c>
      <c r="E149" s="36">
        <v>3963.8500000000004</v>
      </c>
      <c r="F149" s="36">
        <v>3921.65</v>
      </c>
      <c r="G149" s="36">
        <v>3895.1000000000004</v>
      </c>
      <c r="H149" s="36">
        <v>4032.6000000000004</v>
      </c>
      <c r="I149" s="36">
        <v>4059.1500000000005</v>
      </c>
      <c r="J149" s="36">
        <v>4101.3500000000004</v>
      </c>
      <c r="K149" s="31">
        <v>4016.95</v>
      </c>
      <c r="L149" s="31">
        <v>3948.2</v>
      </c>
      <c r="M149" s="31">
        <v>3.0990700000000002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237.55</v>
      </c>
      <c r="D150" s="36">
        <v>236.46666666666667</v>
      </c>
      <c r="E150" s="36">
        <v>234.23333333333335</v>
      </c>
      <c r="F150" s="36">
        <v>230.91666666666669</v>
      </c>
      <c r="G150" s="36">
        <v>228.68333333333337</v>
      </c>
      <c r="H150" s="36">
        <v>239.78333333333333</v>
      </c>
      <c r="I150" s="36">
        <v>242.01666666666662</v>
      </c>
      <c r="J150" s="36">
        <v>245.33333333333331</v>
      </c>
      <c r="K150" s="31">
        <v>238.7</v>
      </c>
      <c r="L150" s="31">
        <v>233.15</v>
      </c>
      <c r="M150" s="31">
        <v>5.4909699999999999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545.70000000000005</v>
      </c>
      <c r="D151" s="36">
        <v>541.83333333333337</v>
      </c>
      <c r="E151" s="36">
        <v>530.4666666666667</v>
      </c>
      <c r="F151" s="36">
        <v>515.23333333333335</v>
      </c>
      <c r="G151" s="36">
        <v>503.86666666666667</v>
      </c>
      <c r="H151" s="36">
        <v>557.06666666666672</v>
      </c>
      <c r="I151" s="36">
        <v>568.43333333333328</v>
      </c>
      <c r="J151" s="36">
        <v>583.66666666666674</v>
      </c>
      <c r="K151" s="31">
        <v>553.20000000000005</v>
      </c>
      <c r="L151" s="31">
        <v>526.6</v>
      </c>
      <c r="M151" s="31">
        <v>5.2618499999999999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494.75</v>
      </c>
      <c r="D152" s="36">
        <v>496.01666666666671</v>
      </c>
      <c r="E152" s="36">
        <v>491.08333333333343</v>
      </c>
      <c r="F152" s="36">
        <v>487.41666666666674</v>
      </c>
      <c r="G152" s="36">
        <v>482.48333333333346</v>
      </c>
      <c r="H152" s="36">
        <v>499.68333333333339</v>
      </c>
      <c r="I152" s="36">
        <v>504.61666666666667</v>
      </c>
      <c r="J152" s="36">
        <v>508.28333333333336</v>
      </c>
      <c r="K152" s="31">
        <v>500.95</v>
      </c>
      <c r="L152" s="31">
        <v>492.35</v>
      </c>
      <c r="M152" s="31">
        <v>2.5733100000000002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1833.95</v>
      </c>
      <c r="D153" s="36">
        <v>1828.7166666666669</v>
      </c>
      <c r="E153" s="36">
        <v>1792.5333333333338</v>
      </c>
      <c r="F153" s="36">
        <v>1751.1166666666668</v>
      </c>
      <c r="G153" s="36">
        <v>1714.9333333333336</v>
      </c>
      <c r="H153" s="36">
        <v>1870.1333333333339</v>
      </c>
      <c r="I153" s="36">
        <v>1906.3166666666668</v>
      </c>
      <c r="J153" s="36">
        <v>1947.733333333334</v>
      </c>
      <c r="K153" s="31">
        <v>1864.9</v>
      </c>
      <c r="L153" s="31">
        <v>1787.3</v>
      </c>
      <c r="M153" s="31">
        <v>2.6290800000000001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161</v>
      </c>
      <c r="D154" s="36">
        <v>159.65</v>
      </c>
      <c r="E154" s="36">
        <v>156.70000000000002</v>
      </c>
      <c r="F154" s="36">
        <v>152.4</v>
      </c>
      <c r="G154" s="36">
        <v>149.45000000000002</v>
      </c>
      <c r="H154" s="36">
        <v>163.95000000000002</v>
      </c>
      <c r="I154" s="36">
        <v>166.9</v>
      </c>
      <c r="J154" s="36">
        <v>171.20000000000002</v>
      </c>
      <c r="K154" s="31">
        <v>162.6</v>
      </c>
      <c r="L154" s="31">
        <v>155.35</v>
      </c>
      <c r="M154" s="31">
        <v>59.611759999999997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197.35</v>
      </c>
      <c r="D155" s="36">
        <v>198.31666666666669</v>
      </c>
      <c r="E155" s="36">
        <v>195.63333333333338</v>
      </c>
      <c r="F155" s="36">
        <v>193.91666666666669</v>
      </c>
      <c r="G155" s="36">
        <v>191.23333333333338</v>
      </c>
      <c r="H155" s="36">
        <v>200.03333333333339</v>
      </c>
      <c r="I155" s="36">
        <v>202.71666666666673</v>
      </c>
      <c r="J155" s="36">
        <v>204.43333333333339</v>
      </c>
      <c r="K155" s="31">
        <v>201</v>
      </c>
      <c r="L155" s="31">
        <v>196.6</v>
      </c>
      <c r="M155" s="31">
        <v>3.9698899999999999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106.1</v>
      </c>
      <c r="D156" s="36">
        <v>106.28333333333335</v>
      </c>
      <c r="E156" s="36">
        <v>104.66666666666669</v>
      </c>
      <c r="F156" s="36">
        <v>103.23333333333333</v>
      </c>
      <c r="G156" s="36">
        <v>101.61666666666667</v>
      </c>
      <c r="H156" s="36">
        <v>107.7166666666667</v>
      </c>
      <c r="I156" s="36">
        <v>109.33333333333334</v>
      </c>
      <c r="J156" s="36">
        <v>110.76666666666671</v>
      </c>
      <c r="K156" s="31">
        <v>107.9</v>
      </c>
      <c r="L156" s="31">
        <v>104.85</v>
      </c>
      <c r="M156" s="31">
        <v>32.926560000000002</v>
      </c>
      <c r="N156" s="1"/>
      <c r="O156" s="1"/>
    </row>
    <row r="157" spans="1:15" ht="12.75" customHeight="1">
      <c r="A157" s="33">
        <v>147</v>
      </c>
      <c r="B157" s="53" t="s">
        <v>849</v>
      </c>
      <c r="C157" s="31">
        <v>885.7</v>
      </c>
      <c r="D157" s="36">
        <v>879.54999999999984</v>
      </c>
      <c r="E157" s="36">
        <v>868.4499999999997</v>
      </c>
      <c r="F157" s="36">
        <v>851.19999999999982</v>
      </c>
      <c r="G157" s="36">
        <v>840.09999999999968</v>
      </c>
      <c r="H157" s="36">
        <v>896.79999999999973</v>
      </c>
      <c r="I157" s="36">
        <v>907.89999999999986</v>
      </c>
      <c r="J157" s="36">
        <v>925.14999999999975</v>
      </c>
      <c r="K157" s="31">
        <v>890.65</v>
      </c>
      <c r="L157" s="31">
        <v>862.3</v>
      </c>
      <c r="M157" s="31">
        <v>0.42770000000000002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2966.9</v>
      </c>
      <c r="D158" s="36">
        <v>2984.0833333333335</v>
      </c>
      <c r="E158" s="36">
        <v>2943.166666666667</v>
      </c>
      <c r="F158" s="36">
        <v>2919.4333333333334</v>
      </c>
      <c r="G158" s="36">
        <v>2878.5166666666669</v>
      </c>
      <c r="H158" s="36">
        <v>3007.8166666666671</v>
      </c>
      <c r="I158" s="36">
        <v>3048.733333333334</v>
      </c>
      <c r="J158" s="36">
        <v>3072.4666666666672</v>
      </c>
      <c r="K158" s="31">
        <v>3025</v>
      </c>
      <c r="L158" s="31">
        <v>2960.35</v>
      </c>
      <c r="M158" s="31">
        <v>2.7091099999999999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293.35000000000002</v>
      </c>
      <c r="D159" s="36">
        <v>293.84999999999997</v>
      </c>
      <c r="E159" s="36">
        <v>289.99999999999994</v>
      </c>
      <c r="F159" s="36">
        <v>286.64999999999998</v>
      </c>
      <c r="G159" s="36">
        <v>282.79999999999995</v>
      </c>
      <c r="H159" s="36">
        <v>297.19999999999993</v>
      </c>
      <c r="I159" s="36">
        <v>301.04999999999995</v>
      </c>
      <c r="J159" s="36">
        <v>304.39999999999992</v>
      </c>
      <c r="K159" s="31">
        <v>297.7</v>
      </c>
      <c r="L159" s="31">
        <v>290.5</v>
      </c>
      <c r="M159" s="31">
        <v>21.680510000000002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391.95</v>
      </c>
      <c r="D160" s="36">
        <v>391.16666666666669</v>
      </c>
      <c r="E160" s="36">
        <v>387.78333333333336</v>
      </c>
      <c r="F160" s="36">
        <v>383.61666666666667</v>
      </c>
      <c r="G160" s="36">
        <v>380.23333333333335</v>
      </c>
      <c r="H160" s="36">
        <v>395.33333333333337</v>
      </c>
      <c r="I160" s="36">
        <v>398.7166666666667</v>
      </c>
      <c r="J160" s="36">
        <v>402.88333333333338</v>
      </c>
      <c r="K160" s="31">
        <v>394.55</v>
      </c>
      <c r="L160" s="31">
        <v>387</v>
      </c>
      <c r="M160" s="31">
        <v>1.1622699999999999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154</v>
      </c>
      <c r="D161" s="36">
        <v>154.58333333333334</v>
      </c>
      <c r="E161" s="36">
        <v>152.66666666666669</v>
      </c>
      <c r="F161" s="36">
        <v>151.33333333333334</v>
      </c>
      <c r="G161" s="36">
        <v>149.41666666666669</v>
      </c>
      <c r="H161" s="36">
        <v>155.91666666666669</v>
      </c>
      <c r="I161" s="36">
        <v>157.83333333333337</v>
      </c>
      <c r="J161" s="36">
        <v>159.16666666666669</v>
      </c>
      <c r="K161" s="31">
        <v>156.5</v>
      </c>
      <c r="L161" s="31">
        <v>153.25</v>
      </c>
      <c r="M161" s="31">
        <v>103.56668000000001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794.65</v>
      </c>
      <c r="D162" s="36">
        <v>799.58333333333337</v>
      </c>
      <c r="E162" s="36">
        <v>785.56666666666672</v>
      </c>
      <c r="F162" s="36">
        <v>776.48333333333335</v>
      </c>
      <c r="G162" s="36">
        <v>762.4666666666667</v>
      </c>
      <c r="H162" s="36">
        <v>808.66666666666674</v>
      </c>
      <c r="I162" s="36">
        <v>822.68333333333339</v>
      </c>
      <c r="J162" s="36">
        <v>831.76666666666677</v>
      </c>
      <c r="K162" s="31">
        <v>813.6</v>
      </c>
      <c r="L162" s="31">
        <v>790.5</v>
      </c>
      <c r="M162" s="31">
        <v>8.1173400000000004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4599.95</v>
      </c>
      <c r="D163" s="36">
        <v>4613.166666666667</v>
      </c>
      <c r="E163" s="36">
        <v>4570.7833333333338</v>
      </c>
      <c r="F163" s="36">
        <v>4541.6166666666668</v>
      </c>
      <c r="G163" s="36">
        <v>4499.2333333333336</v>
      </c>
      <c r="H163" s="36">
        <v>4642.3333333333339</v>
      </c>
      <c r="I163" s="36">
        <v>4684.7166666666672</v>
      </c>
      <c r="J163" s="36">
        <v>4713.8833333333341</v>
      </c>
      <c r="K163" s="31">
        <v>4655.55</v>
      </c>
      <c r="L163" s="31">
        <v>4584</v>
      </c>
      <c r="M163" s="31">
        <v>0.70875999999999995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1053.55</v>
      </c>
      <c r="D164" s="36">
        <v>1057.5166666666667</v>
      </c>
      <c r="E164" s="36">
        <v>1036.0333333333333</v>
      </c>
      <c r="F164" s="36">
        <v>1018.5166666666667</v>
      </c>
      <c r="G164" s="36">
        <v>997.0333333333333</v>
      </c>
      <c r="H164" s="36">
        <v>1075.0333333333333</v>
      </c>
      <c r="I164" s="36">
        <v>1096.5166666666664</v>
      </c>
      <c r="J164" s="36">
        <v>1114.0333333333333</v>
      </c>
      <c r="K164" s="31">
        <v>1079</v>
      </c>
      <c r="L164" s="31">
        <v>1040</v>
      </c>
      <c r="M164" s="31">
        <v>1.66378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209.7</v>
      </c>
      <c r="D165" s="36">
        <v>209.98333333333335</v>
      </c>
      <c r="E165" s="36">
        <v>207.51666666666671</v>
      </c>
      <c r="F165" s="36">
        <v>205.33333333333337</v>
      </c>
      <c r="G165" s="36">
        <v>202.86666666666673</v>
      </c>
      <c r="H165" s="36">
        <v>212.16666666666669</v>
      </c>
      <c r="I165" s="36">
        <v>214.63333333333333</v>
      </c>
      <c r="J165" s="36">
        <v>216.81666666666666</v>
      </c>
      <c r="K165" s="31">
        <v>212.45</v>
      </c>
      <c r="L165" s="31">
        <v>207.8</v>
      </c>
      <c r="M165" s="31">
        <v>2.78728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185</v>
      </c>
      <c r="D166" s="36">
        <v>184.91666666666666</v>
      </c>
      <c r="E166" s="36">
        <v>182.33333333333331</v>
      </c>
      <c r="F166" s="36">
        <v>179.66666666666666</v>
      </c>
      <c r="G166" s="36">
        <v>177.08333333333331</v>
      </c>
      <c r="H166" s="36">
        <v>187.58333333333331</v>
      </c>
      <c r="I166" s="36">
        <v>190.16666666666663</v>
      </c>
      <c r="J166" s="36">
        <v>192.83333333333331</v>
      </c>
      <c r="K166" s="31">
        <v>187.5</v>
      </c>
      <c r="L166" s="31">
        <v>182.25</v>
      </c>
      <c r="M166" s="31">
        <v>17.294070000000001</v>
      </c>
      <c r="N166" s="1"/>
      <c r="O166" s="1"/>
    </row>
    <row r="167" spans="1:15" ht="12.75" customHeight="1">
      <c r="A167" s="33">
        <v>157</v>
      </c>
      <c r="B167" s="53" t="s">
        <v>850</v>
      </c>
      <c r="C167" s="31">
        <v>689.65</v>
      </c>
      <c r="D167" s="36">
        <v>694.58333333333337</v>
      </c>
      <c r="E167" s="36">
        <v>683.06666666666672</v>
      </c>
      <c r="F167" s="36">
        <v>676.48333333333335</v>
      </c>
      <c r="G167" s="36">
        <v>664.9666666666667</v>
      </c>
      <c r="H167" s="36">
        <v>701.16666666666674</v>
      </c>
      <c r="I167" s="36">
        <v>712.68333333333339</v>
      </c>
      <c r="J167" s="36">
        <v>719.26666666666677</v>
      </c>
      <c r="K167" s="31">
        <v>706.1</v>
      </c>
      <c r="L167" s="31">
        <v>688</v>
      </c>
      <c r="M167" s="31">
        <v>1.87208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390.7</v>
      </c>
      <c r="D168" s="36">
        <v>391.09999999999997</v>
      </c>
      <c r="E168" s="36">
        <v>386.24999999999994</v>
      </c>
      <c r="F168" s="36">
        <v>381.79999999999995</v>
      </c>
      <c r="G168" s="36">
        <v>376.94999999999993</v>
      </c>
      <c r="H168" s="36">
        <v>395.54999999999995</v>
      </c>
      <c r="I168" s="36">
        <v>400.4</v>
      </c>
      <c r="J168" s="36">
        <v>404.84999999999997</v>
      </c>
      <c r="K168" s="31">
        <v>395.95</v>
      </c>
      <c r="L168" s="31">
        <v>386.65</v>
      </c>
      <c r="M168" s="31">
        <v>10.50433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172.7</v>
      </c>
      <c r="D169" s="36">
        <v>171.4</v>
      </c>
      <c r="E169" s="36">
        <v>168.8</v>
      </c>
      <c r="F169" s="36">
        <v>164.9</v>
      </c>
      <c r="G169" s="36">
        <v>162.30000000000001</v>
      </c>
      <c r="H169" s="36">
        <v>175.3</v>
      </c>
      <c r="I169" s="36">
        <v>177.89999999999998</v>
      </c>
      <c r="J169" s="36">
        <v>181.8</v>
      </c>
      <c r="K169" s="31">
        <v>174</v>
      </c>
      <c r="L169" s="31">
        <v>167.5</v>
      </c>
      <c r="M169" s="31">
        <v>43.025260000000003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1190.4000000000001</v>
      </c>
      <c r="D170" s="36">
        <v>1194.8999999999999</v>
      </c>
      <c r="E170" s="36">
        <v>1167.7999999999997</v>
      </c>
      <c r="F170" s="36">
        <v>1145.1999999999998</v>
      </c>
      <c r="G170" s="36">
        <v>1118.0999999999997</v>
      </c>
      <c r="H170" s="36">
        <v>1217.4999999999998</v>
      </c>
      <c r="I170" s="36">
        <v>1244.5999999999997</v>
      </c>
      <c r="J170" s="36">
        <v>1267.1999999999998</v>
      </c>
      <c r="K170" s="31">
        <v>1222</v>
      </c>
      <c r="L170" s="31">
        <v>1172.3</v>
      </c>
      <c r="M170" s="31">
        <v>0.39390999999999998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151.5</v>
      </c>
      <c r="D171" s="36">
        <v>148.58333333333334</v>
      </c>
      <c r="E171" s="36">
        <v>144.01666666666668</v>
      </c>
      <c r="F171" s="36">
        <v>136.53333333333333</v>
      </c>
      <c r="G171" s="36">
        <v>131.96666666666667</v>
      </c>
      <c r="H171" s="36">
        <v>156.06666666666669</v>
      </c>
      <c r="I171" s="36">
        <v>160.63333333333335</v>
      </c>
      <c r="J171" s="36">
        <v>168.1166666666667</v>
      </c>
      <c r="K171" s="31">
        <v>153.15</v>
      </c>
      <c r="L171" s="31">
        <v>141.1</v>
      </c>
      <c r="M171" s="31">
        <v>847.84191999999996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2686.9</v>
      </c>
      <c r="D172" s="36">
        <v>2690.666666666667</v>
      </c>
      <c r="E172" s="36">
        <v>2648.5333333333338</v>
      </c>
      <c r="F172" s="36">
        <v>2610.166666666667</v>
      </c>
      <c r="G172" s="36">
        <v>2568.0333333333338</v>
      </c>
      <c r="H172" s="36">
        <v>2729.0333333333338</v>
      </c>
      <c r="I172" s="36">
        <v>2771.166666666667</v>
      </c>
      <c r="J172" s="36">
        <v>2809.5333333333338</v>
      </c>
      <c r="K172" s="31">
        <v>2732.8</v>
      </c>
      <c r="L172" s="31">
        <v>2652.3</v>
      </c>
      <c r="M172" s="31">
        <v>0.12569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3374.75</v>
      </c>
      <c r="D173" s="36">
        <v>3368.5499999999997</v>
      </c>
      <c r="E173" s="36">
        <v>3349.0999999999995</v>
      </c>
      <c r="F173" s="36">
        <v>3323.45</v>
      </c>
      <c r="G173" s="36">
        <v>3303.9999999999995</v>
      </c>
      <c r="H173" s="36">
        <v>3394.1999999999994</v>
      </c>
      <c r="I173" s="36">
        <v>3413.6499999999992</v>
      </c>
      <c r="J173" s="36">
        <v>3439.2999999999993</v>
      </c>
      <c r="K173" s="31">
        <v>3388</v>
      </c>
      <c r="L173" s="31">
        <v>3342.9</v>
      </c>
      <c r="M173" s="31">
        <v>6.1600000000000002E-2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314.14999999999998</v>
      </c>
      <c r="D174" s="36">
        <v>313.38333333333333</v>
      </c>
      <c r="E174" s="36">
        <v>307.76666666666665</v>
      </c>
      <c r="F174" s="36">
        <v>301.38333333333333</v>
      </c>
      <c r="G174" s="36">
        <v>295.76666666666665</v>
      </c>
      <c r="H174" s="36">
        <v>319.76666666666665</v>
      </c>
      <c r="I174" s="36">
        <v>325.38333333333333</v>
      </c>
      <c r="J174" s="36">
        <v>331.76666666666665</v>
      </c>
      <c r="K174" s="31">
        <v>319</v>
      </c>
      <c r="L174" s="31">
        <v>307</v>
      </c>
      <c r="M174" s="31">
        <v>14.064859999999999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1867.4</v>
      </c>
      <c r="D175" s="36">
        <v>1878.45</v>
      </c>
      <c r="E175" s="36">
        <v>1808.9</v>
      </c>
      <c r="F175" s="36">
        <v>1750.4</v>
      </c>
      <c r="G175" s="36">
        <v>1680.8500000000001</v>
      </c>
      <c r="H175" s="36">
        <v>1936.95</v>
      </c>
      <c r="I175" s="36">
        <v>2006.4999999999998</v>
      </c>
      <c r="J175" s="36">
        <v>2065</v>
      </c>
      <c r="K175" s="31">
        <v>1948</v>
      </c>
      <c r="L175" s="31">
        <v>1819.95</v>
      </c>
      <c r="M175" s="31">
        <v>9.2134499999999999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1754.05</v>
      </c>
      <c r="D176" s="36">
        <v>1743.0166666666667</v>
      </c>
      <c r="E176" s="36">
        <v>1726.0333333333333</v>
      </c>
      <c r="F176" s="36">
        <v>1698.0166666666667</v>
      </c>
      <c r="G176" s="36">
        <v>1681.0333333333333</v>
      </c>
      <c r="H176" s="36">
        <v>1771.0333333333333</v>
      </c>
      <c r="I176" s="36">
        <v>1788.0166666666664</v>
      </c>
      <c r="J176" s="36">
        <v>1816.0333333333333</v>
      </c>
      <c r="K176" s="31">
        <v>1760</v>
      </c>
      <c r="L176" s="31">
        <v>1715</v>
      </c>
      <c r="M176" s="31">
        <v>0.96728000000000003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839.3</v>
      </c>
      <c r="D177" s="36">
        <v>837.16666666666663</v>
      </c>
      <c r="E177" s="36">
        <v>824.33333333333326</v>
      </c>
      <c r="F177" s="36">
        <v>809.36666666666667</v>
      </c>
      <c r="G177" s="36">
        <v>796.5333333333333</v>
      </c>
      <c r="H177" s="36">
        <v>852.13333333333321</v>
      </c>
      <c r="I177" s="36">
        <v>864.96666666666647</v>
      </c>
      <c r="J177" s="36">
        <v>879.93333333333317</v>
      </c>
      <c r="K177" s="31">
        <v>850</v>
      </c>
      <c r="L177" s="31">
        <v>822.2</v>
      </c>
      <c r="M177" s="31">
        <v>20.882470000000001</v>
      </c>
      <c r="N177" s="1"/>
      <c r="O177" s="1"/>
    </row>
    <row r="178" spans="1:15" ht="12.75" customHeight="1">
      <c r="A178" s="33">
        <v>168</v>
      </c>
      <c r="B178" s="53" t="s">
        <v>855</v>
      </c>
      <c r="C178" s="31">
        <v>973.85</v>
      </c>
      <c r="D178" s="36">
        <v>963.28333333333342</v>
      </c>
      <c r="E178" s="36">
        <v>948.86666666666679</v>
      </c>
      <c r="F178" s="36">
        <v>923.88333333333333</v>
      </c>
      <c r="G178" s="36">
        <v>909.4666666666667</v>
      </c>
      <c r="H178" s="36">
        <v>988.26666666666688</v>
      </c>
      <c r="I178" s="36">
        <v>1002.6833333333336</v>
      </c>
      <c r="J178" s="36">
        <v>1027.666666666667</v>
      </c>
      <c r="K178" s="31">
        <v>977.7</v>
      </c>
      <c r="L178" s="31">
        <v>938.3</v>
      </c>
      <c r="M178" s="31">
        <v>4.5038799999999997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1589.45</v>
      </c>
      <c r="D179" s="36">
        <v>1602.3000000000002</v>
      </c>
      <c r="E179" s="36">
        <v>1567.2000000000003</v>
      </c>
      <c r="F179" s="36">
        <v>1544.95</v>
      </c>
      <c r="G179" s="36">
        <v>1509.8500000000001</v>
      </c>
      <c r="H179" s="36">
        <v>1624.5500000000004</v>
      </c>
      <c r="I179" s="36">
        <v>1659.6500000000003</v>
      </c>
      <c r="J179" s="36">
        <v>1681.9000000000005</v>
      </c>
      <c r="K179" s="31">
        <v>1637.4</v>
      </c>
      <c r="L179" s="31">
        <v>1580.05</v>
      </c>
      <c r="M179" s="31">
        <v>1.9511799999999999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74.650000000000006</v>
      </c>
      <c r="D180" s="36">
        <v>75.383333333333326</v>
      </c>
      <c r="E180" s="36">
        <v>72.966666666666654</v>
      </c>
      <c r="F180" s="36">
        <v>71.283333333333331</v>
      </c>
      <c r="G180" s="36">
        <v>68.86666666666666</v>
      </c>
      <c r="H180" s="36">
        <v>77.066666666666649</v>
      </c>
      <c r="I180" s="36">
        <v>79.483333333333334</v>
      </c>
      <c r="J180" s="36">
        <v>81.166666666666643</v>
      </c>
      <c r="K180" s="31">
        <v>77.8</v>
      </c>
      <c r="L180" s="31">
        <v>73.7</v>
      </c>
      <c r="M180" s="31">
        <v>279.07279999999997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1283.55</v>
      </c>
      <c r="D181" s="36">
        <v>1285.2666666666667</v>
      </c>
      <c r="E181" s="36">
        <v>1270.6333333333332</v>
      </c>
      <c r="F181" s="36">
        <v>1257.7166666666665</v>
      </c>
      <c r="G181" s="36">
        <v>1243.083333333333</v>
      </c>
      <c r="H181" s="36">
        <v>1298.1833333333334</v>
      </c>
      <c r="I181" s="36">
        <v>1312.8166666666671</v>
      </c>
      <c r="J181" s="36">
        <v>1325.7333333333336</v>
      </c>
      <c r="K181" s="31">
        <v>1299.9000000000001</v>
      </c>
      <c r="L181" s="31">
        <v>1272.3499999999999</v>
      </c>
      <c r="M181" s="31">
        <v>0.39230999999999999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2098.0500000000002</v>
      </c>
      <c r="D182" s="36">
        <v>2096.9166666666665</v>
      </c>
      <c r="E182" s="36">
        <v>2076.1333333333332</v>
      </c>
      <c r="F182" s="36">
        <v>2054.2166666666667</v>
      </c>
      <c r="G182" s="36">
        <v>2033.4333333333334</v>
      </c>
      <c r="H182" s="36">
        <v>2118.833333333333</v>
      </c>
      <c r="I182" s="36">
        <v>2139.6166666666668</v>
      </c>
      <c r="J182" s="36">
        <v>2161.5333333333328</v>
      </c>
      <c r="K182" s="31">
        <v>2117.6999999999998</v>
      </c>
      <c r="L182" s="31">
        <v>2075</v>
      </c>
      <c r="M182" s="31">
        <v>0.21568999999999999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547.70000000000005</v>
      </c>
      <c r="D183" s="36">
        <v>549.96666666666658</v>
      </c>
      <c r="E183" s="36">
        <v>541.78333333333319</v>
      </c>
      <c r="F183" s="36">
        <v>535.86666666666656</v>
      </c>
      <c r="G183" s="36">
        <v>527.68333333333317</v>
      </c>
      <c r="H183" s="36">
        <v>555.88333333333321</v>
      </c>
      <c r="I183" s="36">
        <v>564.06666666666661</v>
      </c>
      <c r="J183" s="36">
        <v>569.98333333333323</v>
      </c>
      <c r="K183" s="31">
        <v>558.15</v>
      </c>
      <c r="L183" s="31">
        <v>544.04999999999995</v>
      </c>
      <c r="M183" s="31">
        <v>1.0388299999999999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1074.25</v>
      </c>
      <c r="D184" s="36">
        <v>1072.5166666666667</v>
      </c>
      <c r="E184" s="36">
        <v>1066.7833333333333</v>
      </c>
      <c r="F184" s="36">
        <v>1059.3166666666666</v>
      </c>
      <c r="G184" s="36">
        <v>1053.5833333333333</v>
      </c>
      <c r="H184" s="36">
        <v>1079.9833333333333</v>
      </c>
      <c r="I184" s="36">
        <v>1085.7166666666665</v>
      </c>
      <c r="J184" s="36">
        <v>1093.1833333333334</v>
      </c>
      <c r="K184" s="31">
        <v>1078.25</v>
      </c>
      <c r="L184" s="31">
        <v>1065.05</v>
      </c>
      <c r="M184" s="31">
        <v>13.48188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692.25</v>
      </c>
      <c r="D185" s="36">
        <v>688.75</v>
      </c>
      <c r="E185" s="36">
        <v>678.5</v>
      </c>
      <c r="F185" s="36">
        <v>664.75</v>
      </c>
      <c r="G185" s="36">
        <v>654.5</v>
      </c>
      <c r="H185" s="36">
        <v>702.5</v>
      </c>
      <c r="I185" s="36">
        <v>712.75</v>
      </c>
      <c r="J185" s="36">
        <v>726.5</v>
      </c>
      <c r="K185" s="31">
        <v>699</v>
      </c>
      <c r="L185" s="31">
        <v>675</v>
      </c>
      <c r="M185" s="31">
        <v>1.76718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1971.7</v>
      </c>
      <c r="D186" s="36">
        <v>1964.75</v>
      </c>
      <c r="E186" s="36">
        <v>1944.5</v>
      </c>
      <c r="F186" s="36">
        <v>1917.3</v>
      </c>
      <c r="G186" s="36">
        <v>1897.05</v>
      </c>
      <c r="H186" s="36">
        <v>1991.95</v>
      </c>
      <c r="I186" s="36">
        <v>2012.2</v>
      </c>
      <c r="J186" s="36">
        <v>2039.4</v>
      </c>
      <c r="K186" s="31">
        <v>1985</v>
      </c>
      <c r="L186" s="31">
        <v>1937.55</v>
      </c>
      <c r="M186" s="31">
        <v>3.90055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385.8</v>
      </c>
      <c r="D187" s="36">
        <v>387.5333333333333</v>
      </c>
      <c r="E187" s="36">
        <v>381.06666666666661</v>
      </c>
      <c r="F187" s="36">
        <v>376.33333333333331</v>
      </c>
      <c r="G187" s="36">
        <v>369.86666666666662</v>
      </c>
      <c r="H187" s="36">
        <v>392.26666666666659</v>
      </c>
      <c r="I187" s="36">
        <v>398.73333333333329</v>
      </c>
      <c r="J187" s="36">
        <v>403.46666666666658</v>
      </c>
      <c r="K187" s="31">
        <v>394</v>
      </c>
      <c r="L187" s="31">
        <v>382.8</v>
      </c>
      <c r="M187" s="31">
        <v>14.787269999999999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526.65</v>
      </c>
      <c r="D188" s="36">
        <v>524.18333333333339</v>
      </c>
      <c r="E188" s="36">
        <v>518.36666666666679</v>
      </c>
      <c r="F188" s="36">
        <v>510.08333333333337</v>
      </c>
      <c r="G188" s="36">
        <v>504.26666666666677</v>
      </c>
      <c r="H188" s="36">
        <v>532.46666666666681</v>
      </c>
      <c r="I188" s="36">
        <v>538.28333333333342</v>
      </c>
      <c r="J188" s="36">
        <v>546.56666666666683</v>
      </c>
      <c r="K188" s="31">
        <v>530</v>
      </c>
      <c r="L188" s="31">
        <v>515.9</v>
      </c>
      <c r="M188" s="31">
        <v>5.2829499999999996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2046.2</v>
      </c>
      <c r="D189" s="36">
        <v>2059.2333333333336</v>
      </c>
      <c r="E189" s="36">
        <v>2021.8666666666672</v>
      </c>
      <c r="F189" s="36">
        <v>1997.5333333333338</v>
      </c>
      <c r="G189" s="36">
        <v>1960.1666666666674</v>
      </c>
      <c r="H189" s="36">
        <v>2083.5666666666671</v>
      </c>
      <c r="I189" s="36">
        <v>2120.9333333333338</v>
      </c>
      <c r="J189" s="36">
        <v>2145.2666666666669</v>
      </c>
      <c r="K189" s="31">
        <v>2096.6</v>
      </c>
      <c r="L189" s="31">
        <v>2034.9</v>
      </c>
      <c r="M189" s="31">
        <v>10.02033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1016.15</v>
      </c>
      <c r="D190" s="36">
        <v>1017.0833333333334</v>
      </c>
      <c r="E190" s="36">
        <v>991.86666666666679</v>
      </c>
      <c r="F190" s="36">
        <v>967.58333333333337</v>
      </c>
      <c r="G190" s="36">
        <v>942.36666666666679</v>
      </c>
      <c r="H190" s="36">
        <v>1041.3666666666668</v>
      </c>
      <c r="I190" s="36">
        <v>1066.5833333333333</v>
      </c>
      <c r="J190" s="36">
        <v>1090.8666666666668</v>
      </c>
      <c r="K190" s="31">
        <v>1042.3</v>
      </c>
      <c r="L190" s="31">
        <v>992.8</v>
      </c>
      <c r="M190" s="31">
        <v>9.6797400000000007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368.95</v>
      </c>
      <c r="D191" s="36">
        <v>369.83333333333331</v>
      </c>
      <c r="E191" s="36">
        <v>364.76666666666665</v>
      </c>
      <c r="F191" s="36">
        <v>360.58333333333331</v>
      </c>
      <c r="G191" s="36">
        <v>355.51666666666665</v>
      </c>
      <c r="H191" s="36">
        <v>374.01666666666665</v>
      </c>
      <c r="I191" s="36">
        <v>379.08333333333337</v>
      </c>
      <c r="J191" s="36">
        <v>383.26666666666665</v>
      </c>
      <c r="K191" s="31">
        <v>374.9</v>
      </c>
      <c r="L191" s="31">
        <v>365.65</v>
      </c>
      <c r="M191" s="31">
        <v>1.2365200000000001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2200.9</v>
      </c>
      <c r="D192" s="36">
        <v>2189.7999999999997</v>
      </c>
      <c r="E192" s="36">
        <v>2174.6999999999994</v>
      </c>
      <c r="F192" s="36">
        <v>2148.4999999999995</v>
      </c>
      <c r="G192" s="36">
        <v>2133.3999999999992</v>
      </c>
      <c r="H192" s="36">
        <v>2215.9999999999995</v>
      </c>
      <c r="I192" s="36">
        <v>2231.1</v>
      </c>
      <c r="J192" s="36">
        <v>2257.2999999999997</v>
      </c>
      <c r="K192" s="31">
        <v>2204.9</v>
      </c>
      <c r="L192" s="31">
        <v>2163.6</v>
      </c>
      <c r="M192" s="31">
        <v>0.78912000000000004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751.45</v>
      </c>
      <c r="D193" s="36">
        <v>757</v>
      </c>
      <c r="E193" s="36">
        <v>737.2</v>
      </c>
      <c r="F193" s="36">
        <v>722.95</v>
      </c>
      <c r="G193" s="36">
        <v>703.15000000000009</v>
      </c>
      <c r="H193" s="36">
        <v>771.25</v>
      </c>
      <c r="I193" s="36">
        <v>791.05</v>
      </c>
      <c r="J193" s="36">
        <v>805.3</v>
      </c>
      <c r="K193" s="31">
        <v>776.8</v>
      </c>
      <c r="L193" s="31">
        <v>742.75</v>
      </c>
      <c r="M193" s="31">
        <v>2.4246599999999998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367.15</v>
      </c>
      <c r="D194" s="36">
        <v>371.46666666666664</v>
      </c>
      <c r="E194" s="36">
        <v>359.98333333333329</v>
      </c>
      <c r="F194" s="36">
        <v>352.81666666666666</v>
      </c>
      <c r="G194" s="36">
        <v>341.33333333333331</v>
      </c>
      <c r="H194" s="36">
        <v>378.63333333333327</v>
      </c>
      <c r="I194" s="36">
        <v>390.11666666666662</v>
      </c>
      <c r="J194" s="36">
        <v>397.28333333333325</v>
      </c>
      <c r="K194" s="31">
        <v>382.95</v>
      </c>
      <c r="L194" s="31">
        <v>364.3</v>
      </c>
      <c r="M194" s="31">
        <v>8.1107200000000006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3569.05</v>
      </c>
      <c r="D195" s="36">
        <v>3528.3833333333332</v>
      </c>
      <c r="E195" s="36">
        <v>3440.8166666666666</v>
      </c>
      <c r="F195" s="36">
        <v>3312.5833333333335</v>
      </c>
      <c r="G195" s="36">
        <v>3225.0166666666669</v>
      </c>
      <c r="H195" s="36">
        <v>3656.6166666666663</v>
      </c>
      <c r="I195" s="36">
        <v>3744.1833333333329</v>
      </c>
      <c r="J195" s="36">
        <v>3872.4166666666661</v>
      </c>
      <c r="K195" s="31">
        <v>3615.95</v>
      </c>
      <c r="L195" s="31">
        <v>3400.15</v>
      </c>
      <c r="M195" s="31">
        <v>3.9508800000000002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447.35</v>
      </c>
      <c r="D196" s="36">
        <v>446.83333333333331</v>
      </c>
      <c r="E196" s="36">
        <v>444.16666666666663</v>
      </c>
      <c r="F196" s="36">
        <v>440.98333333333329</v>
      </c>
      <c r="G196" s="36">
        <v>438.31666666666661</v>
      </c>
      <c r="H196" s="36">
        <v>450.01666666666665</v>
      </c>
      <c r="I196" s="36">
        <v>452.68333333333328</v>
      </c>
      <c r="J196" s="36">
        <v>455.86666666666667</v>
      </c>
      <c r="K196" s="31">
        <v>449.5</v>
      </c>
      <c r="L196" s="31">
        <v>443.65</v>
      </c>
      <c r="M196" s="31">
        <v>12.018090000000001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731.2</v>
      </c>
      <c r="D197" s="36">
        <v>732.06666666666661</v>
      </c>
      <c r="E197" s="36">
        <v>725.18333333333317</v>
      </c>
      <c r="F197" s="36">
        <v>719.16666666666652</v>
      </c>
      <c r="G197" s="36">
        <v>712.28333333333308</v>
      </c>
      <c r="H197" s="36">
        <v>738.08333333333326</v>
      </c>
      <c r="I197" s="36">
        <v>744.9666666666667</v>
      </c>
      <c r="J197" s="36">
        <v>750.98333333333335</v>
      </c>
      <c r="K197" s="31">
        <v>738.95</v>
      </c>
      <c r="L197" s="31">
        <v>726.05</v>
      </c>
      <c r="M197" s="31">
        <v>4.37826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146.69999999999999</v>
      </c>
      <c r="D198" s="36">
        <v>146.38333333333333</v>
      </c>
      <c r="E198" s="36">
        <v>144.81666666666666</v>
      </c>
      <c r="F198" s="36">
        <v>142.93333333333334</v>
      </c>
      <c r="G198" s="36">
        <v>141.36666666666667</v>
      </c>
      <c r="H198" s="36">
        <v>148.26666666666665</v>
      </c>
      <c r="I198" s="36">
        <v>149.83333333333331</v>
      </c>
      <c r="J198" s="36">
        <v>151.71666666666664</v>
      </c>
      <c r="K198" s="31">
        <v>147.94999999999999</v>
      </c>
      <c r="L198" s="31">
        <v>144.5</v>
      </c>
      <c r="M198" s="31">
        <v>9.8950399999999998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224.1</v>
      </c>
      <c r="D199" s="36">
        <v>224.20000000000002</v>
      </c>
      <c r="E199" s="36">
        <v>220.50000000000003</v>
      </c>
      <c r="F199" s="36">
        <v>216.9</v>
      </c>
      <c r="G199" s="36">
        <v>213.20000000000002</v>
      </c>
      <c r="H199" s="36">
        <v>227.80000000000004</v>
      </c>
      <c r="I199" s="36">
        <v>231.50000000000003</v>
      </c>
      <c r="J199" s="36">
        <v>235.10000000000005</v>
      </c>
      <c r="K199" s="31">
        <v>227.9</v>
      </c>
      <c r="L199" s="31">
        <v>220.6</v>
      </c>
      <c r="M199" s="31">
        <v>29.786639999999998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293.89999999999998</v>
      </c>
      <c r="D200" s="36">
        <v>293</v>
      </c>
      <c r="E200" s="36">
        <v>290.89999999999998</v>
      </c>
      <c r="F200" s="36">
        <v>287.89999999999998</v>
      </c>
      <c r="G200" s="36">
        <v>285.79999999999995</v>
      </c>
      <c r="H200" s="36">
        <v>296</v>
      </c>
      <c r="I200" s="36">
        <v>298.10000000000002</v>
      </c>
      <c r="J200" s="36">
        <v>301.10000000000002</v>
      </c>
      <c r="K200" s="31">
        <v>295.10000000000002</v>
      </c>
      <c r="L200" s="31">
        <v>290</v>
      </c>
      <c r="M200" s="31">
        <v>13.97396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1763.9</v>
      </c>
      <c r="D201" s="36">
        <v>1767.1666666666667</v>
      </c>
      <c r="E201" s="36">
        <v>1750.0833333333335</v>
      </c>
      <c r="F201" s="36">
        <v>1736.2666666666667</v>
      </c>
      <c r="G201" s="36">
        <v>1719.1833333333334</v>
      </c>
      <c r="H201" s="36">
        <v>1780.9833333333336</v>
      </c>
      <c r="I201" s="36">
        <v>1798.0666666666671</v>
      </c>
      <c r="J201" s="36">
        <v>1811.8833333333337</v>
      </c>
      <c r="K201" s="31">
        <v>1784.25</v>
      </c>
      <c r="L201" s="31">
        <v>1753.35</v>
      </c>
      <c r="M201" s="31">
        <v>1.6572899999999999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916.65</v>
      </c>
      <c r="D202" s="36">
        <v>913.81666666666661</v>
      </c>
      <c r="E202" s="36">
        <v>904.63333333333321</v>
      </c>
      <c r="F202" s="36">
        <v>892.61666666666656</v>
      </c>
      <c r="G202" s="36">
        <v>883.43333333333317</v>
      </c>
      <c r="H202" s="36">
        <v>925.83333333333326</v>
      </c>
      <c r="I202" s="36">
        <v>935.01666666666665</v>
      </c>
      <c r="J202" s="36">
        <v>947.0333333333333</v>
      </c>
      <c r="K202" s="31">
        <v>923</v>
      </c>
      <c r="L202" s="31">
        <v>901.8</v>
      </c>
      <c r="M202" s="31">
        <v>4.2965299999999997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1351.8</v>
      </c>
      <c r="D203" s="36">
        <v>1348.6166666666666</v>
      </c>
      <c r="E203" s="36">
        <v>1341.2833333333331</v>
      </c>
      <c r="F203" s="36">
        <v>1330.7666666666664</v>
      </c>
      <c r="G203" s="36">
        <v>1323.4333333333329</v>
      </c>
      <c r="H203" s="36">
        <v>1359.1333333333332</v>
      </c>
      <c r="I203" s="36">
        <v>1366.4666666666667</v>
      </c>
      <c r="J203" s="36">
        <v>1376.9833333333333</v>
      </c>
      <c r="K203" s="31">
        <v>1355.95</v>
      </c>
      <c r="L203" s="31">
        <v>1338.1</v>
      </c>
      <c r="M203" s="31">
        <v>5.9215900000000001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1462.7</v>
      </c>
      <c r="D204" s="36">
        <v>1451.0166666666667</v>
      </c>
      <c r="E204" s="36">
        <v>1434.6833333333334</v>
      </c>
      <c r="F204" s="36">
        <v>1406.6666666666667</v>
      </c>
      <c r="G204" s="36">
        <v>1390.3333333333335</v>
      </c>
      <c r="H204" s="36">
        <v>1479.0333333333333</v>
      </c>
      <c r="I204" s="36">
        <v>1495.3666666666668</v>
      </c>
      <c r="J204" s="36">
        <v>1523.3833333333332</v>
      </c>
      <c r="K204" s="31">
        <v>1467.35</v>
      </c>
      <c r="L204" s="31">
        <v>1423</v>
      </c>
      <c r="M204" s="31">
        <v>23.034379999999999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3221.5</v>
      </c>
      <c r="D205" s="36">
        <v>3197.2000000000003</v>
      </c>
      <c r="E205" s="36">
        <v>3164.4500000000007</v>
      </c>
      <c r="F205" s="36">
        <v>3107.4000000000005</v>
      </c>
      <c r="G205" s="36">
        <v>3074.650000000001</v>
      </c>
      <c r="H205" s="36">
        <v>3254.2500000000005</v>
      </c>
      <c r="I205" s="36">
        <v>3286.9999999999995</v>
      </c>
      <c r="J205" s="36">
        <v>3344.05</v>
      </c>
      <c r="K205" s="31">
        <v>3229.95</v>
      </c>
      <c r="L205" s="31">
        <v>3140.15</v>
      </c>
      <c r="M205" s="31">
        <v>4.1459799999999998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1670.85</v>
      </c>
      <c r="D206" s="36">
        <v>1674.6166666666668</v>
      </c>
      <c r="E206" s="36">
        <v>1663.3333333333335</v>
      </c>
      <c r="F206" s="36">
        <v>1655.8166666666666</v>
      </c>
      <c r="G206" s="36">
        <v>1644.5333333333333</v>
      </c>
      <c r="H206" s="36">
        <v>1682.1333333333337</v>
      </c>
      <c r="I206" s="36">
        <v>1693.416666666667</v>
      </c>
      <c r="J206" s="36">
        <v>1700.9333333333338</v>
      </c>
      <c r="K206" s="31">
        <v>1685.9</v>
      </c>
      <c r="L206" s="31">
        <v>1667.1</v>
      </c>
      <c r="M206" s="31">
        <v>242.89425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639.85</v>
      </c>
      <c r="D207" s="36">
        <v>641.98333333333323</v>
      </c>
      <c r="E207" s="36">
        <v>634.96666666666647</v>
      </c>
      <c r="F207" s="36">
        <v>630.08333333333326</v>
      </c>
      <c r="G207" s="36">
        <v>623.06666666666649</v>
      </c>
      <c r="H207" s="36">
        <v>646.86666666666645</v>
      </c>
      <c r="I207" s="36">
        <v>653.8833333333331</v>
      </c>
      <c r="J207" s="36">
        <v>658.76666666666642</v>
      </c>
      <c r="K207" s="31">
        <v>649</v>
      </c>
      <c r="L207" s="31">
        <v>637.1</v>
      </c>
      <c r="M207" s="31">
        <v>28.540289999999999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3935.7</v>
      </c>
      <c r="D208" s="36">
        <v>3909.9500000000003</v>
      </c>
      <c r="E208" s="36">
        <v>3875.9000000000005</v>
      </c>
      <c r="F208" s="36">
        <v>3816.1000000000004</v>
      </c>
      <c r="G208" s="36">
        <v>3782.0500000000006</v>
      </c>
      <c r="H208" s="36">
        <v>3969.7500000000005</v>
      </c>
      <c r="I208" s="36">
        <v>4003.8000000000006</v>
      </c>
      <c r="J208" s="36">
        <v>4063.6000000000004</v>
      </c>
      <c r="K208" s="31">
        <v>3944</v>
      </c>
      <c r="L208" s="31">
        <v>3850.15</v>
      </c>
      <c r="M208" s="31">
        <v>5.7316799999999999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82</v>
      </c>
      <c r="D209" s="36">
        <v>80.86666666666666</v>
      </c>
      <c r="E209" s="36">
        <v>78.23333333333332</v>
      </c>
      <c r="F209" s="36">
        <v>74.466666666666654</v>
      </c>
      <c r="G209" s="36">
        <v>71.833333333333314</v>
      </c>
      <c r="H209" s="36">
        <v>84.633333333333326</v>
      </c>
      <c r="I209" s="36">
        <v>87.26666666666668</v>
      </c>
      <c r="J209" s="36">
        <v>91.033333333333331</v>
      </c>
      <c r="K209" s="31">
        <v>83.5</v>
      </c>
      <c r="L209" s="31">
        <v>77.099999999999994</v>
      </c>
      <c r="M209" s="31">
        <v>961.76247999999998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303.95</v>
      </c>
      <c r="D210" s="36">
        <v>303.65000000000003</v>
      </c>
      <c r="E210" s="36">
        <v>299.10000000000008</v>
      </c>
      <c r="F210" s="36">
        <v>294.25000000000006</v>
      </c>
      <c r="G210" s="36">
        <v>289.7000000000001</v>
      </c>
      <c r="H210" s="36">
        <v>308.50000000000006</v>
      </c>
      <c r="I210" s="36">
        <v>313.05</v>
      </c>
      <c r="J210" s="36">
        <v>317.90000000000003</v>
      </c>
      <c r="K210" s="31">
        <v>308.2</v>
      </c>
      <c r="L210" s="31">
        <v>298.8</v>
      </c>
      <c r="M210" s="31">
        <v>3.0870899999999999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570.45000000000005</v>
      </c>
      <c r="D211" s="36">
        <v>567.15</v>
      </c>
      <c r="E211" s="36">
        <v>562.29999999999995</v>
      </c>
      <c r="F211" s="36">
        <v>554.15</v>
      </c>
      <c r="G211" s="36">
        <v>549.29999999999995</v>
      </c>
      <c r="H211" s="36">
        <v>575.29999999999995</v>
      </c>
      <c r="I211" s="36">
        <v>580.15000000000009</v>
      </c>
      <c r="J211" s="36">
        <v>588.29999999999995</v>
      </c>
      <c r="K211" s="31">
        <v>572</v>
      </c>
      <c r="L211" s="31">
        <v>559</v>
      </c>
      <c r="M211" s="31">
        <v>78.653840000000002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995</v>
      </c>
      <c r="D212" s="36">
        <v>993.15</v>
      </c>
      <c r="E212" s="36">
        <v>986.44999999999993</v>
      </c>
      <c r="F212" s="36">
        <v>977.9</v>
      </c>
      <c r="G212" s="36">
        <v>971.19999999999993</v>
      </c>
      <c r="H212" s="36">
        <v>1001.6999999999999</v>
      </c>
      <c r="I212" s="36">
        <v>1008.4</v>
      </c>
      <c r="J212" s="36">
        <v>1016.9499999999999</v>
      </c>
      <c r="K212" s="31">
        <v>999.85</v>
      </c>
      <c r="L212" s="31">
        <v>984.6</v>
      </c>
      <c r="M212" s="31">
        <v>0.16950000000000001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2703.7</v>
      </c>
      <c r="D213" s="36">
        <v>2702.7666666666664</v>
      </c>
      <c r="E213" s="36">
        <v>2678.5333333333328</v>
      </c>
      <c r="F213" s="36">
        <v>2653.3666666666663</v>
      </c>
      <c r="G213" s="36">
        <v>2629.1333333333328</v>
      </c>
      <c r="H213" s="36">
        <v>2727.9333333333329</v>
      </c>
      <c r="I213" s="36">
        <v>2752.1666666666665</v>
      </c>
      <c r="J213" s="36">
        <v>2777.333333333333</v>
      </c>
      <c r="K213" s="31">
        <v>2727</v>
      </c>
      <c r="L213" s="31">
        <v>2677.6</v>
      </c>
      <c r="M213" s="31">
        <v>10.002940000000001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226.6</v>
      </c>
      <c r="D214" s="36">
        <v>225.48333333333335</v>
      </c>
      <c r="E214" s="36">
        <v>218.9666666666667</v>
      </c>
      <c r="F214" s="36">
        <v>211.33333333333334</v>
      </c>
      <c r="G214" s="36">
        <v>204.81666666666669</v>
      </c>
      <c r="H214" s="36">
        <v>233.1166666666667</v>
      </c>
      <c r="I214" s="36">
        <v>239.63333333333335</v>
      </c>
      <c r="J214" s="36">
        <v>247.26666666666671</v>
      </c>
      <c r="K214" s="31">
        <v>232</v>
      </c>
      <c r="L214" s="31">
        <v>217.85</v>
      </c>
      <c r="M214" s="31">
        <v>476.76684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369.3</v>
      </c>
      <c r="D215" s="36">
        <v>369.63333333333338</v>
      </c>
      <c r="E215" s="36">
        <v>363.66666666666674</v>
      </c>
      <c r="F215" s="36">
        <v>358.03333333333336</v>
      </c>
      <c r="G215" s="36">
        <v>352.06666666666672</v>
      </c>
      <c r="H215" s="36">
        <v>375.26666666666677</v>
      </c>
      <c r="I215" s="36">
        <v>381.23333333333335</v>
      </c>
      <c r="J215" s="36">
        <v>386.86666666666679</v>
      </c>
      <c r="K215" s="31">
        <v>375.6</v>
      </c>
      <c r="L215" s="31">
        <v>364</v>
      </c>
      <c r="M215" s="31">
        <v>84.656769999999995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2575.6</v>
      </c>
      <c r="D216" s="36">
        <v>2567.3833333333337</v>
      </c>
      <c r="E216" s="36">
        <v>2555.0166666666673</v>
      </c>
      <c r="F216" s="36">
        <v>2534.4333333333338</v>
      </c>
      <c r="G216" s="36">
        <v>2522.0666666666675</v>
      </c>
      <c r="H216" s="36">
        <v>2587.9666666666672</v>
      </c>
      <c r="I216" s="36">
        <v>2600.333333333333</v>
      </c>
      <c r="J216" s="36">
        <v>2620.916666666667</v>
      </c>
      <c r="K216" s="31">
        <v>2579.75</v>
      </c>
      <c r="L216" s="31">
        <v>2546.8000000000002</v>
      </c>
      <c r="M216" s="31">
        <v>11.749840000000001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309.89999999999998</v>
      </c>
      <c r="D217" s="36">
        <v>308.98333333333335</v>
      </c>
      <c r="E217" s="36">
        <v>305.9666666666667</v>
      </c>
      <c r="F217" s="36">
        <v>302.03333333333336</v>
      </c>
      <c r="G217" s="36">
        <v>299.01666666666671</v>
      </c>
      <c r="H217" s="36">
        <v>312.91666666666669</v>
      </c>
      <c r="I217" s="36">
        <v>315.93333333333334</v>
      </c>
      <c r="J217" s="36">
        <v>319.86666666666667</v>
      </c>
      <c r="K217" s="31">
        <v>312</v>
      </c>
      <c r="L217" s="31">
        <v>305.05</v>
      </c>
      <c r="M217" s="31">
        <v>4.8018200000000002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5131.1000000000004</v>
      </c>
      <c r="D218" s="36">
        <v>5102.0333333333338</v>
      </c>
      <c r="E218" s="36">
        <v>5049.0666666666675</v>
      </c>
      <c r="F218" s="36">
        <v>4967.0333333333338</v>
      </c>
      <c r="G218" s="36">
        <v>4914.0666666666675</v>
      </c>
      <c r="H218" s="36">
        <v>5184.0666666666675</v>
      </c>
      <c r="I218" s="36">
        <v>5237.0333333333328</v>
      </c>
      <c r="J218" s="36">
        <v>5319.0666666666675</v>
      </c>
      <c r="K218" s="31">
        <v>5155</v>
      </c>
      <c r="L218" s="31">
        <v>5020</v>
      </c>
      <c r="M218" s="31">
        <v>0.22422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532</v>
      </c>
      <c r="D219" s="36">
        <v>532.7833333333333</v>
      </c>
      <c r="E219" s="36">
        <v>526.61666666666656</v>
      </c>
      <c r="F219" s="36">
        <v>521.23333333333323</v>
      </c>
      <c r="G219" s="36">
        <v>515.06666666666649</v>
      </c>
      <c r="H219" s="36">
        <v>538.16666666666663</v>
      </c>
      <c r="I219" s="36">
        <v>544.33333333333337</v>
      </c>
      <c r="J219" s="36">
        <v>549.7166666666667</v>
      </c>
      <c r="K219" s="31">
        <v>538.95000000000005</v>
      </c>
      <c r="L219" s="31">
        <v>527.4</v>
      </c>
      <c r="M219" s="31">
        <v>0.41686000000000001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994.6</v>
      </c>
      <c r="D220" s="36">
        <v>983.31666666666661</v>
      </c>
      <c r="E220" s="36">
        <v>962.28333333333319</v>
      </c>
      <c r="F220" s="36">
        <v>929.96666666666658</v>
      </c>
      <c r="G220" s="36">
        <v>908.93333333333317</v>
      </c>
      <c r="H220" s="36">
        <v>1015.6333333333332</v>
      </c>
      <c r="I220" s="36">
        <v>1036.6666666666665</v>
      </c>
      <c r="J220" s="36">
        <v>1068.9833333333331</v>
      </c>
      <c r="K220" s="31">
        <v>1004.35</v>
      </c>
      <c r="L220" s="31">
        <v>951</v>
      </c>
      <c r="M220" s="31">
        <v>2.56338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35109.35</v>
      </c>
      <c r="D221" s="36">
        <v>35200.116666666669</v>
      </c>
      <c r="E221" s="36">
        <v>34934.233333333337</v>
      </c>
      <c r="F221" s="36">
        <v>34759.116666666669</v>
      </c>
      <c r="G221" s="36">
        <v>34493.233333333337</v>
      </c>
      <c r="H221" s="36">
        <v>35375.233333333337</v>
      </c>
      <c r="I221" s="36">
        <v>35641.116666666669</v>
      </c>
      <c r="J221" s="36">
        <v>35816.233333333337</v>
      </c>
      <c r="K221" s="31">
        <v>35466</v>
      </c>
      <c r="L221" s="31">
        <v>35025</v>
      </c>
      <c r="M221" s="31">
        <v>0.12352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105.6</v>
      </c>
      <c r="D222" s="36">
        <v>105.3</v>
      </c>
      <c r="E222" s="36">
        <v>103.6</v>
      </c>
      <c r="F222" s="36">
        <v>101.6</v>
      </c>
      <c r="G222" s="36">
        <v>99.899999999999991</v>
      </c>
      <c r="H222" s="36">
        <v>107.3</v>
      </c>
      <c r="I222" s="36">
        <v>109.00000000000001</v>
      </c>
      <c r="J222" s="36">
        <v>111</v>
      </c>
      <c r="K222" s="31">
        <v>107</v>
      </c>
      <c r="L222" s="31">
        <v>103.3</v>
      </c>
      <c r="M222" s="31">
        <v>120.18664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994.3</v>
      </c>
      <c r="D223" s="36">
        <v>998.48333333333323</v>
      </c>
      <c r="E223" s="36">
        <v>987.41666666666652</v>
      </c>
      <c r="F223" s="36">
        <v>980.5333333333333</v>
      </c>
      <c r="G223" s="36">
        <v>969.46666666666658</v>
      </c>
      <c r="H223" s="36">
        <v>1005.3666666666664</v>
      </c>
      <c r="I223" s="36">
        <v>1016.4333333333333</v>
      </c>
      <c r="J223" s="36">
        <v>1023.3166666666664</v>
      </c>
      <c r="K223" s="31">
        <v>1009.55</v>
      </c>
      <c r="L223" s="31">
        <v>991.6</v>
      </c>
      <c r="M223" s="31">
        <v>208.81976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1422.6</v>
      </c>
      <c r="D224" s="36">
        <v>1418.8500000000001</v>
      </c>
      <c r="E224" s="36">
        <v>1409.5000000000002</v>
      </c>
      <c r="F224" s="36">
        <v>1396.4</v>
      </c>
      <c r="G224" s="36">
        <v>1387.0500000000002</v>
      </c>
      <c r="H224" s="36">
        <v>1431.9500000000003</v>
      </c>
      <c r="I224" s="36">
        <v>1441.3000000000002</v>
      </c>
      <c r="J224" s="36">
        <v>1454.4000000000003</v>
      </c>
      <c r="K224" s="31">
        <v>1428.2</v>
      </c>
      <c r="L224" s="31">
        <v>1405.75</v>
      </c>
      <c r="M224" s="31">
        <v>2.3069799999999998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518.95000000000005</v>
      </c>
      <c r="D225" s="36">
        <v>519.30000000000007</v>
      </c>
      <c r="E225" s="36">
        <v>514.65000000000009</v>
      </c>
      <c r="F225" s="36">
        <v>510.35</v>
      </c>
      <c r="G225" s="36">
        <v>505.70000000000005</v>
      </c>
      <c r="H225" s="36">
        <v>523.60000000000014</v>
      </c>
      <c r="I225" s="36">
        <v>528.25</v>
      </c>
      <c r="J225" s="36">
        <v>532.55000000000018</v>
      </c>
      <c r="K225" s="31">
        <v>523.95000000000005</v>
      </c>
      <c r="L225" s="31">
        <v>515</v>
      </c>
      <c r="M225" s="31">
        <v>14.17103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731.6</v>
      </c>
      <c r="D226" s="36">
        <v>733.6</v>
      </c>
      <c r="E226" s="36">
        <v>723.2</v>
      </c>
      <c r="F226" s="36">
        <v>714.80000000000007</v>
      </c>
      <c r="G226" s="36">
        <v>704.40000000000009</v>
      </c>
      <c r="H226" s="36">
        <v>742</v>
      </c>
      <c r="I226" s="36">
        <v>752.39999999999986</v>
      </c>
      <c r="J226" s="36">
        <v>760.8</v>
      </c>
      <c r="K226" s="31">
        <v>744</v>
      </c>
      <c r="L226" s="31">
        <v>725.2</v>
      </c>
      <c r="M226" s="31">
        <v>1.1498999999999999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65.95</v>
      </c>
      <c r="D227" s="36">
        <v>66.100000000000009</v>
      </c>
      <c r="E227" s="36">
        <v>65.15000000000002</v>
      </c>
      <c r="F227" s="36">
        <v>64.350000000000009</v>
      </c>
      <c r="G227" s="36">
        <v>63.40000000000002</v>
      </c>
      <c r="H227" s="36">
        <v>66.90000000000002</v>
      </c>
      <c r="I227" s="36">
        <v>67.850000000000009</v>
      </c>
      <c r="J227" s="36">
        <v>68.65000000000002</v>
      </c>
      <c r="K227" s="31">
        <v>67.05</v>
      </c>
      <c r="L227" s="31">
        <v>65.3</v>
      </c>
      <c r="M227" s="31">
        <v>69.59675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88.45</v>
      </c>
      <c r="D228" s="36">
        <v>88.633333333333326</v>
      </c>
      <c r="E228" s="36">
        <v>87.816666666666649</v>
      </c>
      <c r="F228" s="36">
        <v>87.183333333333323</v>
      </c>
      <c r="G228" s="36">
        <v>86.366666666666646</v>
      </c>
      <c r="H228" s="36">
        <v>89.266666666666652</v>
      </c>
      <c r="I228" s="36">
        <v>90.083333333333314</v>
      </c>
      <c r="J228" s="36">
        <v>90.716666666666654</v>
      </c>
      <c r="K228" s="31">
        <v>89.45</v>
      </c>
      <c r="L228" s="31">
        <v>88</v>
      </c>
      <c r="M228" s="31">
        <v>221.60258999999999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124.2</v>
      </c>
      <c r="D229" s="36">
        <v>124.10000000000001</v>
      </c>
      <c r="E229" s="36">
        <v>123.35000000000002</v>
      </c>
      <c r="F229" s="36">
        <v>122.50000000000001</v>
      </c>
      <c r="G229" s="36">
        <v>121.75000000000003</v>
      </c>
      <c r="H229" s="36">
        <v>124.95000000000002</v>
      </c>
      <c r="I229" s="36">
        <v>125.69999999999999</v>
      </c>
      <c r="J229" s="36">
        <v>126.55000000000001</v>
      </c>
      <c r="K229" s="31">
        <v>124.85</v>
      </c>
      <c r="L229" s="31">
        <v>123.25</v>
      </c>
      <c r="M229" s="31">
        <v>44.568300000000001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908.15</v>
      </c>
      <c r="D230" s="36">
        <v>913.38333333333333</v>
      </c>
      <c r="E230" s="36">
        <v>900.76666666666665</v>
      </c>
      <c r="F230" s="36">
        <v>893.38333333333333</v>
      </c>
      <c r="G230" s="36">
        <v>880.76666666666665</v>
      </c>
      <c r="H230" s="36">
        <v>920.76666666666665</v>
      </c>
      <c r="I230" s="36">
        <v>933.38333333333321</v>
      </c>
      <c r="J230" s="36">
        <v>940.76666666666665</v>
      </c>
      <c r="K230" s="31">
        <v>926</v>
      </c>
      <c r="L230" s="31">
        <v>906</v>
      </c>
      <c r="M230" s="31">
        <v>0.50836999999999999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572.6</v>
      </c>
      <c r="D231" s="36">
        <v>576.36666666666667</v>
      </c>
      <c r="E231" s="36">
        <v>548.48333333333335</v>
      </c>
      <c r="F231" s="36">
        <v>524.36666666666667</v>
      </c>
      <c r="G231" s="36">
        <v>496.48333333333335</v>
      </c>
      <c r="H231" s="36">
        <v>600.48333333333335</v>
      </c>
      <c r="I231" s="36">
        <v>628.36666666666679</v>
      </c>
      <c r="J231" s="36">
        <v>652.48333333333335</v>
      </c>
      <c r="K231" s="31">
        <v>604.25</v>
      </c>
      <c r="L231" s="31">
        <v>552.25</v>
      </c>
      <c r="M231" s="31">
        <v>260.92849000000001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251.45</v>
      </c>
      <c r="D232" s="36">
        <v>252.83333333333334</v>
      </c>
      <c r="E232" s="36">
        <v>247.7166666666667</v>
      </c>
      <c r="F232" s="36">
        <v>243.98333333333335</v>
      </c>
      <c r="G232" s="36">
        <v>238.8666666666667</v>
      </c>
      <c r="H232" s="36">
        <v>256.56666666666672</v>
      </c>
      <c r="I232" s="36">
        <v>261.68333333333328</v>
      </c>
      <c r="J232" s="36">
        <v>265.41666666666669</v>
      </c>
      <c r="K232" s="31">
        <v>257.95</v>
      </c>
      <c r="L232" s="31">
        <v>249.1</v>
      </c>
      <c r="M232" s="31">
        <v>34.732329999999997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210.2</v>
      </c>
      <c r="D233" s="36">
        <v>210.43333333333331</v>
      </c>
      <c r="E233" s="36">
        <v>205.76666666666662</v>
      </c>
      <c r="F233" s="36">
        <v>201.33333333333331</v>
      </c>
      <c r="G233" s="36">
        <v>196.66666666666663</v>
      </c>
      <c r="H233" s="36">
        <v>214.86666666666662</v>
      </c>
      <c r="I233" s="36">
        <v>219.5333333333333</v>
      </c>
      <c r="J233" s="36">
        <v>223.96666666666661</v>
      </c>
      <c r="K233" s="31">
        <v>215.1</v>
      </c>
      <c r="L233" s="31">
        <v>206</v>
      </c>
      <c r="M233" s="31">
        <v>167.48840999999999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89.4</v>
      </c>
      <c r="D234" s="36">
        <v>89.316666666666677</v>
      </c>
      <c r="E234" s="36">
        <v>87.683333333333351</v>
      </c>
      <c r="F234" s="36">
        <v>85.966666666666669</v>
      </c>
      <c r="G234" s="36">
        <v>84.333333333333343</v>
      </c>
      <c r="H234" s="36">
        <v>91.03333333333336</v>
      </c>
      <c r="I234" s="36">
        <v>92.666666666666686</v>
      </c>
      <c r="J234" s="36">
        <v>94.383333333333368</v>
      </c>
      <c r="K234" s="31">
        <v>90.95</v>
      </c>
      <c r="L234" s="31">
        <v>87.6</v>
      </c>
      <c r="M234" s="31">
        <v>114.21221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2711.75</v>
      </c>
      <c r="D235" s="36">
        <v>2725.6833333333334</v>
      </c>
      <c r="E235" s="36">
        <v>2682.1166666666668</v>
      </c>
      <c r="F235" s="36">
        <v>2652.4833333333336</v>
      </c>
      <c r="G235" s="36">
        <v>2608.916666666667</v>
      </c>
      <c r="H235" s="36">
        <v>2755.3166666666666</v>
      </c>
      <c r="I235" s="36">
        <v>2798.8833333333332</v>
      </c>
      <c r="J235" s="36">
        <v>2828.5166666666664</v>
      </c>
      <c r="K235" s="31">
        <v>2769.25</v>
      </c>
      <c r="L235" s="31">
        <v>2696.05</v>
      </c>
      <c r="M235" s="31">
        <v>1.42476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412.2</v>
      </c>
      <c r="D236" s="36">
        <v>412.98333333333329</v>
      </c>
      <c r="E236" s="36">
        <v>407.81666666666661</v>
      </c>
      <c r="F236" s="36">
        <v>403.43333333333334</v>
      </c>
      <c r="G236" s="36">
        <v>398.26666666666665</v>
      </c>
      <c r="H236" s="36">
        <v>417.36666666666656</v>
      </c>
      <c r="I236" s="36">
        <v>422.53333333333319</v>
      </c>
      <c r="J236" s="36">
        <v>426.91666666666652</v>
      </c>
      <c r="K236" s="31">
        <v>418.15</v>
      </c>
      <c r="L236" s="31">
        <v>408.6</v>
      </c>
      <c r="M236" s="31">
        <v>65.63982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152.55000000000001</v>
      </c>
      <c r="D237" s="36">
        <v>151.31666666666669</v>
      </c>
      <c r="E237" s="36">
        <v>148.13333333333338</v>
      </c>
      <c r="F237" s="36">
        <v>143.7166666666667</v>
      </c>
      <c r="G237" s="36">
        <v>140.53333333333339</v>
      </c>
      <c r="H237" s="36">
        <v>155.73333333333338</v>
      </c>
      <c r="I237" s="36">
        <v>158.91666666666671</v>
      </c>
      <c r="J237" s="36">
        <v>163.33333333333337</v>
      </c>
      <c r="K237" s="31">
        <v>154.5</v>
      </c>
      <c r="L237" s="31">
        <v>146.9</v>
      </c>
      <c r="M237" s="31">
        <v>158.14245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439.2</v>
      </c>
      <c r="D238" s="36">
        <v>435.83333333333331</v>
      </c>
      <c r="E238" s="36">
        <v>431.26666666666665</v>
      </c>
      <c r="F238" s="36">
        <v>423.33333333333331</v>
      </c>
      <c r="G238" s="36">
        <v>418.76666666666665</v>
      </c>
      <c r="H238" s="36">
        <v>443.76666666666665</v>
      </c>
      <c r="I238" s="36">
        <v>448.33333333333337</v>
      </c>
      <c r="J238" s="36">
        <v>456.26666666666665</v>
      </c>
      <c r="K238" s="31">
        <v>440.4</v>
      </c>
      <c r="L238" s="31">
        <v>427.9</v>
      </c>
      <c r="M238" s="31">
        <v>26.281199999999998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123.7</v>
      </c>
      <c r="D239" s="36">
        <v>123.59999999999998</v>
      </c>
      <c r="E239" s="36">
        <v>122.19999999999996</v>
      </c>
      <c r="F239" s="36">
        <v>120.69999999999997</v>
      </c>
      <c r="G239" s="36">
        <v>119.29999999999995</v>
      </c>
      <c r="H239" s="36">
        <v>125.09999999999997</v>
      </c>
      <c r="I239" s="36">
        <v>126.49999999999997</v>
      </c>
      <c r="J239" s="36">
        <v>127.99999999999997</v>
      </c>
      <c r="K239" s="31">
        <v>125</v>
      </c>
      <c r="L239" s="31">
        <v>122.1</v>
      </c>
      <c r="M239" s="31">
        <v>129.15880000000001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42.95</v>
      </c>
      <c r="D240" s="36">
        <v>43.216666666666669</v>
      </c>
      <c r="E240" s="36">
        <v>42.233333333333334</v>
      </c>
      <c r="F240" s="36">
        <v>41.516666666666666</v>
      </c>
      <c r="G240" s="36">
        <v>40.533333333333331</v>
      </c>
      <c r="H240" s="36">
        <v>43.933333333333337</v>
      </c>
      <c r="I240" s="36">
        <v>44.916666666666671</v>
      </c>
      <c r="J240" s="36">
        <v>45.63333333333334</v>
      </c>
      <c r="K240" s="31">
        <v>44.2</v>
      </c>
      <c r="L240" s="31">
        <v>42.5</v>
      </c>
      <c r="M240" s="31">
        <v>221.20641000000001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860.9</v>
      </c>
      <c r="D241" s="36">
        <v>867.23333333333323</v>
      </c>
      <c r="E241" s="36">
        <v>847.56666666666649</v>
      </c>
      <c r="F241" s="36">
        <v>834.23333333333323</v>
      </c>
      <c r="G241" s="36">
        <v>814.56666666666649</v>
      </c>
      <c r="H241" s="36">
        <v>880.56666666666649</v>
      </c>
      <c r="I241" s="36">
        <v>900.23333333333323</v>
      </c>
      <c r="J241" s="36">
        <v>913.56666666666649</v>
      </c>
      <c r="K241" s="31">
        <v>886.9</v>
      </c>
      <c r="L241" s="31">
        <v>853.9</v>
      </c>
      <c r="M241" s="31">
        <v>100.46698000000001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97.75</v>
      </c>
      <c r="D242" s="36">
        <v>98.766666666666666</v>
      </c>
      <c r="E242" s="36">
        <v>95.633333333333326</v>
      </c>
      <c r="F242" s="36">
        <v>93.516666666666666</v>
      </c>
      <c r="G242" s="36">
        <v>90.383333333333326</v>
      </c>
      <c r="H242" s="36">
        <v>100.88333333333333</v>
      </c>
      <c r="I242" s="36">
        <v>104.01666666666668</v>
      </c>
      <c r="J242" s="36">
        <v>106.13333333333333</v>
      </c>
      <c r="K242" s="31">
        <v>101.9</v>
      </c>
      <c r="L242" s="31">
        <v>96.65</v>
      </c>
      <c r="M242" s="31">
        <v>1376.4682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1465.6</v>
      </c>
      <c r="D243" s="36">
        <v>1464.3833333333332</v>
      </c>
      <c r="E243" s="36">
        <v>1454.1666666666665</v>
      </c>
      <c r="F243" s="36">
        <v>1442.7333333333333</v>
      </c>
      <c r="G243" s="36">
        <v>1432.5166666666667</v>
      </c>
      <c r="H243" s="36">
        <v>1475.8166666666664</v>
      </c>
      <c r="I243" s="36">
        <v>1486.0333333333331</v>
      </c>
      <c r="J243" s="36">
        <v>1497.4666666666662</v>
      </c>
      <c r="K243" s="31">
        <v>1474.6</v>
      </c>
      <c r="L243" s="31">
        <v>1452.95</v>
      </c>
      <c r="M243" s="31">
        <v>0.20243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408.05</v>
      </c>
      <c r="D244" s="36">
        <v>406.65000000000003</v>
      </c>
      <c r="E244" s="36">
        <v>404.00000000000006</v>
      </c>
      <c r="F244" s="36">
        <v>399.95000000000005</v>
      </c>
      <c r="G244" s="36">
        <v>397.30000000000007</v>
      </c>
      <c r="H244" s="36">
        <v>410.70000000000005</v>
      </c>
      <c r="I244" s="36">
        <v>413.35</v>
      </c>
      <c r="J244" s="36">
        <v>417.40000000000003</v>
      </c>
      <c r="K244" s="31">
        <v>409.3</v>
      </c>
      <c r="L244" s="31">
        <v>402.6</v>
      </c>
      <c r="M244" s="31">
        <v>18.234559999999998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185.8</v>
      </c>
      <c r="D245" s="36">
        <v>185.78333333333333</v>
      </c>
      <c r="E245" s="36">
        <v>182.36666666666667</v>
      </c>
      <c r="F245" s="36">
        <v>178.93333333333334</v>
      </c>
      <c r="G245" s="36">
        <v>175.51666666666668</v>
      </c>
      <c r="H245" s="36">
        <v>189.21666666666667</v>
      </c>
      <c r="I245" s="36">
        <v>192.63333333333335</v>
      </c>
      <c r="J245" s="36">
        <v>196.06666666666666</v>
      </c>
      <c r="K245" s="31">
        <v>189.2</v>
      </c>
      <c r="L245" s="31">
        <v>182.35</v>
      </c>
      <c r="M245" s="31">
        <v>104.47967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1562.35</v>
      </c>
      <c r="D246" s="36">
        <v>1570.45</v>
      </c>
      <c r="E246" s="36">
        <v>1549.8000000000002</v>
      </c>
      <c r="F246" s="36">
        <v>1537.2500000000002</v>
      </c>
      <c r="G246" s="36">
        <v>1516.6000000000004</v>
      </c>
      <c r="H246" s="36">
        <v>1583</v>
      </c>
      <c r="I246" s="36">
        <v>1603.65</v>
      </c>
      <c r="J246" s="36">
        <v>1616.1999999999998</v>
      </c>
      <c r="K246" s="31">
        <v>1591.1</v>
      </c>
      <c r="L246" s="31">
        <v>1557.9</v>
      </c>
      <c r="M246" s="31">
        <v>22.142060000000001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21.7</v>
      </c>
      <c r="D247" s="36">
        <v>21.716666666666669</v>
      </c>
      <c r="E247" s="36">
        <v>21.333333333333336</v>
      </c>
      <c r="F247" s="36">
        <v>20.966666666666669</v>
      </c>
      <c r="G247" s="36">
        <v>20.583333333333336</v>
      </c>
      <c r="H247" s="36">
        <v>22.083333333333336</v>
      </c>
      <c r="I247" s="36">
        <v>22.466666666666669</v>
      </c>
      <c r="J247" s="36">
        <v>22.833333333333336</v>
      </c>
      <c r="K247" s="31">
        <v>22.1</v>
      </c>
      <c r="L247" s="31">
        <v>21.35</v>
      </c>
      <c r="M247" s="31">
        <v>212.49742000000001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5006.5</v>
      </c>
      <c r="D248" s="36">
        <v>5020.3499999999995</v>
      </c>
      <c r="E248" s="36">
        <v>4952.6999999999989</v>
      </c>
      <c r="F248" s="36">
        <v>4898.8999999999996</v>
      </c>
      <c r="G248" s="36">
        <v>4831.2499999999991</v>
      </c>
      <c r="H248" s="36">
        <v>5074.1499999999987</v>
      </c>
      <c r="I248" s="36">
        <v>5141.7999999999984</v>
      </c>
      <c r="J248" s="36">
        <v>5195.5999999999985</v>
      </c>
      <c r="K248" s="31">
        <v>5088</v>
      </c>
      <c r="L248" s="31">
        <v>4966.55</v>
      </c>
      <c r="M248" s="31">
        <v>3.0693100000000002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1562.9</v>
      </c>
      <c r="D249" s="36">
        <v>1550.6333333333332</v>
      </c>
      <c r="E249" s="36">
        <v>1535.2666666666664</v>
      </c>
      <c r="F249" s="36">
        <v>1507.6333333333332</v>
      </c>
      <c r="G249" s="36">
        <v>1492.2666666666664</v>
      </c>
      <c r="H249" s="36">
        <v>1578.2666666666664</v>
      </c>
      <c r="I249" s="36">
        <v>1593.6333333333332</v>
      </c>
      <c r="J249" s="36">
        <v>1621.2666666666664</v>
      </c>
      <c r="K249" s="31">
        <v>1566</v>
      </c>
      <c r="L249" s="31">
        <v>1523</v>
      </c>
      <c r="M249" s="31">
        <v>67.410600000000002</v>
      </c>
      <c r="N249" s="1"/>
      <c r="O249" s="1"/>
    </row>
    <row r="250" spans="1:15" ht="12.75" customHeight="1">
      <c r="A250" s="33">
        <v>240</v>
      </c>
      <c r="B250" s="53" t="s">
        <v>851</v>
      </c>
      <c r="C250" s="31">
        <v>3091.7</v>
      </c>
      <c r="D250" s="36">
        <v>3097.9500000000003</v>
      </c>
      <c r="E250" s="36">
        <v>3068.7500000000005</v>
      </c>
      <c r="F250" s="36">
        <v>3045.8</v>
      </c>
      <c r="G250" s="36">
        <v>3016.6000000000004</v>
      </c>
      <c r="H250" s="36">
        <v>3120.9000000000005</v>
      </c>
      <c r="I250" s="36">
        <v>3150.1000000000004</v>
      </c>
      <c r="J250" s="36">
        <v>3173.0500000000006</v>
      </c>
      <c r="K250" s="31">
        <v>3127.15</v>
      </c>
      <c r="L250" s="31">
        <v>3075</v>
      </c>
      <c r="M250" s="31">
        <v>0.27615000000000001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811.7</v>
      </c>
      <c r="D251" s="36">
        <v>802.43333333333339</v>
      </c>
      <c r="E251" s="36">
        <v>790.16666666666674</v>
      </c>
      <c r="F251" s="36">
        <v>768.63333333333333</v>
      </c>
      <c r="G251" s="36">
        <v>756.36666666666667</v>
      </c>
      <c r="H251" s="36">
        <v>823.96666666666681</v>
      </c>
      <c r="I251" s="36">
        <v>836.23333333333346</v>
      </c>
      <c r="J251" s="36">
        <v>857.76666666666688</v>
      </c>
      <c r="K251" s="31">
        <v>814.7</v>
      </c>
      <c r="L251" s="31">
        <v>780.9</v>
      </c>
      <c r="M251" s="31">
        <v>8.8789200000000008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2871.4</v>
      </c>
      <c r="D252" s="36">
        <v>2877.3833333333332</v>
      </c>
      <c r="E252" s="36">
        <v>2841.3666666666663</v>
      </c>
      <c r="F252" s="36">
        <v>2811.333333333333</v>
      </c>
      <c r="G252" s="36">
        <v>2775.3166666666662</v>
      </c>
      <c r="H252" s="36">
        <v>2907.4166666666665</v>
      </c>
      <c r="I252" s="36">
        <v>2943.4333333333329</v>
      </c>
      <c r="J252" s="36">
        <v>2973.4666666666667</v>
      </c>
      <c r="K252" s="31">
        <v>2913.4</v>
      </c>
      <c r="L252" s="31">
        <v>2847.35</v>
      </c>
      <c r="M252" s="31">
        <v>5.3409800000000001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1062.6500000000001</v>
      </c>
      <c r="D253" s="36">
        <v>1069.0166666666667</v>
      </c>
      <c r="E253" s="36">
        <v>1052.0833333333333</v>
      </c>
      <c r="F253" s="36">
        <v>1041.5166666666667</v>
      </c>
      <c r="G253" s="36">
        <v>1024.5833333333333</v>
      </c>
      <c r="H253" s="36">
        <v>1079.5833333333333</v>
      </c>
      <c r="I253" s="36">
        <v>1096.5166666666667</v>
      </c>
      <c r="J253" s="36">
        <v>1107.0833333333333</v>
      </c>
      <c r="K253" s="31">
        <v>1085.95</v>
      </c>
      <c r="L253" s="31">
        <v>1058.45</v>
      </c>
      <c r="M253" s="31">
        <v>4.4485700000000001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41.65</v>
      </c>
      <c r="D254" s="36">
        <v>41.800000000000004</v>
      </c>
      <c r="E254" s="36">
        <v>40.95000000000001</v>
      </c>
      <c r="F254" s="36">
        <v>40.250000000000007</v>
      </c>
      <c r="G254" s="36">
        <v>39.400000000000013</v>
      </c>
      <c r="H254" s="36">
        <v>42.500000000000007</v>
      </c>
      <c r="I254" s="36">
        <v>43.35</v>
      </c>
      <c r="J254" s="36">
        <v>44.050000000000004</v>
      </c>
      <c r="K254" s="31">
        <v>42.65</v>
      </c>
      <c r="L254" s="31">
        <v>41.1</v>
      </c>
      <c r="M254" s="31">
        <v>283.75867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455.2</v>
      </c>
      <c r="D255" s="36">
        <v>453.88333333333327</v>
      </c>
      <c r="E255" s="36">
        <v>451.86666666666656</v>
      </c>
      <c r="F255" s="36">
        <v>448.5333333333333</v>
      </c>
      <c r="G255" s="36">
        <v>446.51666666666659</v>
      </c>
      <c r="H255" s="36">
        <v>457.21666666666653</v>
      </c>
      <c r="I255" s="36">
        <v>459.23333333333329</v>
      </c>
      <c r="J255" s="36">
        <v>462.56666666666649</v>
      </c>
      <c r="K255" s="31">
        <v>455.9</v>
      </c>
      <c r="L255" s="31">
        <v>450.55</v>
      </c>
      <c r="M255" s="31">
        <v>110.26317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304.5</v>
      </c>
      <c r="D256" s="36">
        <v>303.05</v>
      </c>
      <c r="E256" s="36">
        <v>294.35000000000002</v>
      </c>
      <c r="F256" s="36">
        <v>284.2</v>
      </c>
      <c r="G256" s="36">
        <v>275.5</v>
      </c>
      <c r="H256" s="36">
        <v>313.20000000000005</v>
      </c>
      <c r="I256" s="36">
        <v>321.89999999999998</v>
      </c>
      <c r="J256" s="36">
        <v>332.05000000000007</v>
      </c>
      <c r="K256" s="31">
        <v>311.75</v>
      </c>
      <c r="L256" s="31">
        <v>292.89999999999998</v>
      </c>
      <c r="M256" s="31">
        <v>69.132050000000007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1618.85</v>
      </c>
      <c r="D257" s="36">
        <v>1580.6166666666668</v>
      </c>
      <c r="E257" s="36">
        <v>1530.2333333333336</v>
      </c>
      <c r="F257" s="36">
        <v>1441.6166666666668</v>
      </c>
      <c r="G257" s="36">
        <v>1391.2333333333336</v>
      </c>
      <c r="H257" s="36">
        <v>1669.2333333333336</v>
      </c>
      <c r="I257" s="36">
        <v>1719.6166666666668</v>
      </c>
      <c r="J257" s="36">
        <v>1808.2333333333336</v>
      </c>
      <c r="K257" s="31">
        <v>1631</v>
      </c>
      <c r="L257" s="31">
        <v>1492</v>
      </c>
      <c r="M257" s="31">
        <v>19.599150000000002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3782.2</v>
      </c>
      <c r="D258" s="36">
        <v>3805.0333333333328</v>
      </c>
      <c r="E258" s="36">
        <v>3751.4666666666658</v>
      </c>
      <c r="F258" s="36">
        <v>3720.7333333333331</v>
      </c>
      <c r="G258" s="36">
        <v>3667.1666666666661</v>
      </c>
      <c r="H258" s="36">
        <v>3835.7666666666655</v>
      </c>
      <c r="I258" s="36">
        <v>3889.333333333333</v>
      </c>
      <c r="J258" s="36">
        <v>3920.0666666666652</v>
      </c>
      <c r="K258" s="31">
        <v>3858.6</v>
      </c>
      <c r="L258" s="31">
        <v>3774.3</v>
      </c>
      <c r="M258" s="31">
        <v>0.32691999999999999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108</v>
      </c>
      <c r="D259" s="36">
        <v>107.7</v>
      </c>
      <c r="E259" s="36">
        <v>106.5</v>
      </c>
      <c r="F259" s="36">
        <v>105</v>
      </c>
      <c r="G259" s="36">
        <v>103.8</v>
      </c>
      <c r="H259" s="36">
        <v>109.2</v>
      </c>
      <c r="I259" s="36">
        <v>110.40000000000002</v>
      </c>
      <c r="J259" s="36">
        <v>111.9</v>
      </c>
      <c r="K259" s="31">
        <v>108.9</v>
      </c>
      <c r="L259" s="31">
        <v>106.2</v>
      </c>
      <c r="M259" s="31">
        <v>15.20255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1439.1</v>
      </c>
      <c r="D260" s="36">
        <v>1444.7</v>
      </c>
      <c r="E260" s="36">
        <v>1414.4</v>
      </c>
      <c r="F260" s="36">
        <v>1389.7</v>
      </c>
      <c r="G260" s="36">
        <v>1359.4</v>
      </c>
      <c r="H260" s="36">
        <v>1469.4</v>
      </c>
      <c r="I260" s="36">
        <v>1499.6999999999998</v>
      </c>
      <c r="J260" s="36">
        <v>1524.4</v>
      </c>
      <c r="K260" s="31">
        <v>1475</v>
      </c>
      <c r="L260" s="31">
        <v>1420</v>
      </c>
      <c r="M260" s="31">
        <v>1.30002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549.1</v>
      </c>
      <c r="D261" s="36">
        <v>547.01666666666677</v>
      </c>
      <c r="E261" s="36">
        <v>541.23333333333358</v>
      </c>
      <c r="F261" s="36">
        <v>533.36666666666679</v>
      </c>
      <c r="G261" s="36">
        <v>527.5833333333336</v>
      </c>
      <c r="H261" s="36">
        <v>554.88333333333355</v>
      </c>
      <c r="I261" s="36">
        <v>560.66666666666663</v>
      </c>
      <c r="J261" s="36">
        <v>568.53333333333353</v>
      </c>
      <c r="K261" s="31">
        <v>552.79999999999995</v>
      </c>
      <c r="L261" s="31">
        <v>539.15</v>
      </c>
      <c r="M261" s="31">
        <v>17.09121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726.4</v>
      </c>
      <c r="D262" s="36">
        <v>721.36666666666679</v>
      </c>
      <c r="E262" s="36">
        <v>712.23333333333358</v>
      </c>
      <c r="F262" s="36">
        <v>698.06666666666683</v>
      </c>
      <c r="G262" s="36">
        <v>688.93333333333362</v>
      </c>
      <c r="H262" s="36">
        <v>735.53333333333353</v>
      </c>
      <c r="I262" s="36">
        <v>744.66666666666674</v>
      </c>
      <c r="J262" s="36">
        <v>758.83333333333348</v>
      </c>
      <c r="K262" s="31">
        <v>730.5</v>
      </c>
      <c r="L262" s="31">
        <v>707.2</v>
      </c>
      <c r="M262" s="31">
        <v>23.92981</v>
      </c>
      <c r="N262" s="1"/>
      <c r="O262" s="1"/>
    </row>
    <row r="263" spans="1:15" ht="12.75" customHeight="1">
      <c r="A263" s="33">
        <v>253</v>
      </c>
      <c r="B263" s="53" t="s">
        <v>852</v>
      </c>
      <c r="C263" s="31">
        <v>305.5</v>
      </c>
      <c r="D263" s="36">
        <v>306.81666666666666</v>
      </c>
      <c r="E263" s="36">
        <v>300.48333333333335</v>
      </c>
      <c r="F263" s="36">
        <v>295.4666666666667</v>
      </c>
      <c r="G263" s="36">
        <v>289.13333333333338</v>
      </c>
      <c r="H263" s="36">
        <v>311.83333333333331</v>
      </c>
      <c r="I263" s="36">
        <v>318.16666666666669</v>
      </c>
      <c r="J263" s="36">
        <v>323.18333333333328</v>
      </c>
      <c r="K263" s="31">
        <v>313.14999999999998</v>
      </c>
      <c r="L263" s="31">
        <v>301.8</v>
      </c>
      <c r="M263" s="31">
        <v>0.35242000000000001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870.05</v>
      </c>
      <c r="D264" s="36">
        <v>866.75</v>
      </c>
      <c r="E264" s="36">
        <v>859.3</v>
      </c>
      <c r="F264" s="36">
        <v>848.55</v>
      </c>
      <c r="G264" s="36">
        <v>841.09999999999991</v>
      </c>
      <c r="H264" s="36">
        <v>877.5</v>
      </c>
      <c r="I264" s="36">
        <v>884.95</v>
      </c>
      <c r="J264" s="36">
        <v>895.7</v>
      </c>
      <c r="K264" s="31">
        <v>874.2</v>
      </c>
      <c r="L264" s="31">
        <v>856</v>
      </c>
      <c r="M264" s="31">
        <v>0.77564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389.25</v>
      </c>
      <c r="D265" s="36">
        <v>390.01666666666665</v>
      </c>
      <c r="E265" s="36">
        <v>385.68333333333328</v>
      </c>
      <c r="F265" s="36">
        <v>382.11666666666662</v>
      </c>
      <c r="G265" s="36">
        <v>377.78333333333325</v>
      </c>
      <c r="H265" s="36">
        <v>393.58333333333331</v>
      </c>
      <c r="I265" s="36">
        <v>397.91666666666669</v>
      </c>
      <c r="J265" s="36">
        <v>401.48333333333335</v>
      </c>
      <c r="K265" s="31">
        <v>394.35</v>
      </c>
      <c r="L265" s="31">
        <v>386.45</v>
      </c>
      <c r="M265" s="31">
        <v>4.6514699999999998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97.45</v>
      </c>
      <c r="D266" s="36">
        <v>98</v>
      </c>
      <c r="E266" s="36">
        <v>95.2</v>
      </c>
      <c r="F266" s="36">
        <v>92.95</v>
      </c>
      <c r="G266" s="36">
        <v>90.15</v>
      </c>
      <c r="H266" s="36">
        <v>100.25</v>
      </c>
      <c r="I266" s="36">
        <v>103.05000000000001</v>
      </c>
      <c r="J266" s="36">
        <v>105.3</v>
      </c>
      <c r="K266" s="31">
        <v>100.8</v>
      </c>
      <c r="L266" s="31">
        <v>95.75</v>
      </c>
      <c r="M266" s="31">
        <v>68.435940000000002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409.3</v>
      </c>
      <c r="D267" s="36">
        <v>413.34999999999997</v>
      </c>
      <c r="E267" s="36">
        <v>403.49999999999994</v>
      </c>
      <c r="F267" s="36">
        <v>397.7</v>
      </c>
      <c r="G267" s="36">
        <v>387.84999999999997</v>
      </c>
      <c r="H267" s="36">
        <v>419.14999999999992</v>
      </c>
      <c r="I267" s="36">
        <v>428.99999999999994</v>
      </c>
      <c r="J267" s="36">
        <v>434.7999999999999</v>
      </c>
      <c r="K267" s="31">
        <v>423.2</v>
      </c>
      <c r="L267" s="31">
        <v>407.55</v>
      </c>
      <c r="M267" s="31">
        <v>22.099910000000001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855.3</v>
      </c>
      <c r="D268" s="36">
        <v>851.98333333333323</v>
      </c>
      <c r="E268" s="36">
        <v>846.41666666666652</v>
      </c>
      <c r="F268" s="36">
        <v>837.5333333333333</v>
      </c>
      <c r="G268" s="36">
        <v>831.96666666666658</v>
      </c>
      <c r="H268" s="36">
        <v>860.86666666666645</v>
      </c>
      <c r="I268" s="36">
        <v>866.43333333333328</v>
      </c>
      <c r="J268" s="36">
        <v>875.31666666666638</v>
      </c>
      <c r="K268" s="31">
        <v>857.55</v>
      </c>
      <c r="L268" s="31">
        <v>843.1</v>
      </c>
      <c r="M268" s="31">
        <v>18.469329999999999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581.45000000000005</v>
      </c>
      <c r="D269" s="36">
        <v>577.6</v>
      </c>
      <c r="E269" s="36">
        <v>568.25</v>
      </c>
      <c r="F269" s="36">
        <v>555.04999999999995</v>
      </c>
      <c r="G269" s="36">
        <v>545.69999999999993</v>
      </c>
      <c r="H269" s="36">
        <v>590.80000000000007</v>
      </c>
      <c r="I269" s="36">
        <v>600.1500000000002</v>
      </c>
      <c r="J269" s="36">
        <v>613.35000000000014</v>
      </c>
      <c r="K269" s="31">
        <v>586.95000000000005</v>
      </c>
      <c r="L269" s="31">
        <v>564.4</v>
      </c>
      <c r="M269" s="31">
        <v>42.47513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500.25</v>
      </c>
      <c r="D270" s="36">
        <v>498.63333333333338</v>
      </c>
      <c r="E270" s="36">
        <v>494.31666666666678</v>
      </c>
      <c r="F270" s="36">
        <v>488.38333333333338</v>
      </c>
      <c r="G270" s="36">
        <v>484.06666666666678</v>
      </c>
      <c r="H270" s="36">
        <v>504.56666666666678</v>
      </c>
      <c r="I270" s="36">
        <v>508.88333333333338</v>
      </c>
      <c r="J270" s="36">
        <v>514.81666666666683</v>
      </c>
      <c r="K270" s="31">
        <v>502.95</v>
      </c>
      <c r="L270" s="31">
        <v>492.7</v>
      </c>
      <c r="M270" s="31">
        <v>4.6703200000000002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532.65</v>
      </c>
      <c r="D271" s="36">
        <v>525.18333333333339</v>
      </c>
      <c r="E271" s="36">
        <v>514.86666666666679</v>
      </c>
      <c r="F271" s="36">
        <v>497.08333333333337</v>
      </c>
      <c r="G271" s="36">
        <v>486.76666666666677</v>
      </c>
      <c r="H271" s="36">
        <v>542.96666666666681</v>
      </c>
      <c r="I271" s="36">
        <v>553.28333333333342</v>
      </c>
      <c r="J271" s="36">
        <v>571.06666666666683</v>
      </c>
      <c r="K271" s="31">
        <v>535.5</v>
      </c>
      <c r="L271" s="31">
        <v>507.4</v>
      </c>
      <c r="M271" s="31">
        <v>10.338900000000001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787.35</v>
      </c>
      <c r="D272" s="36">
        <v>789.25</v>
      </c>
      <c r="E272" s="36">
        <v>776.5</v>
      </c>
      <c r="F272" s="36">
        <v>765.65</v>
      </c>
      <c r="G272" s="36">
        <v>752.9</v>
      </c>
      <c r="H272" s="36">
        <v>800.1</v>
      </c>
      <c r="I272" s="36">
        <v>812.85</v>
      </c>
      <c r="J272" s="36">
        <v>823.7</v>
      </c>
      <c r="K272" s="31">
        <v>802</v>
      </c>
      <c r="L272" s="31">
        <v>778.4</v>
      </c>
      <c r="M272" s="31">
        <v>1.8701000000000001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479.25</v>
      </c>
      <c r="D273" s="36">
        <v>475.61666666666662</v>
      </c>
      <c r="E273" s="36">
        <v>468.68333333333322</v>
      </c>
      <c r="F273" s="36">
        <v>458.11666666666662</v>
      </c>
      <c r="G273" s="36">
        <v>451.18333333333322</v>
      </c>
      <c r="H273" s="36">
        <v>486.18333333333322</v>
      </c>
      <c r="I273" s="36">
        <v>493.11666666666662</v>
      </c>
      <c r="J273" s="36">
        <v>503.68333333333322</v>
      </c>
      <c r="K273" s="31">
        <v>482.55</v>
      </c>
      <c r="L273" s="31">
        <v>465.05</v>
      </c>
      <c r="M273" s="31">
        <v>8.7348499999999998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833.25</v>
      </c>
      <c r="D274" s="36">
        <v>833.33333333333337</v>
      </c>
      <c r="E274" s="36">
        <v>817.76666666666677</v>
      </c>
      <c r="F274" s="36">
        <v>802.28333333333342</v>
      </c>
      <c r="G274" s="36">
        <v>786.71666666666681</v>
      </c>
      <c r="H274" s="36">
        <v>848.81666666666672</v>
      </c>
      <c r="I274" s="36">
        <v>864.38333333333333</v>
      </c>
      <c r="J274" s="36">
        <v>879.86666666666667</v>
      </c>
      <c r="K274" s="31">
        <v>848.9</v>
      </c>
      <c r="L274" s="31">
        <v>817.85</v>
      </c>
      <c r="M274" s="31">
        <v>2.0339100000000001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1383.1</v>
      </c>
      <c r="D275" s="36">
        <v>1380.3</v>
      </c>
      <c r="E275" s="36">
        <v>1361.8999999999999</v>
      </c>
      <c r="F275" s="36">
        <v>1340.6999999999998</v>
      </c>
      <c r="G275" s="36">
        <v>1322.2999999999997</v>
      </c>
      <c r="H275" s="36">
        <v>1401.5</v>
      </c>
      <c r="I275" s="36">
        <v>1419.9</v>
      </c>
      <c r="J275" s="36">
        <v>1441.1000000000001</v>
      </c>
      <c r="K275" s="31">
        <v>1398.7</v>
      </c>
      <c r="L275" s="31">
        <v>1359.1</v>
      </c>
      <c r="M275" s="31">
        <v>1.8812800000000001</v>
      </c>
      <c r="N275" s="1"/>
      <c r="O275" s="1"/>
    </row>
    <row r="276" spans="1:15" ht="12.75" customHeight="1">
      <c r="A276" s="33">
        <v>266</v>
      </c>
      <c r="B276" s="53" t="s">
        <v>840</v>
      </c>
      <c r="C276" s="31">
        <v>631.15</v>
      </c>
      <c r="D276" s="36">
        <v>634.55000000000007</v>
      </c>
      <c r="E276" s="36">
        <v>625.45000000000016</v>
      </c>
      <c r="F276" s="36">
        <v>619.75000000000011</v>
      </c>
      <c r="G276" s="36">
        <v>610.6500000000002</v>
      </c>
      <c r="H276" s="36">
        <v>640.25000000000011</v>
      </c>
      <c r="I276" s="36">
        <v>649.35</v>
      </c>
      <c r="J276" s="36">
        <v>655.05000000000007</v>
      </c>
      <c r="K276" s="31">
        <v>643.65</v>
      </c>
      <c r="L276" s="31">
        <v>628.85</v>
      </c>
      <c r="M276" s="31">
        <v>2.3314499999999998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333.7</v>
      </c>
      <c r="D277" s="36">
        <v>334.1</v>
      </c>
      <c r="E277" s="36">
        <v>329.20000000000005</v>
      </c>
      <c r="F277" s="36">
        <v>324.70000000000005</v>
      </c>
      <c r="G277" s="36">
        <v>319.80000000000007</v>
      </c>
      <c r="H277" s="36">
        <v>338.6</v>
      </c>
      <c r="I277" s="36">
        <v>343.5</v>
      </c>
      <c r="J277" s="36">
        <v>348</v>
      </c>
      <c r="K277" s="31">
        <v>339</v>
      </c>
      <c r="L277" s="31">
        <v>329.6</v>
      </c>
      <c r="M277" s="31">
        <v>21.343579999999999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322.45</v>
      </c>
      <c r="D278" s="36">
        <v>322.48333333333335</v>
      </c>
      <c r="E278" s="36">
        <v>319.9666666666667</v>
      </c>
      <c r="F278" s="36">
        <v>317.48333333333335</v>
      </c>
      <c r="G278" s="36">
        <v>314.9666666666667</v>
      </c>
      <c r="H278" s="36">
        <v>324.9666666666667</v>
      </c>
      <c r="I278" s="36">
        <v>327.48333333333335</v>
      </c>
      <c r="J278" s="36">
        <v>329.9666666666667</v>
      </c>
      <c r="K278" s="31">
        <v>325</v>
      </c>
      <c r="L278" s="31">
        <v>320</v>
      </c>
      <c r="M278" s="31">
        <v>0.98323000000000005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167</v>
      </c>
      <c r="D279" s="36">
        <v>165.98333333333332</v>
      </c>
      <c r="E279" s="36">
        <v>163.96666666666664</v>
      </c>
      <c r="F279" s="36">
        <v>160.93333333333331</v>
      </c>
      <c r="G279" s="36">
        <v>158.91666666666663</v>
      </c>
      <c r="H279" s="36">
        <v>169.01666666666665</v>
      </c>
      <c r="I279" s="36">
        <v>171.03333333333336</v>
      </c>
      <c r="J279" s="36">
        <v>174.06666666666666</v>
      </c>
      <c r="K279" s="31">
        <v>168</v>
      </c>
      <c r="L279" s="31">
        <v>162.94999999999999</v>
      </c>
      <c r="M279" s="31">
        <v>25.167490000000001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598.75</v>
      </c>
      <c r="D280" s="36">
        <v>599.56666666666672</v>
      </c>
      <c r="E280" s="36">
        <v>594.18333333333339</v>
      </c>
      <c r="F280" s="36">
        <v>589.61666666666667</v>
      </c>
      <c r="G280" s="36">
        <v>584.23333333333335</v>
      </c>
      <c r="H280" s="36">
        <v>604.13333333333344</v>
      </c>
      <c r="I280" s="36">
        <v>609.51666666666688</v>
      </c>
      <c r="J280" s="36">
        <v>614.08333333333348</v>
      </c>
      <c r="K280" s="31">
        <v>604.95000000000005</v>
      </c>
      <c r="L280" s="31">
        <v>595</v>
      </c>
      <c r="M280" s="31">
        <v>1.36049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3056.65</v>
      </c>
      <c r="D281" s="36">
        <v>3034.2166666666667</v>
      </c>
      <c r="E281" s="36">
        <v>2992.4333333333334</v>
      </c>
      <c r="F281" s="36">
        <v>2928.2166666666667</v>
      </c>
      <c r="G281" s="36">
        <v>2886.4333333333334</v>
      </c>
      <c r="H281" s="36">
        <v>3098.4333333333334</v>
      </c>
      <c r="I281" s="36">
        <v>3140.2166666666672</v>
      </c>
      <c r="J281" s="36">
        <v>3204.4333333333334</v>
      </c>
      <c r="K281" s="31">
        <v>3076</v>
      </c>
      <c r="L281" s="31">
        <v>2970</v>
      </c>
      <c r="M281" s="31">
        <v>2.5017499999999999</v>
      </c>
      <c r="N281" s="1"/>
      <c r="O281" s="1"/>
    </row>
    <row r="282" spans="1:15" ht="12.75" customHeight="1">
      <c r="A282" s="33">
        <v>272</v>
      </c>
      <c r="B282" s="53" t="s">
        <v>857</v>
      </c>
      <c r="C282" s="31">
        <v>612.54999999999995</v>
      </c>
      <c r="D282" s="36">
        <v>601.9</v>
      </c>
      <c r="E282" s="36">
        <v>584.94999999999993</v>
      </c>
      <c r="F282" s="36">
        <v>557.34999999999991</v>
      </c>
      <c r="G282" s="36">
        <v>540.39999999999986</v>
      </c>
      <c r="H282" s="36">
        <v>629.5</v>
      </c>
      <c r="I282" s="36">
        <v>646.45000000000005</v>
      </c>
      <c r="J282" s="36">
        <v>674.05000000000007</v>
      </c>
      <c r="K282" s="31">
        <v>618.85</v>
      </c>
      <c r="L282" s="31">
        <v>574.29999999999995</v>
      </c>
      <c r="M282" s="31">
        <v>0.98963999999999996</v>
      </c>
      <c r="N282" s="1"/>
      <c r="O282" s="1"/>
    </row>
    <row r="283" spans="1:15" ht="12.75" customHeight="1">
      <c r="A283" s="33">
        <v>273</v>
      </c>
      <c r="B283" s="53" t="s">
        <v>853</v>
      </c>
      <c r="C283" s="31">
        <v>491.85</v>
      </c>
      <c r="D283" s="36">
        <v>489.9666666666667</v>
      </c>
      <c r="E283" s="36">
        <v>485.93333333333339</v>
      </c>
      <c r="F283" s="36">
        <v>480.01666666666671</v>
      </c>
      <c r="G283" s="36">
        <v>475.98333333333341</v>
      </c>
      <c r="H283" s="36">
        <v>495.88333333333338</v>
      </c>
      <c r="I283" s="36">
        <v>499.91666666666669</v>
      </c>
      <c r="J283" s="36">
        <v>505.83333333333337</v>
      </c>
      <c r="K283" s="31">
        <v>494</v>
      </c>
      <c r="L283" s="31">
        <v>484.05</v>
      </c>
      <c r="M283" s="31">
        <v>4.9959800000000003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260.5</v>
      </c>
      <c r="D284" s="36">
        <v>260.33333333333331</v>
      </c>
      <c r="E284" s="36">
        <v>258.26666666666665</v>
      </c>
      <c r="F284" s="36">
        <v>256.03333333333336</v>
      </c>
      <c r="G284" s="36">
        <v>253.9666666666667</v>
      </c>
      <c r="H284" s="36">
        <v>262.56666666666661</v>
      </c>
      <c r="I284" s="36">
        <v>264.63333333333333</v>
      </c>
      <c r="J284" s="36">
        <v>266.86666666666656</v>
      </c>
      <c r="K284" s="31">
        <v>262.39999999999998</v>
      </c>
      <c r="L284" s="31">
        <v>258.10000000000002</v>
      </c>
      <c r="M284" s="31">
        <v>4.7356100000000003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1860.5</v>
      </c>
      <c r="D285" s="36">
        <v>1863.7166666666665</v>
      </c>
      <c r="E285" s="36">
        <v>1847.7833333333328</v>
      </c>
      <c r="F285" s="36">
        <v>1835.0666666666664</v>
      </c>
      <c r="G285" s="36">
        <v>1819.1333333333328</v>
      </c>
      <c r="H285" s="36">
        <v>1876.4333333333329</v>
      </c>
      <c r="I285" s="36">
        <v>1892.3666666666668</v>
      </c>
      <c r="J285" s="36">
        <v>1905.083333333333</v>
      </c>
      <c r="K285" s="31">
        <v>1879.65</v>
      </c>
      <c r="L285" s="31">
        <v>1851</v>
      </c>
      <c r="M285" s="31">
        <v>33.092950000000002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1539.35</v>
      </c>
      <c r="D286" s="36">
        <v>1532.2166666666665</v>
      </c>
      <c r="E286" s="36">
        <v>1518.5333333333328</v>
      </c>
      <c r="F286" s="36">
        <v>1497.7166666666665</v>
      </c>
      <c r="G286" s="36">
        <v>1484.0333333333328</v>
      </c>
      <c r="H286" s="36">
        <v>1553.0333333333328</v>
      </c>
      <c r="I286" s="36">
        <v>1566.7166666666667</v>
      </c>
      <c r="J286" s="36">
        <v>1587.5333333333328</v>
      </c>
      <c r="K286" s="31">
        <v>1545.9</v>
      </c>
      <c r="L286" s="31">
        <v>1511.4</v>
      </c>
      <c r="M286" s="31">
        <v>15.011939999999999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353.9</v>
      </c>
      <c r="D287" s="36">
        <v>351.90000000000003</v>
      </c>
      <c r="E287" s="36">
        <v>347.00000000000006</v>
      </c>
      <c r="F287" s="36">
        <v>340.1</v>
      </c>
      <c r="G287" s="36">
        <v>335.20000000000005</v>
      </c>
      <c r="H287" s="36">
        <v>358.80000000000007</v>
      </c>
      <c r="I287" s="36">
        <v>363.70000000000005</v>
      </c>
      <c r="J287" s="36">
        <v>370.60000000000008</v>
      </c>
      <c r="K287" s="31">
        <v>356.8</v>
      </c>
      <c r="L287" s="31">
        <v>345</v>
      </c>
      <c r="M287" s="31">
        <v>2.3377400000000002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1979.5</v>
      </c>
      <c r="D288" s="36">
        <v>1981.2666666666667</v>
      </c>
      <c r="E288" s="36">
        <v>1964.9833333333333</v>
      </c>
      <c r="F288" s="36">
        <v>1950.4666666666667</v>
      </c>
      <c r="G288" s="36">
        <v>1934.1833333333334</v>
      </c>
      <c r="H288" s="36">
        <v>1995.7833333333333</v>
      </c>
      <c r="I288" s="36">
        <v>2012.0666666666666</v>
      </c>
      <c r="J288" s="36">
        <v>2026.5833333333333</v>
      </c>
      <c r="K288" s="31">
        <v>1997.55</v>
      </c>
      <c r="L288" s="31">
        <v>1966.75</v>
      </c>
      <c r="M288" s="31">
        <v>0.22205</v>
      </c>
      <c r="N288" s="1"/>
      <c r="O288" s="1"/>
    </row>
    <row r="289" spans="1:15" ht="12.75" customHeight="1">
      <c r="A289" s="33">
        <v>279</v>
      </c>
      <c r="B289" s="53" t="s">
        <v>854</v>
      </c>
      <c r="C289" s="31">
        <v>3469.05</v>
      </c>
      <c r="D289" s="36">
        <v>3464.75</v>
      </c>
      <c r="E289" s="36">
        <v>3433.15</v>
      </c>
      <c r="F289" s="36">
        <v>3397.25</v>
      </c>
      <c r="G289" s="36">
        <v>3365.65</v>
      </c>
      <c r="H289" s="36">
        <v>3500.65</v>
      </c>
      <c r="I289" s="36">
        <v>3532.2500000000005</v>
      </c>
      <c r="J289" s="36">
        <v>3568.15</v>
      </c>
      <c r="K289" s="31">
        <v>3496.35</v>
      </c>
      <c r="L289" s="31">
        <v>3428.85</v>
      </c>
      <c r="M289" s="31">
        <v>0.71750999999999998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152.80000000000001</v>
      </c>
      <c r="D290" s="36">
        <v>152.88333333333333</v>
      </c>
      <c r="E290" s="36">
        <v>151.06666666666666</v>
      </c>
      <c r="F290" s="36">
        <v>149.33333333333334</v>
      </c>
      <c r="G290" s="36">
        <v>147.51666666666668</v>
      </c>
      <c r="H290" s="36">
        <v>154.61666666666665</v>
      </c>
      <c r="I290" s="36">
        <v>156.43333333333331</v>
      </c>
      <c r="J290" s="36">
        <v>158.16666666666663</v>
      </c>
      <c r="K290" s="31">
        <v>154.69999999999999</v>
      </c>
      <c r="L290" s="31">
        <v>151.15</v>
      </c>
      <c r="M290" s="31">
        <v>54.566240000000001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5204.55</v>
      </c>
      <c r="D291" s="36">
        <v>5191.7833333333338</v>
      </c>
      <c r="E291" s="36">
        <v>5136.6166666666677</v>
      </c>
      <c r="F291" s="36">
        <v>5068.6833333333343</v>
      </c>
      <c r="G291" s="36">
        <v>5013.5166666666682</v>
      </c>
      <c r="H291" s="36">
        <v>5259.7166666666672</v>
      </c>
      <c r="I291" s="36">
        <v>5314.8833333333332</v>
      </c>
      <c r="J291" s="36">
        <v>5382.8166666666666</v>
      </c>
      <c r="K291" s="31">
        <v>5246.95</v>
      </c>
      <c r="L291" s="31">
        <v>5123.8500000000004</v>
      </c>
      <c r="M291" s="31">
        <v>1.48323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13316.65</v>
      </c>
      <c r="D292" s="36">
        <v>13369.700000000003</v>
      </c>
      <c r="E292" s="36">
        <v>13168.400000000005</v>
      </c>
      <c r="F292" s="36">
        <v>13020.150000000003</v>
      </c>
      <c r="G292" s="36">
        <v>12818.850000000006</v>
      </c>
      <c r="H292" s="36">
        <v>13517.950000000004</v>
      </c>
      <c r="I292" s="36">
        <v>13719.250000000004</v>
      </c>
      <c r="J292" s="36">
        <v>13867.500000000004</v>
      </c>
      <c r="K292" s="31">
        <v>13571</v>
      </c>
      <c r="L292" s="31">
        <v>13221.45</v>
      </c>
      <c r="M292" s="31">
        <v>0.19681999999999999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3477.95</v>
      </c>
      <c r="D293" s="36">
        <v>3460.85</v>
      </c>
      <c r="E293" s="36">
        <v>3425.7</v>
      </c>
      <c r="F293" s="36">
        <v>3373.45</v>
      </c>
      <c r="G293" s="36">
        <v>3338.2999999999997</v>
      </c>
      <c r="H293" s="36">
        <v>3513.1</v>
      </c>
      <c r="I293" s="36">
        <v>3548.2500000000005</v>
      </c>
      <c r="J293" s="36">
        <v>3600.5</v>
      </c>
      <c r="K293" s="31">
        <v>3496</v>
      </c>
      <c r="L293" s="31">
        <v>3408.6</v>
      </c>
      <c r="M293" s="31">
        <v>16.817070000000001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457.3</v>
      </c>
      <c r="D294" s="36">
        <v>458.16666666666669</v>
      </c>
      <c r="E294" s="36">
        <v>449.13333333333338</v>
      </c>
      <c r="F294" s="36">
        <v>440.9666666666667</v>
      </c>
      <c r="G294" s="36">
        <v>431.93333333333339</v>
      </c>
      <c r="H294" s="36">
        <v>466.33333333333337</v>
      </c>
      <c r="I294" s="36">
        <v>475.36666666666667</v>
      </c>
      <c r="J294" s="36">
        <v>483.53333333333336</v>
      </c>
      <c r="K294" s="31">
        <v>467.2</v>
      </c>
      <c r="L294" s="31">
        <v>450</v>
      </c>
      <c r="M294" s="31">
        <v>8.4813799999999997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414.55</v>
      </c>
      <c r="D295" s="36">
        <v>411.23333333333329</v>
      </c>
      <c r="E295" s="36">
        <v>400.46666666666658</v>
      </c>
      <c r="F295" s="36">
        <v>386.38333333333327</v>
      </c>
      <c r="G295" s="36">
        <v>375.61666666666656</v>
      </c>
      <c r="H295" s="36">
        <v>425.31666666666661</v>
      </c>
      <c r="I295" s="36">
        <v>436.08333333333337</v>
      </c>
      <c r="J295" s="36">
        <v>450.16666666666663</v>
      </c>
      <c r="K295" s="31">
        <v>422</v>
      </c>
      <c r="L295" s="31">
        <v>397.15</v>
      </c>
      <c r="M295" s="31">
        <v>95.177869999999999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278.60000000000002</v>
      </c>
      <c r="D296" s="36">
        <v>279.23333333333335</v>
      </c>
      <c r="E296" s="36">
        <v>275.66666666666669</v>
      </c>
      <c r="F296" s="36">
        <v>272.73333333333335</v>
      </c>
      <c r="G296" s="36">
        <v>269.16666666666669</v>
      </c>
      <c r="H296" s="36">
        <v>282.16666666666669</v>
      </c>
      <c r="I296" s="36">
        <v>285.73333333333329</v>
      </c>
      <c r="J296" s="36">
        <v>288.66666666666669</v>
      </c>
      <c r="K296" s="31">
        <v>282.8</v>
      </c>
      <c r="L296" s="31">
        <v>276.3</v>
      </c>
      <c r="M296" s="31">
        <v>7.2488099999999998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121.45</v>
      </c>
      <c r="D297" s="36">
        <v>120.76666666666667</v>
      </c>
      <c r="E297" s="36">
        <v>119.18333333333334</v>
      </c>
      <c r="F297" s="36">
        <v>116.91666666666667</v>
      </c>
      <c r="G297" s="36">
        <v>115.33333333333334</v>
      </c>
      <c r="H297" s="36">
        <v>123.03333333333333</v>
      </c>
      <c r="I297" s="36">
        <v>124.61666666666667</v>
      </c>
      <c r="J297" s="36">
        <v>126.88333333333333</v>
      </c>
      <c r="K297" s="31">
        <v>122.35</v>
      </c>
      <c r="L297" s="31">
        <v>118.5</v>
      </c>
      <c r="M297" s="31">
        <v>75.918360000000007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517.29999999999995</v>
      </c>
      <c r="D298" s="36">
        <v>518.11666666666667</v>
      </c>
      <c r="E298" s="36">
        <v>511.83333333333337</v>
      </c>
      <c r="F298" s="36">
        <v>506.36666666666667</v>
      </c>
      <c r="G298" s="36">
        <v>500.08333333333337</v>
      </c>
      <c r="H298" s="36">
        <v>523.58333333333337</v>
      </c>
      <c r="I298" s="36">
        <v>529.86666666666667</v>
      </c>
      <c r="J298" s="36">
        <v>535.33333333333337</v>
      </c>
      <c r="K298" s="31">
        <v>524.4</v>
      </c>
      <c r="L298" s="31">
        <v>512.65</v>
      </c>
      <c r="M298" s="31">
        <v>8.5138599999999993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792.8</v>
      </c>
      <c r="D299" s="36">
        <v>800.88333333333333</v>
      </c>
      <c r="E299" s="36">
        <v>780.76666666666665</v>
      </c>
      <c r="F299" s="36">
        <v>768.73333333333335</v>
      </c>
      <c r="G299" s="36">
        <v>748.61666666666667</v>
      </c>
      <c r="H299" s="36">
        <v>812.91666666666663</v>
      </c>
      <c r="I299" s="36">
        <v>833.03333333333319</v>
      </c>
      <c r="J299" s="36">
        <v>845.06666666666661</v>
      </c>
      <c r="K299" s="31">
        <v>821</v>
      </c>
      <c r="L299" s="31">
        <v>788.85</v>
      </c>
      <c r="M299" s="31">
        <v>108.36454000000001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5720.4</v>
      </c>
      <c r="D300" s="36">
        <v>5703.8</v>
      </c>
      <c r="E300" s="36">
        <v>5637.6</v>
      </c>
      <c r="F300" s="36">
        <v>5554.8</v>
      </c>
      <c r="G300" s="36">
        <v>5488.6</v>
      </c>
      <c r="H300" s="36">
        <v>5786.6</v>
      </c>
      <c r="I300" s="36">
        <v>5852.7999999999993</v>
      </c>
      <c r="J300" s="36">
        <v>5935.6</v>
      </c>
      <c r="K300" s="31">
        <v>5770</v>
      </c>
      <c r="L300" s="31">
        <v>5621</v>
      </c>
      <c r="M300" s="31">
        <v>0.27400999999999998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6229.1</v>
      </c>
      <c r="D301" s="36">
        <v>6192.3666666666659</v>
      </c>
      <c r="E301" s="36">
        <v>6144.7333333333318</v>
      </c>
      <c r="F301" s="36">
        <v>6060.3666666666659</v>
      </c>
      <c r="G301" s="36">
        <v>6012.7333333333318</v>
      </c>
      <c r="H301" s="36">
        <v>6276.7333333333318</v>
      </c>
      <c r="I301" s="36">
        <v>6324.366666666665</v>
      </c>
      <c r="J301" s="36">
        <v>6408.7333333333318</v>
      </c>
      <c r="K301" s="31">
        <v>6240</v>
      </c>
      <c r="L301" s="31">
        <v>6108</v>
      </c>
      <c r="M301" s="31">
        <v>5.4046700000000003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1265.0999999999999</v>
      </c>
      <c r="D302" s="36">
        <v>1267.55</v>
      </c>
      <c r="E302" s="36">
        <v>1250.0999999999999</v>
      </c>
      <c r="F302" s="36">
        <v>1235.0999999999999</v>
      </c>
      <c r="G302" s="36">
        <v>1217.6499999999999</v>
      </c>
      <c r="H302" s="36">
        <v>1282.55</v>
      </c>
      <c r="I302" s="36">
        <v>1300.0000000000002</v>
      </c>
      <c r="J302" s="36">
        <v>1315</v>
      </c>
      <c r="K302" s="31">
        <v>1285</v>
      </c>
      <c r="L302" s="31">
        <v>1252.55</v>
      </c>
      <c r="M302" s="31">
        <v>8.6437799999999996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1321.85</v>
      </c>
      <c r="D303" s="36">
        <v>1323.95</v>
      </c>
      <c r="E303" s="36">
        <v>1312.9</v>
      </c>
      <c r="F303" s="36">
        <v>1303.95</v>
      </c>
      <c r="G303" s="36">
        <v>1292.9000000000001</v>
      </c>
      <c r="H303" s="36">
        <v>1332.9</v>
      </c>
      <c r="I303" s="36">
        <v>1343.9499999999998</v>
      </c>
      <c r="J303" s="36">
        <v>1352.9</v>
      </c>
      <c r="K303" s="31">
        <v>1335</v>
      </c>
      <c r="L303" s="31">
        <v>1315</v>
      </c>
      <c r="M303" s="31">
        <v>0.40706999999999999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937.2</v>
      </c>
      <c r="D304" s="36">
        <v>936.56666666666661</v>
      </c>
      <c r="E304" s="36">
        <v>922.18333333333317</v>
      </c>
      <c r="F304" s="36">
        <v>907.16666666666652</v>
      </c>
      <c r="G304" s="36">
        <v>892.78333333333308</v>
      </c>
      <c r="H304" s="36">
        <v>951.58333333333326</v>
      </c>
      <c r="I304" s="36">
        <v>965.9666666666667</v>
      </c>
      <c r="J304" s="36">
        <v>980.98333333333335</v>
      </c>
      <c r="K304" s="31">
        <v>950.95</v>
      </c>
      <c r="L304" s="31">
        <v>921.55</v>
      </c>
      <c r="M304" s="31">
        <v>7.6488399999999999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1194.7</v>
      </c>
      <c r="D305" s="36">
        <v>1194.0333333333333</v>
      </c>
      <c r="E305" s="36">
        <v>1185.0666666666666</v>
      </c>
      <c r="F305" s="36">
        <v>1175.4333333333334</v>
      </c>
      <c r="G305" s="36">
        <v>1166.4666666666667</v>
      </c>
      <c r="H305" s="36">
        <v>1203.6666666666665</v>
      </c>
      <c r="I305" s="36">
        <v>1212.6333333333332</v>
      </c>
      <c r="J305" s="36">
        <v>1222.2666666666664</v>
      </c>
      <c r="K305" s="31">
        <v>1203</v>
      </c>
      <c r="L305" s="31">
        <v>1184.4000000000001</v>
      </c>
      <c r="M305" s="31">
        <v>3.5818500000000002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267.39999999999998</v>
      </c>
      <c r="D306" s="36">
        <v>269.34999999999997</v>
      </c>
      <c r="E306" s="36">
        <v>263.74999999999994</v>
      </c>
      <c r="F306" s="36">
        <v>260.09999999999997</v>
      </c>
      <c r="G306" s="36">
        <v>254.49999999999994</v>
      </c>
      <c r="H306" s="36">
        <v>272.99999999999994</v>
      </c>
      <c r="I306" s="36">
        <v>278.59999999999997</v>
      </c>
      <c r="J306" s="36">
        <v>282.24999999999994</v>
      </c>
      <c r="K306" s="31">
        <v>274.95</v>
      </c>
      <c r="L306" s="31">
        <v>265.7</v>
      </c>
      <c r="M306" s="31">
        <v>39.912120000000002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1634.25</v>
      </c>
      <c r="D307" s="36">
        <v>1636.3333333333333</v>
      </c>
      <c r="E307" s="36">
        <v>1620.6666666666665</v>
      </c>
      <c r="F307" s="36">
        <v>1607.0833333333333</v>
      </c>
      <c r="G307" s="36">
        <v>1591.4166666666665</v>
      </c>
      <c r="H307" s="36">
        <v>1649.9166666666665</v>
      </c>
      <c r="I307" s="36">
        <v>1665.583333333333</v>
      </c>
      <c r="J307" s="36">
        <v>1679.1666666666665</v>
      </c>
      <c r="K307" s="31">
        <v>1652</v>
      </c>
      <c r="L307" s="31">
        <v>1622.75</v>
      </c>
      <c r="M307" s="31">
        <v>27.512740000000001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366.2</v>
      </c>
      <c r="D308" s="36">
        <v>364.23333333333329</v>
      </c>
      <c r="E308" s="36">
        <v>360.11666666666656</v>
      </c>
      <c r="F308" s="36">
        <v>354.03333333333325</v>
      </c>
      <c r="G308" s="36">
        <v>349.91666666666652</v>
      </c>
      <c r="H308" s="36">
        <v>370.31666666666661</v>
      </c>
      <c r="I308" s="36">
        <v>374.43333333333328</v>
      </c>
      <c r="J308" s="36">
        <v>380.51666666666665</v>
      </c>
      <c r="K308" s="31">
        <v>368.35</v>
      </c>
      <c r="L308" s="31">
        <v>358.15</v>
      </c>
      <c r="M308" s="31">
        <v>2.9116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532.35</v>
      </c>
      <c r="D309" s="36">
        <v>529.7833333333333</v>
      </c>
      <c r="E309" s="36">
        <v>523.56666666666661</v>
      </c>
      <c r="F309" s="36">
        <v>514.7833333333333</v>
      </c>
      <c r="G309" s="36">
        <v>508.56666666666661</v>
      </c>
      <c r="H309" s="36">
        <v>538.56666666666661</v>
      </c>
      <c r="I309" s="36">
        <v>544.7833333333333</v>
      </c>
      <c r="J309" s="36">
        <v>553.56666666666661</v>
      </c>
      <c r="K309" s="31">
        <v>536</v>
      </c>
      <c r="L309" s="31">
        <v>521</v>
      </c>
      <c r="M309" s="31">
        <v>1.0633600000000001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389.05</v>
      </c>
      <c r="D310" s="36">
        <v>389.86666666666662</v>
      </c>
      <c r="E310" s="36">
        <v>385.18333333333322</v>
      </c>
      <c r="F310" s="36">
        <v>381.31666666666661</v>
      </c>
      <c r="G310" s="36">
        <v>376.63333333333321</v>
      </c>
      <c r="H310" s="36">
        <v>393.73333333333323</v>
      </c>
      <c r="I310" s="36">
        <v>398.41666666666663</v>
      </c>
      <c r="J310" s="36">
        <v>402.28333333333325</v>
      </c>
      <c r="K310" s="31">
        <v>394.55</v>
      </c>
      <c r="L310" s="31">
        <v>386</v>
      </c>
      <c r="M310" s="31">
        <v>3.5619399999999999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176.65</v>
      </c>
      <c r="D311" s="36">
        <v>174.95000000000002</v>
      </c>
      <c r="E311" s="36">
        <v>172.35000000000002</v>
      </c>
      <c r="F311" s="36">
        <v>168.05</v>
      </c>
      <c r="G311" s="36">
        <v>165.45000000000002</v>
      </c>
      <c r="H311" s="36">
        <v>179.25000000000003</v>
      </c>
      <c r="I311" s="36">
        <v>181.85</v>
      </c>
      <c r="J311" s="36">
        <v>186.15000000000003</v>
      </c>
      <c r="K311" s="31">
        <v>177.55</v>
      </c>
      <c r="L311" s="31">
        <v>170.65</v>
      </c>
      <c r="M311" s="31">
        <v>158.40217999999999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129.94999999999999</v>
      </c>
      <c r="D312" s="36">
        <v>129.58333333333334</v>
      </c>
      <c r="E312" s="36">
        <v>125.76666666666668</v>
      </c>
      <c r="F312" s="36">
        <v>121.58333333333334</v>
      </c>
      <c r="G312" s="36">
        <v>117.76666666666668</v>
      </c>
      <c r="H312" s="36">
        <v>133.76666666666668</v>
      </c>
      <c r="I312" s="36">
        <v>137.58333333333334</v>
      </c>
      <c r="J312" s="36">
        <v>141.76666666666668</v>
      </c>
      <c r="K312" s="31">
        <v>133.4</v>
      </c>
      <c r="L312" s="31">
        <v>125.4</v>
      </c>
      <c r="M312" s="31">
        <v>73.799670000000006</v>
      </c>
      <c r="N312" s="1"/>
      <c r="O312" s="1"/>
    </row>
    <row r="313" spans="1:15" ht="12.75" customHeight="1">
      <c r="A313" s="33">
        <v>303</v>
      </c>
      <c r="B313" s="53" t="s">
        <v>861</v>
      </c>
      <c r="C313" s="31">
        <v>1933.3</v>
      </c>
      <c r="D313" s="36">
        <v>1921.7166666666665</v>
      </c>
      <c r="E313" s="36">
        <v>1904.583333333333</v>
      </c>
      <c r="F313" s="36">
        <v>1875.8666666666666</v>
      </c>
      <c r="G313" s="36">
        <v>1858.7333333333331</v>
      </c>
      <c r="H313" s="36">
        <v>1950.4333333333329</v>
      </c>
      <c r="I313" s="36">
        <v>1967.5666666666666</v>
      </c>
      <c r="J313" s="36">
        <v>1996.2833333333328</v>
      </c>
      <c r="K313" s="31">
        <v>1938.85</v>
      </c>
      <c r="L313" s="31">
        <v>1893</v>
      </c>
      <c r="M313" s="31">
        <v>2.0644800000000001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522.85</v>
      </c>
      <c r="D314" s="36">
        <v>524.51666666666677</v>
      </c>
      <c r="E314" s="36">
        <v>519.18333333333351</v>
      </c>
      <c r="F314" s="36">
        <v>515.51666666666677</v>
      </c>
      <c r="G314" s="36">
        <v>510.18333333333351</v>
      </c>
      <c r="H314" s="36">
        <v>528.18333333333351</v>
      </c>
      <c r="I314" s="36">
        <v>533.51666666666677</v>
      </c>
      <c r="J314" s="36">
        <v>537.18333333333351</v>
      </c>
      <c r="K314" s="31">
        <v>529.85</v>
      </c>
      <c r="L314" s="31">
        <v>520.85</v>
      </c>
      <c r="M314" s="31">
        <v>21.68308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10217.15</v>
      </c>
      <c r="D315" s="36">
        <v>10188.483333333332</v>
      </c>
      <c r="E315" s="36">
        <v>10058.666666666664</v>
      </c>
      <c r="F315" s="36">
        <v>9900.1833333333325</v>
      </c>
      <c r="G315" s="36">
        <v>9770.366666666665</v>
      </c>
      <c r="H315" s="36">
        <v>10346.966666666664</v>
      </c>
      <c r="I315" s="36">
        <v>10476.783333333333</v>
      </c>
      <c r="J315" s="36">
        <v>10635.266666666663</v>
      </c>
      <c r="K315" s="31">
        <v>10318.299999999999</v>
      </c>
      <c r="L315" s="31">
        <v>10030</v>
      </c>
      <c r="M315" s="31">
        <v>6.5254500000000002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2804.75</v>
      </c>
      <c r="D316" s="36">
        <v>2785.5833333333335</v>
      </c>
      <c r="E316" s="36">
        <v>2751.166666666667</v>
      </c>
      <c r="F316" s="36">
        <v>2697.5833333333335</v>
      </c>
      <c r="G316" s="36">
        <v>2663.166666666667</v>
      </c>
      <c r="H316" s="36">
        <v>2839.166666666667</v>
      </c>
      <c r="I316" s="36">
        <v>2873.5833333333339</v>
      </c>
      <c r="J316" s="36">
        <v>2927.166666666667</v>
      </c>
      <c r="K316" s="31">
        <v>2820</v>
      </c>
      <c r="L316" s="31">
        <v>2732</v>
      </c>
      <c r="M316" s="31">
        <v>0.75470999999999999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939.35</v>
      </c>
      <c r="D317" s="36">
        <v>939.61666666666679</v>
      </c>
      <c r="E317" s="36">
        <v>929.43333333333362</v>
      </c>
      <c r="F317" s="36">
        <v>919.51666666666688</v>
      </c>
      <c r="G317" s="36">
        <v>909.33333333333371</v>
      </c>
      <c r="H317" s="36">
        <v>949.53333333333353</v>
      </c>
      <c r="I317" s="36">
        <v>959.7166666666667</v>
      </c>
      <c r="J317" s="36">
        <v>969.63333333333344</v>
      </c>
      <c r="K317" s="31">
        <v>949.8</v>
      </c>
      <c r="L317" s="31">
        <v>929.7</v>
      </c>
      <c r="M317" s="31">
        <v>2.9469099999999999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648.9</v>
      </c>
      <c r="D318" s="36">
        <v>647.21666666666658</v>
      </c>
      <c r="E318" s="36">
        <v>637.73333333333312</v>
      </c>
      <c r="F318" s="36">
        <v>626.56666666666649</v>
      </c>
      <c r="G318" s="36">
        <v>617.08333333333303</v>
      </c>
      <c r="H318" s="36">
        <v>658.38333333333321</v>
      </c>
      <c r="I318" s="36">
        <v>667.86666666666656</v>
      </c>
      <c r="J318" s="36">
        <v>679.0333333333333</v>
      </c>
      <c r="K318" s="31">
        <v>656.7</v>
      </c>
      <c r="L318" s="31">
        <v>636.04999999999995</v>
      </c>
      <c r="M318" s="31">
        <v>11.146750000000001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2121.4</v>
      </c>
      <c r="D319" s="36">
        <v>2116.8166666666666</v>
      </c>
      <c r="E319" s="36">
        <v>2094.6333333333332</v>
      </c>
      <c r="F319" s="36">
        <v>2067.8666666666668</v>
      </c>
      <c r="G319" s="36">
        <v>2045.6833333333334</v>
      </c>
      <c r="H319" s="36">
        <v>2143.583333333333</v>
      </c>
      <c r="I319" s="36">
        <v>2165.7666666666664</v>
      </c>
      <c r="J319" s="36">
        <v>2192.5333333333328</v>
      </c>
      <c r="K319" s="31">
        <v>2139</v>
      </c>
      <c r="L319" s="31">
        <v>2090.0500000000002</v>
      </c>
      <c r="M319" s="31">
        <v>6.3668300000000002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726.55</v>
      </c>
      <c r="D320" s="36">
        <v>730.96666666666658</v>
      </c>
      <c r="E320" s="36">
        <v>712.88333333333321</v>
      </c>
      <c r="F320" s="36">
        <v>699.21666666666658</v>
      </c>
      <c r="G320" s="36">
        <v>681.13333333333321</v>
      </c>
      <c r="H320" s="36">
        <v>744.63333333333321</v>
      </c>
      <c r="I320" s="36">
        <v>762.71666666666647</v>
      </c>
      <c r="J320" s="36">
        <v>776.38333333333321</v>
      </c>
      <c r="K320" s="31">
        <v>749.05</v>
      </c>
      <c r="L320" s="31">
        <v>717.3</v>
      </c>
      <c r="M320" s="31">
        <v>3.2404199999999999</v>
      </c>
      <c r="N320" s="1"/>
      <c r="O320" s="1"/>
    </row>
    <row r="321" spans="1:15" ht="12.75" customHeight="1">
      <c r="A321" s="33">
        <v>311</v>
      </c>
      <c r="B321" s="53" t="s">
        <v>870</v>
      </c>
      <c r="C321" s="31">
        <v>900.3</v>
      </c>
      <c r="D321" s="36">
        <v>906.1</v>
      </c>
      <c r="E321" s="36">
        <v>892.2</v>
      </c>
      <c r="F321" s="36">
        <v>884.1</v>
      </c>
      <c r="G321" s="36">
        <v>870.2</v>
      </c>
      <c r="H321" s="36">
        <v>914.2</v>
      </c>
      <c r="I321" s="36">
        <v>928.09999999999991</v>
      </c>
      <c r="J321" s="36">
        <v>936.2</v>
      </c>
      <c r="K321" s="31">
        <v>920</v>
      </c>
      <c r="L321" s="31">
        <v>898</v>
      </c>
      <c r="M321" s="31">
        <v>0.47731000000000001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1299.5999999999999</v>
      </c>
      <c r="D322" s="36">
        <v>1302.0333333333333</v>
      </c>
      <c r="E322" s="36">
        <v>1276.5666666666666</v>
      </c>
      <c r="F322" s="36">
        <v>1253.5333333333333</v>
      </c>
      <c r="G322" s="36">
        <v>1228.0666666666666</v>
      </c>
      <c r="H322" s="36">
        <v>1325.0666666666666</v>
      </c>
      <c r="I322" s="36">
        <v>1350.5333333333333</v>
      </c>
      <c r="J322" s="36">
        <v>1373.5666666666666</v>
      </c>
      <c r="K322" s="31">
        <v>1327.5</v>
      </c>
      <c r="L322" s="31">
        <v>1279</v>
      </c>
      <c r="M322" s="31">
        <v>1.3396999999999999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1714.55</v>
      </c>
      <c r="D323" s="36">
        <v>1720.1166666666666</v>
      </c>
      <c r="E323" s="36">
        <v>1685.3833333333332</v>
      </c>
      <c r="F323" s="36">
        <v>1656.2166666666667</v>
      </c>
      <c r="G323" s="36">
        <v>1621.4833333333333</v>
      </c>
      <c r="H323" s="36">
        <v>1749.2833333333331</v>
      </c>
      <c r="I323" s="36">
        <v>1784.0166666666662</v>
      </c>
      <c r="J323" s="36">
        <v>1813.1833333333329</v>
      </c>
      <c r="K323" s="31">
        <v>1754.85</v>
      </c>
      <c r="L323" s="31">
        <v>1690.95</v>
      </c>
      <c r="M323" s="31">
        <v>10.77271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58.7</v>
      </c>
      <c r="D324" s="36">
        <v>58.699999999999996</v>
      </c>
      <c r="E324" s="36">
        <v>57.849999999999994</v>
      </c>
      <c r="F324" s="36">
        <v>57</v>
      </c>
      <c r="G324" s="36">
        <v>56.15</v>
      </c>
      <c r="H324" s="36">
        <v>59.54999999999999</v>
      </c>
      <c r="I324" s="36">
        <v>60.4</v>
      </c>
      <c r="J324" s="36">
        <v>61.249999999999986</v>
      </c>
      <c r="K324" s="31">
        <v>59.55</v>
      </c>
      <c r="L324" s="31">
        <v>57.85</v>
      </c>
      <c r="M324" s="31">
        <v>33.309840000000001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61.45</v>
      </c>
      <c r="D325" s="36">
        <v>61.216666666666669</v>
      </c>
      <c r="E325" s="36">
        <v>60.433333333333337</v>
      </c>
      <c r="F325" s="36">
        <v>59.416666666666671</v>
      </c>
      <c r="G325" s="36">
        <v>58.63333333333334</v>
      </c>
      <c r="H325" s="36">
        <v>62.233333333333334</v>
      </c>
      <c r="I325" s="36">
        <v>63.016666666666666</v>
      </c>
      <c r="J325" s="36">
        <v>64.033333333333331</v>
      </c>
      <c r="K325" s="31">
        <v>62</v>
      </c>
      <c r="L325" s="31">
        <v>60.2</v>
      </c>
      <c r="M325" s="31">
        <v>58.595910000000003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1266.45</v>
      </c>
      <c r="D326" s="36">
        <v>1270.55</v>
      </c>
      <c r="E326" s="36">
        <v>1256.8999999999999</v>
      </c>
      <c r="F326" s="36">
        <v>1247.3499999999999</v>
      </c>
      <c r="G326" s="36">
        <v>1233.6999999999998</v>
      </c>
      <c r="H326" s="36">
        <v>1280.0999999999999</v>
      </c>
      <c r="I326" s="36">
        <v>1293.75</v>
      </c>
      <c r="J326" s="36">
        <v>1303.3</v>
      </c>
      <c r="K326" s="31">
        <v>1284.2</v>
      </c>
      <c r="L326" s="31">
        <v>1261</v>
      </c>
      <c r="M326" s="31">
        <v>1.2463299999999999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2738.4</v>
      </c>
      <c r="D327" s="36">
        <v>2712.8666666666668</v>
      </c>
      <c r="E327" s="36">
        <v>2661.5333333333338</v>
      </c>
      <c r="F327" s="36">
        <v>2584.666666666667</v>
      </c>
      <c r="G327" s="36">
        <v>2533.3333333333339</v>
      </c>
      <c r="H327" s="36">
        <v>2789.7333333333336</v>
      </c>
      <c r="I327" s="36">
        <v>2841.0666666666666</v>
      </c>
      <c r="J327" s="36">
        <v>2917.9333333333334</v>
      </c>
      <c r="K327" s="31">
        <v>2764.2</v>
      </c>
      <c r="L327" s="31">
        <v>2636</v>
      </c>
      <c r="M327" s="31">
        <v>5.8180100000000001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119544.3</v>
      </c>
      <c r="D328" s="36">
        <v>119381.43333333333</v>
      </c>
      <c r="E328" s="36">
        <v>118062.91666666667</v>
      </c>
      <c r="F328" s="36">
        <v>116581.53333333334</v>
      </c>
      <c r="G328" s="36">
        <v>115263.01666666668</v>
      </c>
      <c r="H328" s="36">
        <v>120862.81666666667</v>
      </c>
      <c r="I328" s="36">
        <v>122181.33333333333</v>
      </c>
      <c r="J328" s="36">
        <v>123662.71666666666</v>
      </c>
      <c r="K328" s="31">
        <v>120699.95</v>
      </c>
      <c r="L328" s="31">
        <v>117900.05</v>
      </c>
      <c r="M328" s="31">
        <v>0.12705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2236.65</v>
      </c>
      <c r="D329" s="36">
        <v>2245.7999999999997</v>
      </c>
      <c r="E329" s="36">
        <v>2221.8499999999995</v>
      </c>
      <c r="F329" s="36">
        <v>2207.0499999999997</v>
      </c>
      <c r="G329" s="36">
        <v>2183.0999999999995</v>
      </c>
      <c r="H329" s="36">
        <v>2260.5999999999995</v>
      </c>
      <c r="I329" s="36">
        <v>2284.5499999999993</v>
      </c>
      <c r="J329" s="36">
        <v>2299.3499999999995</v>
      </c>
      <c r="K329" s="31">
        <v>2269.75</v>
      </c>
      <c r="L329" s="31">
        <v>2231</v>
      </c>
      <c r="M329" s="31">
        <v>1.4761899999999999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3163.85</v>
      </c>
      <c r="D330" s="36">
        <v>3186.7166666666667</v>
      </c>
      <c r="E330" s="36">
        <v>3117.1333333333332</v>
      </c>
      <c r="F330" s="36">
        <v>3070.4166666666665</v>
      </c>
      <c r="G330" s="36">
        <v>3000.833333333333</v>
      </c>
      <c r="H330" s="36">
        <v>3233.4333333333334</v>
      </c>
      <c r="I330" s="36">
        <v>3303.0166666666664</v>
      </c>
      <c r="J330" s="36">
        <v>3349.7333333333336</v>
      </c>
      <c r="K330" s="31">
        <v>3256.3</v>
      </c>
      <c r="L330" s="31">
        <v>3140</v>
      </c>
      <c r="M330" s="31">
        <v>5.7903599999999997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1475.1</v>
      </c>
      <c r="D331" s="36">
        <v>1469.7</v>
      </c>
      <c r="E331" s="36">
        <v>1460.4</v>
      </c>
      <c r="F331" s="36">
        <v>1445.7</v>
      </c>
      <c r="G331" s="36">
        <v>1436.4</v>
      </c>
      <c r="H331" s="36">
        <v>1484.4</v>
      </c>
      <c r="I331" s="36">
        <v>1493.6999999999998</v>
      </c>
      <c r="J331" s="36">
        <v>1508.4</v>
      </c>
      <c r="K331" s="31">
        <v>1479</v>
      </c>
      <c r="L331" s="31">
        <v>1455</v>
      </c>
      <c r="M331" s="31">
        <v>1.17221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1175.5</v>
      </c>
      <c r="D332" s="36">
        <v>1172.2333333333333</v>
      </c>
      <c r="E332" s="36">
        <v>1163.9666666666667</v>
      </c>
      <c r="F332" s="36">
        <v>1152.4333333333334</v>
      </c>
      <c r="G332" s="36">
        <v>1144.1666666666667</v>
      </c>
      <c r="H332" s="36">
        <v>1183.7666666666667</v>
      </c>
      <c r="I332" s="36">
        <v>1192.0333333333335</v>
      </c>
      <c r="J332" s="36">
        <v>1203.5666666666666</v>
      </c>
      <c r="K332" s="31">
        <v>1180.5</v>
      </c>
      <c r="L332" s="31">
        <v>1160.7</v>
      </c>
      <c r="M332" s="31">
        <v>1.3947099999999999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792.2</v>
      </c>
      <c r="D333" s="36">
        <v>796.08333333333337</v>
      </c>
      <c r="E333" s="36">
        <v>779.16666666666674</v>
      </c>
      <c r="F333" s="36">
        <v>766.13333333333333</v>
      </c>
      <c r="G333" s="36">
        <v>749.2166666666667</v>
      </c>
      <c r="H333" s="36">
        <v>809.11666666666679</v>
      </c>
      <c r="I333" s="36">
        <v>826.03333333333353</v>
      </c>
      <c r="J333" s="36">
        <v>839.06666666666683</v>
      </c>
      <c r="K333" s="31">
        <v>813</v>
      </c>
      <c r="L333" s="31">
        <v>783.05</v>
      </c>
      <c r="M333" s="31">
        <v>12.85219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115.1</v>
      </c>
      <c r="D334" s="36">
        <v>115.11666666666666</v>
      </c>
      <c r="E334" s="36">
        <v>112.43333333333332</v>
      </c>
      <c r="F334" s="36">
        <v>109.76666666666667</v>
      </c>
      <c r="G334" s="36">
        <v>107.08333333333333</v>
      </c>
      <c r="H334" s="36">
        <v>117.78333333333332</v>
      </c>
      <c r="I334" s="36">
        <v>120.46666666666665</v>
      </c>
      <c r="J334" s="36">
        <v>123.13333333333331</v>
      </c>
      <c r="K334" s="31">
        <v>117.8</v>
      </c>
      <c r="L334" s="31">
        <v>112.45</v>
      </c>
      <c r="M334" s="31">
        <v>713.97320000000002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3763.5</v>
      </c>
      <c r="D335" s="36">
        <v>3772.7166666666667</v>
      </c>
      <c r="E335" s="36">
        <v>3728.4333333333334</v>
      </c>
      <c r="F335" s="36">
        <v>3693.3666666666668</v>
      </c>
      <c r="G335" s="36">
        <v>3649.0833333333335</v>
      </c>
      <c r="H335" s="36">
        <v>3807.7833333333333</v>
      </c>
      <c r="I335" s="36">
        <v>3852.0666666666671</v>
      </c>
      <c r="J335" s="36">
        <v>3887.1333333333332</v>
      </c>
      <c r="K335" s="31">
        <v>3817</v>
      </c>
      <c r="L335" s="31">
        <v>3737.65</v>
      </c>
      <c r="M335" s="31">
        <v>1.74458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875.75</v>
      </c>
      <c r="D336" s="36">
        <v>877.9</v>
      </c>
      <c r="E336" s="36">
        <v>867.84999999999991</v>
      </c>
      <c r="F336" s="36">
        <v>859.94999999999993</v>
      </c>
      <c r="G336" s="36">
        <v>849.89999999999986</v>
      </c>
      <c r="H336" s="36">
        <v>885.8</v>
      </c>
      <c r="I336" s="36">
        <v>895.84999999999991</v>
      </c>
      <c r="J336" s="36">
        <v>903.75</v>
      </c>
      <c r="K336" s="31">
        <v>887.95</v>
      </c>
      <c r="L336" s="31">
        <v>870</v>
      </c>
      <c r="M336" s="31">
        <v>3.36368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78.400000000000006</v>
      </c>
      <c r="D337" s="36">
        <v>78.016666666666666</v>
      </c>
      <c r="E337" s="36">
        <v>77.183333333333337</v>
      </c>
      <c r="F337" s="36">
        <v>75.966666666666669</v>
      </c>
      <c r="G337" s="36">
        <v>75.13333333333334</v>
      </c>
      <c r="H337" s="36">
        <v>79.233333333333334</v>
      </c>
      <c r="I337" s="36">
        <v>80.066666666666677</v>
      </c>
      <c r="J337" s="36">
        <v>81.283333333333331</v>
      </c>
      <c r="K337" s="31">
        <v>78.849999999999994</v>
      </c>
      <c r="L337" s="31">
        <v>76.8</v>
      </c>
      <c r="M337" s="31">
        <v>102.17786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164</v>
      </c>
      <c r="D338" s="36">
        <v>163.93333333333334</v>
      </c>
      <c r="E338" s="36">
        <v>162.36666666666667</v>
      </c>
      <c r="F338" s="36">
        <v>160.73333333333335</v>
      </c>
      <c r="G338" s="36">
        <v>159.16666666666669</v>
      </c>
      <c r="H338" s="36">
        <v>165.56666666666666</v>
      </c>
      <c r="I338" s="36">
        <v>167.13333333333333</v>
      </c>
      <c r="J338" s="36">
        <v>168.76666666666665</v>
      </c>
      <c r="K338" s="31">
        <v>165.5</v>
      </c>
      <c r="L338" s="31">
        <v>162.30000000000001</v>
      </c>
      <c r="M338" s="31">
        <v>28.358049999999999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25368.45</v>
      </c>
      <c r="D339" s="36">
        <v>25292.799999999999</v>
      </c>
      <c r="E339" s="36">
        <v>25175.649999999998</v>
      </c>
      <c r="F339" s="36">
        <v>24982.85</v>
      </c>
      <c r="G339" s="36">
        <v>24865.699999999997</v>
      </c>
      <c r="H339" s="36">
        <v>25485.599999999999</v>
      </c>
      <c r="I339" s="36">
        <v>25602.75</v>
      </c>
      <c r="J339" s="36">
        <v>25795.55</v>
      </c>
      <c r="K339" s="31">
        <v>25409.95</v>
      </c>
      <c r="L339" s="31">
        <v>25100</v>
      </c>
      <c r="M339" s="31">
        <v>0.88827999999999996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86.1</v>
      </c>
      <c r="D340" s="36">
        <v>86.066666666666663</v>
      </c>
      <c r="E340" s="36">
        <v>84.833333333333329</v>
      </c>
      <c r="F340" s="36">
        <v>83.566666666666663</v>
      </c>
      <c r="G340" s="36">
        <v>82.333333333333329</v>
      </c>
      <c r="H340" s="36">
        <v>87.333333333333329</v>
      </c>
      <c r="I340" s="36">
        <v>88.566666666666677</v>
      </c>
      <c r="J340" s="36">
        <v>89.833333333333329</v>
      </c>
      <c r="K340" s="31">
        <v>87.3</v>
      </c>
      <c r="L340" s="31">
        <v>84.8</v>
      </c>
      <c r="M340" s="31">
        <v>31.167259999999999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64.7</v>
      </c>
      <c r="D341" s="36">
        <v>64.416666666666671</v>
      </c>
      <c r="E341" s="36">
        <v>63.483333333333348</v>
      </c>
      <c r="F341" s="36">
        <v>62.26666666666668</v>
      </c>
      <c r="G341" s="36">
        <v>61.333333333333357</v>
      </c>
      <c r="H341" s="36">
        <v>65.63333333333334</v>
      </c>
      <c r="I341" s="36">
        <v>66.566666666666649</v>
      </c>
      <c r="J341" s="36">
        <v>67.783333333333331</v>
      </c>
      <c r="K341" s="31">
        <v>65.349999999999994</v>
      </c>
      <c r="L341" s="31">
        <v>63.2</v>
      </c>
      <c r="M341" s="31">
        <v>255.44220000000001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455.3</v>
      </c>
      <c r="D342" s="36">
        <v>453.18333333333334</v>
      </c>
      <c r="E342" s="36">
        <v>446.81666666666666</v>
      </c>
      <c r="F342" s="36">
        <v>438.33333333333331</v>
      </c>
      <c r="G342" s="36">
        <v>431.96666666666664</v>
      </c>
      <c r="H342" s="36">
        <v>461.66666666666669</v>
      </c>
      <c r="I342" s="36">
        <v>468.03333333333336</v>
      </c>
      <c r="J342" s="36">
        <v>476.51666666666671</v>
      </c>
      <c r="K342" s="31">
        <v>459.55</v>
      </c>
      <c r="L342" s="31">
        <v>444.7</v>
      </c>
      <c r="M342" s="31">
        <v>9.6868099999999995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223.9</v>
      </c>
      <c r="D343" s="36">
        <v>220.91666666666666</v>
      </c>
      <c r="E343" s="36">
        <v>214.33333333333331</v>
      </c>
      <c r="F343" s="36">
        <v>204.76666666666665</v>
      </c>
      <c r="G343" s="36">
        <v>198.18333333333331</v>
      </c>
      <c r="H343" s="36">
        <v>230.48333333333332</v>
      </c>
      <c r="I343" s="36">
        <v>237.06666666666663</v>
      </c>
      <c r="J343" s="36">
        <v>246.63333333333333</v>
      </c>
      <c r="K343" s="31">
        <v>227.5</v>
      </c>
      <c r="L343" s="31">
        <v>211.35</v>
      </c>
      <c r="M343" s="31">
        <v>167.61533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195.4</v>
      </c>
      <c r="D344" s="36">
        <v>194.83333333333334</v>
      </c>
      <c r="E344" s="36">
        <v>192.31666666666669</v>
      </c>
      <c r="F344" s="36">
        <v>189.23333333333335</v>
      </c>
      <c r="G344" s="36">
        <v>186.7166666666667</v>
      </c>
      <c r="H344" s="36">
        <v>197.91666666666669</v>
      </c>
      <c r="I344" s="36">
        <v>200.43333333333334</v>
      </c>
      <c r="J344" s="36">
        <v>203.51666666666668</v>
      </c>
      <c r="K344" s="31">
        <v>197.35</v>
      </c>
      <c r="L344" s="31">
        <v>191.75</v>
      </c>
      <c r="M344" s="31">
        <v>136.96123</v>
      </c>
      <c r="N344" s="1"/>
      <c r="O344" s="1"/>
    </row>
    <row r="345" spans="1:15" ht="12.75" customHeight="1">
      <c r="A345" s="33">
        <v>335</v>
      </c>
      <c r="B345" s="53" t="s">
        <v>856</v>
      </c>
      <c r="C345" s="31">
        <v>50.9</v>
      </c>
      <c r="D345" s="36">
        <v>50.716666666666669</v>
      </c>
      <c r="E345" s="36">
        <v>49.933333333333337</v>
      </c>
      <c r="F345" s="36">
        <v>48.966666666666669</v>
      </c>
      <c r="G345" s="36">
        <v>48.183333333333337</v>
      </c>
      <c r="H345" s="36">
        <v>51.683333333333337</v>
      </c>
      <c r="I345" s="36">
        <v>52.466666666666669</v>
      </c>
      <c r="J345" s="36">
        <v>53.433333333333337</v>
      </c>
      <c r="K345" s="31">
        <v>51.5</v>
      </c>
      <c r="L345" s="31">
        <v>49.75</v>
      </c>
      <c r="M345" s="31">
        <v>61.3596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263.55</v>
      </c>
      <c r="D346" s="36">
        <v>264.18333333333334</v>
      </c>
      <c r="E346" s="36">
        <v>259.36666666666667</v>
      </c>
      <c r="F346" s="36">
        <v>255.18333333333334</v>
      </c>
      <c r="G346" s="36">
        <v>250.36666666666667</v>
      </c>
      <c r="H346" s="36">
        <v>268.36666666666667</v>
      </c>
      <c r="I346" s="36">
        <v>273.18333333333339</v>
      </c>
      <c r="J346" s="36">
        <v>277.36666666666667</v>
      </c>
      <c r="K346" s="31">
        <v>269</v>
      </c>
      <c r="L346" s="31">
        <v>260</v>
      </c>
      <c r="M346" s="31">
        <v>11.87604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302.8</v>
      </c>
      <c r="D347" s="36">
        <v>303.78333333333336</v>
      </c>
      <c r="E347" s="36">
        <v>298.61666666666673</v>
      </c>
      <c r="F347" s="36">
        <v>294.43333333333339</v>
      </c>
      <c r="G347" s="36">
        <v>289.26666666666677</v>
      </c>
      <c r="H347" s="36">
        <v>307.9666666666667</v>
      </c>
      <c r="I347" s="36">
        <v>313.13333333333333</v>
      </c>
      <c r="J347" s="36">
        <v>317.31666666666666</v>
      </c>
      <c r="K347" s="31">
        <v>308.95</v>
      </c>
      <c r="L347" s="31">
        <v>299.60000000000002</v>
      </c>
      <c r="M347" s="31">
        <v>152.07726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374.9</v>
      </c>
      <c r="D348" s="36">
        <v>378.38333333333327</v>
      </c>
      <c r="E348" s="36">
        <v>369.06666666666655</v>
      </c>
      <c r="F348" s="36">
        <v>363.23333333333329</v>
      </c>
      <c r="G348" s="36">
        <v>353.91666666666657</v>
      </c>
      <c r="H348" s="36">
        <v>384.21666666666653</v>
      </c>
      <c r="I348" s="36">
        <v>393.53333333333325</v>
      </c>
      <c r="J348" s="36">
        <v>399.3666666666665</v>
      </c>
      <c r="K348" s="31">
        <v>387.7</v>
      </c>
      <c r="L348" s="31">
        <v>372.55</v>
      </c>
      <c r="M348" s="31">
        <v>4.7226100000000004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1407.05</v>
      </c>
      <c r="D349" s="36">
        <v>1399.8500000000001</v>
      </c>
      <c r="E349" s="36">
        <v>1387.7500000000002</v>
      </c>
      <c r="F349" s="36">
        <v>1368.45</v>
      </c>
      <c r="G349" s="36">
        <v>1356.3500000000001</v>
      </c>
      <c r="H349" s="36">
        <v>1419.1500000000003</v>
      </c>
      <c r="I349" s="36">
        <v>1431.2500000000002</v>
      </c>
      <c r="J349" s="36">
        <v>1450.5500000000004</v>
      </c>
      <c r="K349" s="31">
        <v>1411.95</v>
      </c>
      <c r="L349" s="31">
        <v>1380.55</v>
      </c>
      <c r="M349" s="31">
        <v>3.2554699999999999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203.95</v>
      </c>
      <c r="D350" s="36">
        <v>203.41666666666666</v>
      </c>
      <c r="E350" s="36">
        <v>202.33333333333331</v>
      </c>
      <c r="F350" s="36">
        <v>200.71666666666667</v>
      </c>
      <c r="G350" s="36">
        <v>199.63333333333333</v>
      </c>
      <c r="H350" s="36">
        <v>205.0333333333333</v>
      </c>
      <c r="I350" s="36">
        <v>206.11666666666662</v>
      </c>
      <c r="J350" s="36">
        <v>207.73333333333329</v>
      </c>
      <c r="K350" s="31">
        <v>204.5</v>
      </c>
      <c r="L350" s="31">
        <v>201.8</v>
      </c>
      <c r="M350" s="31">
        <v>99.106939999999994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373.25</v>
      </c>
      <c r="D351" s="36">
        <v>374.08333333333331</v>
      </c>
      <c r="E351" s="36">
        <v>364.26666666666665</v>
      </c>
      <c r="F351" s="36">
        <v>355.28333333333336</v>
      </c>
      <c r="G351" s="36">
        <v>345.4666666666667</v>
      </c>
      <c r="H351" s="36">
        <v>383.06666666666661</v>
      </c>
      <c r="I351" s="36">
        <v>392.88333333333333</v>
      </c>
      <c r="J351" s="36">
        <v>401.86666666666656</v>
      </c>
      <c r="K351" s="31">
        <v>383.9</v>
      </c>
      <c r="L351" s="31">
        <v>365.1</v>
      </c>
      <c r="M351" s="31">
        <v>71.368070000000003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1229.0999999999999</v>
      </c>
      <c r="D352" s="36">
        <v>1232.8166666666666</v>
      </c>
      <c r="E352" s="36">
        <v>1218.2833333333333</v>
      </c>
      <c r="F352" s="36">
        <v>1207.4666666666667</v>
      </c>
      <c r="G352" s="36">
        <v>1192.9333333333334</v>
      </c>
      <c r="H352" s="36">
        <v>1243.6333333333332</v>
      </c>
      <c r="I352" s="36">
        <v>1258.1666666666665</v>
      </c>
      <c r="J352" s="36">
        <v>1268.9833333333331</v>
      </c>
      <c r="K352" s="31">
        <v>1247.3499999999999</v>
      </c>
      <c r="L352" s="31">
        <v>1222</v>
      </c>
      <c r="M352" s="31">
        <v>3.4722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642.20000000000005</v>
      </c>
      <c r="D353" s="36">
        <v>642.63333333333333</v>
      </c>
      <c r="E353" s="36">
        <v>634.66666666666663</v>
      </c>
      <c r="F353" s="36">
        <v>627.13333333333333</v>
      </c>
      <c r="G353" s="36">
        <v>619.16666666666663</v>
      </c>
      <c r="H353" s="36">
        <v>650.16666666666663</v>
      </c>
      <c r="I353" s="36">
        <v>658.13333333333333</v>
      </c>
      <c r="J353" s="36">
        <v>665.66666666666663</v>
      </c>
      <c r="K353" s="31">
        <v>650.6</v>
      </c>
      <c r="L353" s="31">
        <v>635.1</v>
      </c>
      <c r="M353" s="31">
        <v>50.753900000000002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4212.1499999999996</v>
      </c>
      <c r="D354" s="36">
        <v>4199.3666666666659</v>
      </c>
      <c r="E354" s="36">
        <v>4163.7833333333319</v>
      </c>
      <c r="F354" s="36">
        <v>4115.4166666666661</v>
      </c>
      <c r="G354" s="36">
        <v>4079.8333333333321</v>
      </c>
      <c r="H354" s="36">
        <v>4247.7333333333318</v>
      </c>
      <c r="I354" s="36">
        <v>4283.3166666666657</v>
      </c>
      <c r="J354" s="36">
        <v>4331.6833333333316</v>
      </c>
      <c r="K354" s="31">
        <v>4234.95</v>
      </c>
      <c r="L354" s="31">
        <v>4151</v>
      </c>
      <c r="M354" s="31">
        <v>0.74717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230.95</v>
      </c>
      <c r="D355" s="36">
        <v>231.63333333333333</v>
      </c>
      <c r="E355" s="36">
        <v>228.31666666666666</v>
      </c>
      <c r="F355" s="36">
        <v>225.68333333333334</v>
      </c>
      <c r="G355" s="36">
        <v>222.36666666666667</v>
      </c>
      <c r="H355" s="36">
        <v>234.26666666666665</v>
      </c>
      <c r="I355" s="36">
        <v>237.58333333333331</v>
      </c>
      <c r="J355" s="36">
        <v>240.21666666666664</v>
      </c>
      <c r="K355" s="31">
        <v>234.95</v>
      </c>
      <c r="L355" s="31">
        <v>229</v>
      </c>
      <c r="M355" s="31">
        <v>4.7412000000000001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37612.25</v>
      </c>
      <c r="D356" s="36">
        <v>37523.700000000004</v>
      </c>
      <c r="E356" s="36">
        <v>37270.400000000009</v>
      </c>
      <c r="F356" s="36">
        <v>36928.550000000003</v>
      </c>
      <c r="G356" s="36">
        <v>36675.250000000007</v>
      </c>
      <c r="H356" s="36">
        <v>37865.55000000001</v>
      </c>
      <c r="I356" s="36">
        <v>38118.850000000013</v>
      </c>
      <c r="J356" s="36">
        <v>38460.700000000012</v>
      </c>
      <c r="K356" s="31">
        <v>37777</v>
      </c>
      <c r="L356" s="31">
        <v>37181.85</v>
      </c>
      <c r="M356" s="31">
        <v>0.20574000000000001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1621.65</v>
      </c>
      <c r="D357" s="36">
        <v>1600.7833333333335</v>
      </c>
      <c r="E357" s="36">
        <v>1571.866666666667</v>
      </c>
      <c r="F357" s="36">
        <v>1522.0833333333335</v>
      </c>
      <c r="G357" s="36">
        <v>1493.166666666667</v>
      </c>
      <c r="H357" s="36">
        <v>1650.5666666666671</v>
      </c>
      <c r="I357" s="36">
        <v>1679.4833333333336</v>
      </c>
      <c r="J357" s="36">
        <v>1729.2666666666671</v>
      </c>
      <c r="K357" s="31">
        <v>1629.7</v>
      </c>
      <c r="L357" s="31">
        <v>1551</v>
      </c>
      <c r="M357" s="31">
        <v>12.80841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773.3</v>
      </c>
      <c r="D358" s="36">
        <v>773</v>
      </c>
      <c r="E358" s="36">
        <v>758.7</v>
      </c>
      <c r="F358" s="36">
        <v>744.1</v>
      </c>
      <c r="G358" s="36">
        <v>729.80000000000007</v>
      </c>
      <c r="H358" s="36">
        <v>787.6</v>
      </c>
      <c r="I358" s="36">
        <v>801.9</v>
      </c>
      <c r="J358" s="36">
        <v>816.5</v>
      </c>
      <c r="K358" s="31">
        <v>787.3</v>
      </c>
      <c r="L358" s="31">
        <v>758.4</v>
      </c>
      <c r="M358" s="31">
        <v>13.81447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249.8</v>
      </c>
      <c r="D359" s="36">
        <v>249.63333333333333</v>
      </c>
      <c r="E359" s="36">
        <v>246.76666666666665</v>
      </c>
      <c r="F359" s="36">
        <v>243.73333333333332</v>
      </c>
      <c r="G359" s="36">
        <v>240.86666666666665</v>
      </c>
      <c r="H359" s="36">
        <v>252.66666666666666</v>
      </c>
      <c r="I359" s="36">
        <v>255.53333333333333</v>
      </c>
      <c r="J359" s="36">
        <v>258.56666666666666</v>
      </c>
      <c r="K359" s="31">
        <v>252.5</v>
      </c>
      <c r="L359" s="31">
        <v>246.6</v>
      </c>
      <c r="M359" s="31">
        <v>14.681340000000001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7431.35</v>
      </c>
      <c r="D360" s="36">
        <v>7359.0999999999995</v>
      </c>
      <c r="E360" s="36">
        <v>7227.2499999999991</v>
      </c>
      <c r="F360" s="36">
        <v>7023.15</v>
      </c>
      <c r="G360" s="36">
        <v>6891.2999999999993</v>
      </c>
      <c r="H360" s="36">
        <v>7563.1999999999989</v>
      </c>
      <c r="I360" s="36">
        <v>7695.0499999999993</v>
      </c>
      <c r="J360" s="36">
        <v>7899.1499999999987</v>
      </c>
      <c r="K360" s="31">
        <v>7490.95</v>
      </c>
      <c r="L360" s="31">
        <v>7155</v>
      </c>
      <c r="M360" s="31">
        <v>6.3052099999999998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214.2</v>
      </c>
      <c r="D361" s="36">
        <v>214</v>
      </c>
      <c r="E361" s="36">
        <v>212.7</v>
      </c>
      <c r="F361" s="36">
        <v>211.2</v>
      </c>
      <c r="G361" s="36">
        <v>209.89999999999998</v>
      </c>
      <c r="H361" s="36">
        <v>215.5</v>
      </c>
      <c r="I361" s="36">
        <v>216.8</v>
      </c>
      <c r="J361" s="36">
        <v>218.3</v>
      </c>
      <c r="K361" s="31">
        <v>215.3</v>
      </c>
      <c r="L361" s="31">
        <v>212.5</v>
      </c>
      <c r="M361" s="31">
        <v>46.477710000000002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4220.3</v>
      </c>
      <c r="D362" s="36">
        <v>4222.5666666666666</v>
      </c>
      <c r="E362" s="36">
        <v>4179.9333333333334</v>
      </c>
      <c r="F362" s="36">
        <v>4139.5666666666666</v>
      </c>
      <c r="G362" s="36">
        <v>4096.9333333333334</v>
      </c>
      <c r="H362" s="36">
        <v>4262.9333333333334</v>
      </c>
      <c r="I362" s="36">
        <v>4305.5666666666666</v>
      </c>
      <c r="J362" s="36">
        <v>4345.9333333333334</v>
      </c>
      <c r="K362" s="31">
        <v>4265.2</v>
      </c>
      <c r="L362" s="31">
        <v>4182.2</v>
      </c>
      <c r="M362" s="31">
        <v>0.10803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2298.5</v>
      </c>
      <c r="D363" s="36">
        <v>2279.0666666666666</v>
      </c>
      <c r="E363" s="36">
        <v>2223.2333333333331</v>
      </c>
      <c r="F363" s="36">
        <v>2147.9666666666667</v>
      </c>
      <c r="G363" s="36">
        <v>2092.1333333333332</v>
      </c>
      <c r="H363" s="36">
        <v>2354.333333333333</v>
      </c>
      <c r="I363" s="36">
        <v>2410.166666666667</v>
      </c>
      <c r="J363" s="36">
        <v>2485.4333333333329</v>
      </c>
      <c r="K363" s="31">
        <v>2334.9</v>
      </c>
      <c r="L363" s="31">
        <v>2203.8000000000002</v>
      </c>
      <c r="M363" s="31">
        <v>6.2359299999999998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3427.95</v>
      </c>
      <c r="D364" s="36">
        <v>3426.35</v>
      </c>
      <c r="E364" s="36">
        <v>3404.8999999999996</v>
      </c>
      <c r="F364" s="36">
        <v>3381.85</v>
      </c>
      <c r="G364" s="36">
        <v>3360.3999999999996</v>
      </c>
      <c r="H364" s="36">
        <v>3449.3999999999996</v>
      </c>
      <c r="I364" s="36">
        <v>3470.8499999999995</v>
      </c>
      <c r="J364" s="36">
        <v>3493.8999999999996</v>
      </c>
      <c r="K364" s="31">
        <v>3447.8</v>
      </c>
      <c r="L364" s="31">
        <v>3403.3</v>
      </c>
      <c r="M364" s="31">
        <v>3.2713000000000001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2643.45</v>
      </c>
      <c r="D365" s="36">
        <v>2635.1499999999996</v>
      </c>
      <c r="E365" s="36">
        <v>2620.4499999999994</v>
      </c>
      <c r="F365" s="36">
        <v>2597.4499999999998</v>
      </c>
      <c r="G365" s="36">
        <v>2582.7499999999995</v>
      </c>
      <c r="H365" s="36">
        <v>2658.1499999999992</v>
      </c>
      <c r="I365" s="36">
        <v>2672.85</v>
      </c>
      <c r="J365" s="36">
        <v>2695.849999999999</v>
      </c>
      <c r="K365" s="31">
        <v>2649.85</v>
      </c>
      <c r="L365" s="31">
        <v>2612.15</v>
      </c>
      <c r="M365" s="31">
        <v>2.3742700000000001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915.1</v>
      </c>
      <c r="D366" s="36">
        <v>911.98333333333346</v>
      </c>
      <c r="E366" s="36">
        <v>890.26666666666688</v>
      </c>
      <c r="F366" s="36">
        <v>865.43333333333339</v>
      </c>
      <c r="G366" s="36">
        <v>843.71666666666681</v>
      </c>
      <c r="H366" s="36">
        <v>936.81666666666695</v>
      </c>
      <c r="I366" s="36">
        <v>958.53333333333342</v>
      </c>
      <c r="J366" s="36">
        <v>983.36666666666702</v>
      </c>
      <c r="K366" s="31">
        <v>933.7</v>
      </c>
      <c r="L366" s="31">
        <v>887.15</v>
      </c>
      <c r="M366" s="31">
        <v>57.134799999999998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140.5</v>
      </c>
      <c r="D367" s="36">
        <v>137.45000000000002</v>
      </c>
      <c r="E367" s="36">
        <v>133.10000000000002</v>
      </c>
      <c r="F367" s="36">
        <v>125.70000000000002</v>
      </c>
      <c r="G367" s="36">
        <v>121.35000000000002</v>
      </c>
      <c r="H367" s="36">
        <v>144.85000000000002</v>
      </c>
      <c r="I367" s="36">
        <v>149.19999999999999</v>
      </c>
      <c r="J367" s="36">
        <v>156.60000000000002</v>
      </c>
      <c r="K367" s="31">
        <v>141.80000000000001</v>
      </c>
      <c r="L367" s="31">
        <v>130.05000000000001</v>
      </c>
      <c r="M367" s="31">
        <v>377.08807000000002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775.35</v>
      </c>
      <c r="D368" s="36">
        <v>777.4</v>
      </c>
      <c r="E368" s="36">
        <v>767.94999999999993</v>
      </c>
      <c r="F368" s="36">
        <v>760.55</v>
      </c>
      <c r="G368" s="36">
        <v>751.09999999999991</v>
      </c>
      <c r="H368" s="36">
        <v>784.8</v>
      </c>
      <c r="I368" s="36">
        <v>794.25</v>
      </c>
      <c r="J368" s="36">
        <v>801.65</v>
      </c>
      <c r="K368" s="31">
        <v>786.85</v>
      </c>
      <c r="L368" s="31">
        <v>770</v>
      </c>
      <c r="M368" s="31">
        <v>1.78348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345.3</v>
      </c>
      <c r="D369" s="36">
        <v>345.51666666666665</v>
      </c>
      <c r="E369" s="36">
        <v>342.2833333333333</v>
      </c>
      <c r="F369" s="36">
        <v>339.26666666666665</v>
      </c>
      <c r="G369" s="36">
        <v>336.0333333333333</v>
      </c>
      <c r="H369" s="36">
        <v>348.5333333333333</v>
      </c>
      <c r="I369" s="36">
        <v>351.76666666666665</v>
      </c>
      <c r="J369" s="36">
        <v>354.7833333333333</v>
      </c>
      <c r="K369" s="31">
        <v>348.75</v>
      </c>
      <c r="L369" s="31">
        <v>342.5</v>
      </c>
      <c r="M369" s="31">
        <v>1.7878499999999999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1459.6</v>
      </c>
      <c r="D370" s="36">
        <v>1463.8666666666668</v>
      </c>
      <c r="E370" s="36">
        <v>1443.9833333333336</v>
      </c>
      <c r="F370" s="36">
        <v>1428.3666666666668</v>
      </c>
      <c r="G370" s="36">
        <v>1408.4833333333336</v>
      </c>
      <c r="H370" s="36">
        <v>1479.4833333333336</v>
      </c>
      <c r="I370" s="36">
        <v>1499.3666666666668</v>
      </c>
      <c r="J370" s="36">
        <v>1514.9833333333336</v>
      </c>
      <c r="K370" s="31">
        <v>1483.75</v>
      </c>
      <c r="L370" s="31">
        <v>1448.25</v>
      </c>
      <c r="M370" s="31">
        <v>0.45876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5359.3</v>
      </c>
      <c r="D371" s="36">
        <v>5432.65</v>
      </c>
      <c r="E371" s="36">
        <v>5232.2999999999993</v>
      </c>
      <c r="F371" s="36">
        <v>5105.2999999999993</v>
      </c>
      <c r="G371" s="36">
        <v>4904.9499999999989</v>
      </c>
      <c r="H371" s="36">
        <v>5559.65</v>
      </c>
      <c r="I371" s="36">
        <v>5760</v>
      </c>
      <c r="J371" s="36">
        <v>5887</v>
      </c>
      <c r="K371" s="31">
        <v>5633</v>
      </c>
      <c r="L371" s="31">
        <v>5305.65</v>
      </c>
      <c r="M371" s="31">
        <v>18.98658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1017.4</v>
      </c>
      <c r="D372" s="36">
        <v>1020.8833333333333</v>
      </c>
      <c r="E372" s="36">
        <v>1007.7666666666667</v>
      </c>
      <c r="F372" s="36">
        <v>998.13333333333333</v>
      </c>
      <c r="G372" s="36">
        <v>985.01666666666665</v>
      </c>
      <c r="H372" s="36">
        <v>1030.5166666666667</v>
      </c>
      <c r="I372" s="36">
        <v>1043.6333333333332</v>
      </c>
      <c r="J372" s="36">
        <v>1053.2666666666667</v>
      </c>
      <c r="K372" s="31">
        <v>1034</v>
      </c>
      <c r="L372" s="31">
        <v>1011.25</v>
      </c>
      <c r="M372" s="31">
        <v>1.1085199999999999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442.35</v>
      </c>
      <c r="D373" s="36">
        <v>444.51666666666665</v>
      </c>
      <c r="E373" s="36">
        <v>438.0333333333333</v>
      </c>
      <c r="F373" s="36">
        <v>433.71666666666664</v>
      </c>
      <c r="G373" s="36">
        <v>427.23333333333329</v>
      </c>
      <c r="H373" s="36">
        <v>448.83333333333331</v>
      </c>
      <c r="I373" s="36">
        <v>455.31666666666666</v>
      </c>
      <c r="J373" s="36">
        <v>459.63333333333333</v>
      </c>
      <c r="K373" s="31">
        <v>451</v>
      </c>
      <c r="L373" s="31">
        <v>440.2</v>
      </c>
      <c r="M373" s="31">
        <v>29.581430000000001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386.9</v>
      </c>
      <c r="D374" s="36">
        <v>388.31666666666666</v>
      </c>
      <c r="E374" s="36">
        <v>380.13333333333333</v>
      </c>
      <c r="F374" s="36">
        <v>373.36666666666667</v>
      </c>
      <c r="G374" s="36">
        <v>365.18333333333334</v>
      </c>
      <c r="H374" s="36">
        <v>395.08333333333331</v>
      </c>
      <c r="I374" s="36">
        <v>403.26666666666659</v>
      </c>
      <c r="J374" s="36">
        <v>410.0333333333333</v>
      </c>
      <c r="K374" s="31">
        <v>396.5</v>
      </c>
      <c r="L374" s="31">
        <v>381.55</v>
      </c>
      <c r="M374" s="31">
        <v>133.56415999999999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231.75</v>
      </c>
      <c r="D375" s="36">
        <v>232.15</v>
      </c>
      <c r="E375" s="36">
        <v>230.10000000000002</v>
      </c>
      <c r="F375" s="36">
        <v>228.45000000000002</v>
      </c>
      <c r="G375" s="36">
        <v>226.40000000000003</v>
      </c>
      <c r="H375" s="36">
        <v>233.8</v>
      </c>
      <c r="I375" s="36">
        <v>235.85000000000002</v>
      </c>
      <c r="J375" s="36">
        <v>237.5</v>
      </c>
      <c r="K375" s="31">
        <v>234.2</v>
      </c>
      <c r="L375" s="31">
        <v>230.5</v>
      </c>
      <c r="M375" s="31">
        <v>97.353750000000005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562.04999999999995</v>
      </c>
      <c r="D376" s="36">
        <v>559.56666666666661</v>
      </c>
      <c r="E376" s="36">
        <v>550.48333333333323</v>
      </c>
      <c r="F376" s="36">
        <v>538.91666666666663</v>
      </c>
      <c r="G376" s="36">
        <v>529.83333333333326</v>
      </c>
      <c r="H376" s="36">
        <v>571.13333333333321</v>
      </c>
      <c r="I376" s="36">
        <v>580.2166666666667</v>
      </c>
      <c r="J376" s="36">
        <v>591.78333333333319</v>
      </c>
      <c r="K376" s="31">
        <v>568.65</v>
      </c>
      <c r="L376" s="31">
        <v>548</v>
      </c>
      <c r="M376" s="31">
        <v>12.40592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1114.9000000000001</v>
      </c>
      <c r="D377" s="36">
        <v>1103.9666666666669</v>
      </c>
      <c r="E377" s="36">
        <v>1085.7333333333338</v>
      </c>
      <c r="F377" s="36">
        <v>1056.5666666666668</v>
      </c>
      <c r="G377" s="36">
        <v>1038.3333333333337</v>
      </c>
      <c r="H377" s="36">
        <v>1133.1333333333339</v>
      </c>
      <c r="I377" s="36">
        <v>1151.366666666667</v>
      </c>
      <c r="J377" s="36">
        <v>1180.533333333334</v>
      </c>
      <c r="K377" s="31">
        <v>1122.2</v>
      </c>
      <c r="L377" s="31">
        <v>1074.8</v>
      </c>
      <c r="M377" s="31">
        <v>7.8606699999999998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734.6</v>
      </c>
      <c r="D378" s="36">
        <v>731.40000000000009</v>
      </c>
      <c r="E378" s="36">
        <v>723.35000000000014</v>
      </c>
      <c r="F378" s="36">
        <v>712.1</v>
      </c>
      <c r="G378" s="36">
        <v>704.05000000000007</v>
      </c>
      <c r="H378" s="36">
        <v>742.6500000000002</v>
      </c>
      <c r="I378" s="36">
        <v>750.70000000000016</v>
      </c>
      <c r="J378" s="36">
        <v>761.95000000000027</v>
      </c>
      <c r="K378" s="31">
        <v>739.45</v>
      </c>
      <c r="L378" s="31">
        <v>720.15</v>
      </c>
      <c r="M378" s="31">
        <v>1.7158899999999999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181</v>
      </c>
      <c r="D379" s="36">
        <v>180.03333333333333</v>
      </c>
      <c r="E379" s="36">
        <v>176.36666666666667</v>
      </c>
      <c r="F379" s="36">
        <v>171.73333333333335</v>
      </c>
      <c r="G379" s="36">
        <v>168.06666666666669</v>
      </c>
      <c r="H379" s="36">
        <v>184.66666666666666</v>
      </c>
      <c r="I379" s="36">
        <v>188.33333333333334</v>
      </c>
      <c r="J379" s="36">
        <v>192.96666666666664</v>
      </c>
      <c r="K379" s="31">
        <v>183.7</v>
      </c>
      <c r="L379" s="31">
        <v>175.4</v>
      </c>
      <c r="M379" s="31">
        <v>3.6666400000000001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17001.25</v>
      </c>
      <c r="D380" s="36">
        <v>17021.266666666666</v>
      </c>
      <c r="E380" s="36">
        <v>16909.833333333332</v>
      </c>
      <c r="F380" s="36">
        <v>16818.416666666664</v>
      </c>
      <c r="G380" s="36">
        <v>16706.98333333333</v>
      </c>
      <c r="H380" s="36">
        <v>17112.683333333334</v>
      </c>
      <c r="I380" s="36">
        <v>17224.116666666669</v>
      </c>
      <c r="J380" s="36">
        <v>17315.533333333336</v>
      </c>
      <c r="K380" s="31">
        <v>17132.7</v>
      </c>
      <c r="L380" s="31">
        <v>16929.849999999999</v>
      </c>
      <c r="M380" s="31">
        <v>9.7869999999999999E-2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89.25</v>
      </c>
      <c r="D381" s="36">
        <v>89.333333333333329</v>
      </c>
      <c r="E381" s="36">
        <v>88.216666666666654</v>
      </c>
      <c r="F381" s="36">
        <v>87.183333333333323</v>
      </c>
      <c r="G381" s="36">
        <v>86.066666666666649</v>
      </c>
      <c r="H381" s="36">
        <v>90.36666666666666</v>
      </c>
      <c r="I381" s="36">
        <v>91.483333333333334</v>
      </c>
      <c r="J381" s="36">
        <v>92.516666666666666</v>
      </c>
      <c r="K381" s="31">
        <v>90.45</v>
      </c>
      <c r="L381" s="31">
        <v>88.3</v>
      </c>
      <c r="M381" s="31">
        <v>325.89618999999999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1700.8</v>
      </c>
      <c r="D382" s="36">
        <v>1719.7833333333335</v>
      </c>
      <c r="E382" s="36">
        <v>1675.5666666666671</v>
      </c>
      <c r="F382" s="36">
        <v>1650.3333333333335</v>
      </c>
      <c r="G382" s="36">
        <v>1606.116666666667</v>
      </c>
      <c r="H382" s="36">
        <v>1745.0166666666671</v>
      </c>
      <c r="I382" s="36">
        <v>1789.2333333333338</v>
      </c>
      <c r="J382" s="36">
        <v>1814.4666666666672</v>
      </c>
      <c r="K382" s="31">
        <v>1764</v>
      </c>
      <c r="L382" s="31">
        <v>1694.55</v>
      </c>
      <c r="M382" s="31">
        <v>8.4195399999999996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514.75</v>
      </c>
      <c r="D383" s="36">
        <v>510.16666666666669</v>
      </c>
      <c r="E383" s="36">
        <v>501.78333333333342</v>
      </c>
      <c r="F383" s="36">
        <v>488.81666666666672</v>
      </c>
      <c r="G383" s="36">
        <v>480.43333333333345</v>
      </c>
      <c r="H383" s="36">
        <v>523.13333333333344</v>
      </c>
      <c r="I383" s="36">
        <v>531.51666666666665</v>
      </c>
      <c r="J383" s="36">
        <v>544.48333333333335</v>
      </c>
      <c r="K383" s="31">
        <v>518.54999999999995</v>
      </c>
      <c r="L383" s="31">
        <v>497.2</v>
      </c>
      <c r="M383" s="31">
        <v>3.5449999999999999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1602.5</v>
      </c>
      <c r="D384" s="36">
        <v>1599.8333333333333</v>
      </c>
      <c r="E384" s="36">
        <v>1580.7166666666665</v>
      </c>
      <c r="F384" s="36">
        <v>1558.9333333333332</v>
      </c>
      <c r="G384" s="36">
        <v>1539.8166666666664</v>
      </c>
      <c r="H384" s="36">
        <v>1621.6166666666666</v>
      </c>
      <c r="I384" s="36">
        <v>1640.7333333333333</v>
      </c>
      <c r="J384" s="36">
        <v>1662.5166666666667</v>
      </c>
      <c r="K384" s="31">
        <v>1618.95</v>
      </c>
      <c r="L384" s="31">
        <v>1578.05</v>
      </c>
      <c r="M384" s="31">
        <v>3.3771300000000002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176.9</v>
      </c>
      <c r="D385" s="36">
        <v>176.86666666666667</v>
      </c>
      <c r="E385" s="36">
        <v>175.03333333333336</v>
      </c>
      <c r="F385" s="36">
        <v>173.16666666666669</v>
      </c>
      <c r="G385" s="36">
        <v>171.33333333333337</v>
      </c>
      <c r="H385" s="36">
        <v>178.73333333333335</v>
      </c>
      <c r="I385" s="36">
        <v>180.56666666666666</v>
      </c>
      <c r="J385" s="36">
        <v>182.43333333333334</v>
      </c>
      <c r="K385" s="31">
        <v>178.7</v>
      </c>
      <c r="L385" s="31">
        <v>175</v>
      </c>
      <c r="M385" s="31">
        <v>88.877070000000003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145.05000000000001</v>
      </c>
      <c r="D386" s="36">
        <v>145.16666666666666</v>
      </c>
      <c r="E386" s="36">
        <v>143.88333333333333</v>
      </c>
      <c r="F386" s="36">
        <v>142.71666666666667</v>
      </c>
      <c r="G386" s="36">
        <v>141.43333333333334</v>
      </c>
      <c r="H386" s="36">
        <v>146.33333333333331</v>
      </c>
      <c r="I386" s="36">
        <v>147.61666666666667</v>
      </c>
      <c r="J386" s="36">
        <v>148.7833333333333</v>
      </c>
      <c r="K386" s="31">
        <v>146.44999999999999</v>
      </c>
      <c r="L386" s="31">
        <v>144</v>
      </c>
      <c r="M386" s="31">
        <v>13.27782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1117.7</v>
      </c>
      <c r="D387" s="36">
        <v>1116.9333333333332</v>
      </c>
      <c r="E387" s="36">
        <v>1101.8666666666663</v>
      </c>
      <c r="F387" s="36">
        <v>1086.0333333333331</v>
      </c>
      <c r="G387" s="36">
        <v>1070.9666666666662</v>
      </c>
      <c r="H387" s="36">
        <v>1132.7666666666664</v>
      </c>
      <c r="I387" s="36">
        <v>1147.8333333333335</v>
      </c>
      <c r="J387" s="36">
        <v>1163.6666666666665</v>
      </c>
      <c r="K387" s="31">
        <v>1132</v>
      </c>
      <c r="L387" s="31">
        <v>1101.0999999999999</v>
      </c>
      <c r="M387" s="31">
        <v>0.67247999999999997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359.15</v>
      </c>
      <c r="D388" s="36">
        <v>357.59999999999997</v>
      </c>
      <c r="E388" s="36">
        <v>352.59999999999991</v>
      </c>
      <c r="F388" s="36">
        <v>346.04999999999995</v>
      </c>
      <c r="G388" s="36">
        <v>341.0499999999999</v>
      </c>
      <c r="H388" s="36">
        <v>364.14999999999992</v>
      </c>
      <c r="I388" s="36">
        <v>369.15000000000003</v>
      </c>
      <c r="J388" s="36">
        <v>375.69999999999993</v>
      </c>
      <c r="K388" s="31">
        <v>362.6</v>
      </c>
      <c r="L388" s="31">
        <v>351.05</v>
      </c>
      <c r="M388" s="31">
        <v>15.87459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250</v>
      </c>
      <c r="D389" s="36">
        <v>250.05000000000004</v>
      </c>
      <c r="E389" s="36">
        <v>248.50000000000009</v>
      </c>
      <c r="F389" s="36">
        <v>247.00000000000006</v>
      </c>
      <c r="G389" s="36">
        <v>245.4500000000001</v>
      </c>
      <c r="H389" s="36">
        <v>251.55000000000007</v>
      </c>
      <c r="I389" s="36">
        <v>253.10000000000002</v>
      </c>
      <c r="J389" s="36">
        <v>254.60000000000005</v>
      </c>
      <c r="K389" s="31">
        <v>251.6</v>
      </c>
      <c r="L389" s="31">
        <v>248.55</v>
      </c>
      <c r="M389" s="31">
        <v>6.2849300000000001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151.94999999999999</v>
      </c>
      <c r="D390" s="36">
        <v>151.18333333333334</v>
      </c>
      <c r="E390" s="36">
        <v>148.96666666666667</v>
      </c>
      <c r="F390" s="36">
        <v>145.98333333333332</v>
      </c>
      <c r="G390" s="36">
        <v>143.76666666666665</v>
      </c>
      <c r="H390" s="36">
        <v>154.16666666666669</v>
      </c>
      <c r="I390" s="36">
        <v>156.38333333333338</v>
      </c>
      <c r="J390" s="36">
        <v>159.3666666666667</v>
      </c>
      <c r="K390" s="31">
        <v>153.4</v>
      </c>
      <c r="L390" s="31">
        <v>148.19999999999999</v>
      </c>
      <c r="M390" s="31">
        <v>77.815280000000001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3434.9</v>
      </c>
      <c r="D391" s="36">
        <v>3438.4833333333336</v>
      </c>
      <c r="E391" s="36">
        <v>3350.7166666666672</v>
      </c>
      <c r="F391" s="36">
        <v>3266.5333333333338</v>
      </c>
      <c r="G391" s="36">
        <v>3178.7666666666673</v>
      </c>
      <c r="H391" s="36">
        <v>3522.666666666667</v>
      </c>
      <c r="I391" s="36">
        <v>3610.4333333333334</v>
      </c>
      <c r="J391" s="36">
        <v>3694.6166666666668</v>
      </c>
      <c r="K391" s="31">
        <v>3526.25</v>
      </c>
      <c r="L391" s="31">
        <v>3354.3</v>
      </c>
      <c r="M391" s="31">
        <v>0.62905999999999995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78.95</v>
      </c>
      <c r="D392" s="36">
        <v>78.95</v>
      </c>
      <c r="E392" s="36">
        <v>77.400000000000006</v>
      </c>
      <c r="F392" s="36">
        <v>75.850000000000009</v>
      </c>
      <c r="G392" s="36">
        <v>74.300000000000011</v>
      </c>
      <c r="H392" s="36">
        <v>80.5</v>
      </c>
      <c r="I392" s="36">
        <v>82.049999999999983</v>
      </c>
      <c r="J392" s="36">
        <v>83.6</v>
      </c>
      <c r="K392" s="31">
        <v>80.5</v>
      </c>
      <c r="L392" s="31">
        <v>77.400000000000006</v>
      </c>
      <c r="M392" s="31">
        <v>62.926589999999997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1722.9</v>
      </c>
      <c r="D393" s="36">
        <v>1721.3666666666668</v>
      </c>
      <c r="E393" s="36">
        <v>1703.5333333333335</v>
      </c>
      <c r="F393" s="36">
        <v>1684.1666666666667</v>
      </c>
      <c r="G393" s="36">
        <v>1666.3333333333335</v>
      </c>
      <c r="H393" s="36">
        <v>1740.7333333333336</v>
      </c>
      <c r="I393" s="36">
        <v>1758.5666666666666</v>
      </c>
      <c r="J393" s="36">
        <v>1777.9333333333336</v>
      </c>
      <c r="K393" s="31">
        <v>1739.2</v>
      </c>
      <c r="L393" s="31">
        <v>1702</v>
      </c>
      <c r="M393" s="31">
        <v>1.09649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272.45</v>
      </c>
      <c r="D394" s="36">
        <v>272.2</v>
      </c>
      <c r="E394" s="36">
        <v>263.95</v>
      </c>
      <c r="F394" s="36">
        <v>255.45</v>
      </c>
      <c r="G394" s="36">
        <v>247.2</v>
      </c>
      <c r="H394" s="36">
        <v>280.7</v>
      </c>
      <c r="I394" s="36">
        <v>288.95</v>
      </c>
      <c r="J394" s="36">
        <v>297.45</v>
      </c>
      <c r="K394" s="31">
        <v>280.45</v>
      </c>
      <c r="L394" s="31">
        <v>263.7</v>
      </c>
      <c r="M394" s="31">
        <v>166.25215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406.6</v>
      </c>
      <c r="D395" s="36">
        <v>408.11666666666662</v>
      </c>
      <c r="E395" s="36">
        <v>397.23333333333323</v>
      </c>
      <c r="F395" s="36">
        <v>387.86666666666662</v>
      </c>
      <c r="G395" s="36">
        <v>376.98333333333323</v>
      </c>
      <c r="H395" s="36">
        <v>417.48333333333323</v>
      </c>
      <c r="I395" s="36">
        <v>428.36666666666656</v>
      </c>
      <c r="J395" s="36">
        <v>437.73333333333323</v>
      </c>
      <c r="K395" s="31">
        <v>419</v>
      </c>
      <c r="L395" s="31">
        <v>398.75</v>
      </c>
      <c r="M395" s="31">
        <v>137.16584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175.8</v>
      </c>
      <c r="D396" s="36">
        <v>176.76666666666665</v>
      </c>
      <c r="E396" s="36">
        <v>172.5333333333333</v>
      </c>
      <c r="F396" s="36">
        <v>169.26666666666665</v>
      </c>
      <c r="G396" s="36">
        <v>165.0333333333333</v>
      </c>
      <c r="H396" s="36">
        <v>180.0333333333333</v>
      </c>
      <c r="I396" s="36">
        <v>184.26666666666665</v>
      </c>
      <c r="J396" s="36">
        <v>187.5333333333333</v>
      </c>
      <c r="K396" s="31">
        <v>181</v>
      </c>
      <c r="L396" s="31">
        <v>173.5</v>
      </c>
      <c r="M396" s="31">
        <v>35.927379999999999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898.15</v>
      </c>
      <c r="D397" s="36">
        <v>899.75</v>
      </c>
      <c r="E397" s="36">
        <v>892.8</v>
      </c>
      <c r="F397" s="36">
        <v>887.44999999999993</v>
      </c>
      <c r="G397" s="36">
        <v>880.49999999999989</v>
      </c>
      <c r="H397" s="36">
        <v>905.1</v>
      </c>
      <c r="I397" s="36">
        <v>912.05000000000007</v>
      </c>
      <c r="J397" s="36">
        <v>917.40000000000009</v>
      </c>
      <c r="K397" s="31">
        <v>906.7</v>
      </c>
      <c r="L397" s="31">
        <v>894.4</v>
      </c>
      <c r="M397" s="31">
        <v>0.62180000000000002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2565.0500000000002</v>
      </c>
      <c r="D398" s="36">
        <v>2564.5333333333333</v>
      </c>
      <c r="E398" s="36">
        <v>2548.1666666666665</v>
      </c>
      <c r="F398" s="36">
        <v>2531.2833333333333</v>
      </c>
      <c r="G398" s="36">
        <v>2514.9166666666665</v>
      </c>
      <c r="H398" s="36">
        <v>2581.4166666666665</v>
      </c>
      <c r="I398" s="36">
        <v>2597.7833333333333</v>
      </c>
      <c r="J398" s="36">
        <v>2614.6666666666665</v>
      </c>
      <c r="K398" s="31">
        <v>2580.9</v>
      </c>
      <c r="L398" s="31">
        <v>2547.65</v>
      </c>
      <c r="M398" s="31">
        <v>82.708920000000006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110.15</v>
      </c>
      <c r="D399" s="36">
        <v>110.63333333333333</v>
      </c>
      <c r="E399" s="36">
        <v>109.26666666666665</v>
      </c>
      <c r="F399" s="36">
        <v>108.38333333333333</v>
      </c>
      <c r="G399" s="36">
        <v>107.01666666666665</v>
      </c>
      <c r="H399" s="36">
        <v>111.51666666666665</v>
      </c>
      <c r="I399" s="36">
        <v>112.88333333333333</v>
      </c>
      <c r="J399" s="36">
        <v>113.76666666666665</v>
      </c>
      <c r="K399" s="31">
        <v>112</v>
      </c>
      <c r="L399" s="31">
        <v>109.75</v>
      </c>
      <c r="M399" s="31">
        <v>13.494389999999999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809.3</v>
      </c>
      <c r="D400" s="36">
        <v>803.19999999999993</v>
      </c>
      <c r="E400" s="36">
        <v>791.39999999999986</v>
      </c>
      <c r="F400" s="36">
        <v>773.49999999999989</v>
      </c>
      <c r="G400" s="36">
        <v>761.69999999999982</v>
      </c>
      <c r="H400" s="36">
        <v>821.09999999999991</v>
      </c>
      <c r="I400" s="36">
        <v>832.89999999999986</v>
      </c>
      <c r="J400" s="36">
        <v>850.8</v>
      </c>
      <c r="K400" s="31">
        <v>815</v>
      </c>
      <c r="L400" s="31">
        <v>785.3</v>
      </c>
      <c r="M400" s="31">
        <v>4.6714099999999998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487.2</v>
      </c>
      <c r="D401" s="36">
        <v>487.34999999999997</v>
      </c>
      <c r="E401" s="36">
        <v>479.84999999999991</v>
      </c>
      <c r="F401" s="36">
        <v>472.49999999999994</v>
      </c>
      <c r="G401" s="36">
        <v>464.99999999999989</v>
      </c>
      <c r="H401" s="36">
        <v>494.69999999999993</v>
      </c>
      <c r="I401" s="36">
        <v>502.20000000000005</v>
      </c>
      <c r="J401" s="36">
        <v>509.54999999999995</v>
      </c>
      <c r="K401" s="31">
        <v>494.85</v>
      </c>
      <c r="L401" s="31">
        <v>480</v>
      </c>
      <c r="M401" s="31">
        <v>5.5579299999999998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792.65</v>
      </c>
      <c r="D402" s="36">
        <v>791.68333333333339</v>
      </c>
      <c r="E402" s="36">
        <v>785.46666666666681</v>
      </c>
      <c r="F402" s="36">
        <v>778.28333333333342</v>
      </c>
      <c r="G402" s="36">
        <v>772.06666666666683</v>
      </c>
      <c r="H402" s="36">
        <v>798.86666666666679</v>
      </c>
      <c r="I402" s="36">
        <v>805.08333333333348</v>
      </c>
      <c r="J402" s="36">
        <v>812.26666666666677</v>
      </c>
      <c r="K402" s="31">
        <v>797.9</v>
      </c>
      <c r="L402" s="31">
        <v>784.5</v>
      </c>
      <c r="M402" s="31">
        <v>1.7251399999999999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1595.1</v>
      </c>
      <c r="D403" s="36">
        <v>1594.3</v>
      </c>
      <c r="E403" s="36">
        <v>1580.85</v>
      </c>
      <c r="F403" s="36">
        <v>1566.6</v>
      </c>
      <c r="G403" s="36">
        <v>1553.1499999999999</v>
      </c>
      <c r="H403" s="36">
        <v>1608.55</v>
      </c>
      <c r="I403" s="36">
        <v>1622.0000000000002</v>
      </c>
      <c r="J403" s="36">
        <v>1636.25</v>
      </c>
      <c r="K403" s="31">
        <v>1607.75</v>
      </c>
      <c r="L403" s="31">
        <v>1580.05</v>
      </c>
      <c r="M403" s="31">
        <v>0.55415999999999999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94.8</v>
      </c>
      <c r="D404" s="36">
        <v>94.600000000000009</v>
      </c>
      <c r="E404" s="36">
        <v>94.000000000000014</v>
      </c>
      <c r="F404" s="36">
        <v>93.2</v>
      </c>
      <c r="G404" s="36">
        <v>92.600000000000009</v>
      </c>
      <c r="H404" s="36">
        <v>95.40000000000002</v>
      </c>
      <c r="I404" s="36">
        <v>96.000000000000014</v>
      </c>
      <c r="J404" s="36">
        <v>96.800000000000026</v>
      </c>
      <c r="K404" s="31">
        <v>95.2</v>
      </c>
      <c r="L404" s="31">
        <v>93.8</v>
      </c>
      <c r="M404" s="31">
        <v>75.821969999999993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8009.45</v>
      </c>
      <c r="D405" s="36">
        <v>8011.5</v>
      </c>
      <c r="E405" s="36">
        <v>7951.05</v>
      </c>
      <c r="F405" s="36">
        <v>7892.6500000000005</v>
      </c>
      <c r="G405" s="36">
        <v>7832.2000000000007</v>
      </c>
      <c r="H405" s="36">
        <v>8069.9</v>
      </c>
      <c r="I405" s="36">
        <v>8130.35</v>
      </c>
      <c r="J405" s="36">
        <v>8188.7499999999991</v>
      </c>
      <c r="K405" s="31">
        <v>8071.95</v>
      </c>
      <c r="L405" s="31">
        <v>7953.1</v>
      </c>
      <c r="M405" s="31">
        <v>0.12185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1415.75</v>
      </c>
      <c r="D406" s="36">
        <v>1411.2333333333333</v>
      </c>
      <c r="E406" s="36">
        <v>1397.4666666666667</v>
      </c>
      <c r="F406" s="36">
        <v>1379.1833333333334</v>
      </c>
      <c r="G406" s="36">
        <v>1365.4166666666667</v>
      </c>
      <c r="H406" s="36">
        <v>1429.5166666666667</v>
      </c>
      <c r="I406" s="36">
        <v>1443.2833333333335</v>
      </c>
      <c r="J406" s="36">
        <v>1461.5666666666666</v>
      </c>
      <c r="K406" s="31">
        <v>1425</v>
      </c>
      <c r="L406" s="31">
        <v>1392.95</v>
      </c>
      <c r="M406" s="31">
        <v>1.47034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773.15</v>
      </c>
      <c r="D407" s="36">
        <v>772.6</v>
      </c>
      <c r="E407" s="36">
        <v>767.2</v>
      </c>
      <c r="F407" s="36">
        <v>761.25</v>
      </c>
      <c r="G407" s="36">
        <v>755.85</v>
      </c>
      <c r="H407" s="36">
        <v>778.55000000000007</v>
      </c>
      <c r="I407" s="36">
        <v>783.94999999999993</v>
      </c>
      <c r="J407" s="36">
        <v>789.90000000000009</v>
      </c>
      <c r="K407" s="31">
        <v>778</v>
      </c>
      <c r="L407" s="31">
        <v>766.65</v>
      </c>
      <c r="M407" s="31">
        <v>18.47748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1394.3</v>
      </c>
      <c r="D408" s="36">
        <v>1399.6833333333334</v>
      </c>
      <c r="E408" s="36">
        <v>1381.6666666666667</v>
      </c>
      <c r="F408" s="36">
        <v>1369.0333333333333</v>
      </c>
      <c r="G408" s="36">
        <v>1351.0166666666667</v>
      </c>
      <c r="H408" s="36">
        <v>1412.3166666666668</v>
      </c>
      <c r="I408" s="36">
        <v>1430.3333333333333</v>
      </c>
      <c r="J408" s="36">
        <v>1442.9666666666669</v>
      </c>
      <c r="K408" s="31">
        <v>1417.7</v>
      </c>
      <c r="L408" s="31">
        <v>1387.05</v>
      </c>
      <c r="M408" s="31">
        <v>11.1142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3176.7</v>
      </c>
      <c r="D409" s="36">
        <v>3162.3833333333332</v>
      </c>
      <c r="E409" s="36">
        <v>3136.7666666666664</v>
      </c>
      <c r="F409" s="36">
        <v>3096.833333333333</v>
      </c>
      <c r="G409" s="36">
        <v>3071.2166666666662</v>
      </c>
      <c r="H409" s="36">
        <v>3202.3166666666666</v>
      </c>
      <c r="I409" s="36">
        <v>3227.9333333333334</v>
      </c>
      <c r="J409" s="36">
        <v>3267.8666666666668</v>
      </c>
      <c r="K409" s="31">
        <v>3188</v>
      </c>
      <c r="L409" s="31">
        <v>3122.45</v>
      </c>
      <c r="M409" s="31">
        <v>1.2151799999999999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431.3</v>
      </c>
      <c r="D410" s="36">
        <v>430.0333333333333</v>
      </c>
      <c r="E410" s="36">
        <v>426.26666666666659</v>
      </c>
      <c r="F410" s="36">
        <v>421.23333333333329</v>
      </c>
      <c r="G410" s="36">
        <v>417.46666666666658</v>
      </c>
      <c r="H410" s="36">
        <v>435.06666666666661</v>
      </c>
      <c r="I410" s="36">
        <v>438.83333333333326</v>
      </c>
      <c r="J410" s="36">
        <v>443.86666666666662</v>
      </c>
      <c r="K410" s="31">
        <v>433.8</v>
      </c>
      <c r="L410" s="31">
        <v>425</v>
      </c>
      <c r="M410" s="31">
        <v>0.68313999999999997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689.6</v>
      </c>
      <c r="D411" s="36">
        <v>682.31666666666672</v>
      </c>
      <c r="E411" s="36">
        <v>673.28333333333342</v>
      </c>
      <c r="F411" s="36">
        <v>656.9666666666667</v>
      </c>
      <c r="G411" s="36">
        <v>647.93333333333339</v>
      </c>
      <c r="H411" s="36">
        <v>698.63333333333344</v>
      </c>
      <c r="I411" s="36">
        <v>707.66666666666674</v>
      </c>
      <c r="J411" s="36">
        <v>723.98333333333346</v>
      </c>
      <c r="K411" s="31">
        <v>691.35</v>
      </c>
      <c r="L411" s="31">
        <v>666</v>
      </c>
      <c r="M411" s="31">
        <v>0.52319000000000004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28186.55</v>
      </c>
      <c r="D412" s="36">
        <v>28154.883333333331</v>
      </c>
      <c r="E412" s="36">
        <v>27937.416666666664</v>
      </c>
      <c r="F412" s="36">
        <v>27688.283333333333</v>
      </c>
      <c r="G412" s="36">
        <v>27470.816666666666</v>
      </c>
      <c r="H412" s="36">
        <v>28404.016666666663</v>
      </c>
      <c r="I412" s="36">
        <v>28621.48333333333</v>
      </c>
      <c r="J412" s="36">
        <v>28870.616666666661</v>
      </c>
      <c r="K412" s="31">
        <v>28372.35</v>
      </c>
      <c r="L412" s="31">
        <v>27905.75</v>
      </c>
      <c r="M412" s="31">
        <v>0.21740999999999999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47.2</v>
      </c>
      <c r="D413" s="36">
        <v>47.233333333333341</v>
      </c>
      <c r="E413" s="36">
        <v>46.866666666666681</v>
      </c>
      <c r="F413" s="36">
        <v>46.533333333333339</v>
      </c>
      <c r="G413" s="36">
        <v>46.166666666666679</v>
      </c>
      <c r="H413" s="36">
        <v>47.566666666666684</v>
      </c>
      <c r="I413" s="36">
        <v>47.933333333333344</v>
      </c>
      <c r="J413" s="36">
        <v>48.266666666666687</v>
      </c>
      <c r="K413" s="31">
        <v>47.6</v>
      </c>
      <c r="L413" s="31">
        <v>46.9</v>
      </c>
      <c r="M413" s="31">
        <v>55.500239999999998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2055.4499999999998</v>
      </c>
      <c r="D414" s="36">
        <v>2046.9833333333333</v>
      </c>
      <c r="E414" s="36">
        <v>2024.9666666666667</v>
      </c>
      <c r="F414" s="36">
        <v>1994.4833333333333</v>
      </c>
      <c r="G414" s="36">
        <v>1972.4666666666667</v>
      </c>
      <c r="H414" s="36">
        <v>2077.4666666666667</v>
      </c>
      <c r="I414" s="36">
        <v>2099.4833333333336</v>
      </c>
      <c r="J414" s="36">
        <v>2129.9666666666667</v>
      </c>
      <c r="K414" s="31">
        <v>2069</v>
      </c>
      <c r="L414" s="31">
        <v>2016.5</v>
      </c>
      <c r="M414" s="31">
        <v>13.857749999999999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608.4</v>
      </c>
      <c r="D415" s="36">
        <v>599.13333333333333</v>
      </c>
      <c r="E415" s="36">
        <v>586.26666666666665</v>
      </c>
      <c r="F415" s="36">
        <v>564.13333333333333</v>
      </c>
      <c r="G415" s="36">
        <v>551.26666666666665</v>
      </c>
      <c r="H415" s="36">
        <v>621.26666666666665</v>
      </c>
      <c r="I415" s="36">
        <v>634.13333333333321</v>
      </c>
      <c r="J415" s="36">
        <v>656.26666666666665</v>
      </c>
      <c r="K415" s="31">
        <v>612</v>
      </c>
      <c r="L415" s="31">
        <v>577</v>
      </c>
      <c r="M415" s="31">
        <v>61.0745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3955.55</v>
      </c>
      <c r="D416" s="36">
        <v>4001.7000000000003</v>
      </c>
      <c r="E416" s="36">
        <v>3883.4000000000005</v>
      </c>
      <c r="F416" s="36">
        <v>3811.2500000000005</v>
      </c>
      <c r="G416" s="36">
        <v>3692.9500000000007</v>
      </c>
      <c r="H416" s="36">
        <v>4073.8500000000004</v>
      </c>
      <c r="I416" s="36">
        <v>4192.1500000000005</v>
      </c>
      <c r="J416" s="36">
        <v>4264.3</v>
      </c>
      <c r="K416" s="31">
        <v>4120</v>
      </c>
      <c r="L416" s="31">
        <v>3929.55</v>
      </c>
      <c r="M416" s="31">
        <v>6.2497299999999996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89.7</v>
      </c>
      <c r="D417" s="36">
        <v>89.600000000000009</v>
      </c>
      <c r="E417" s="36">
        <v>88.300000000000011</v>
      </c>
      <c r="F417" s="36">
        <v>86.9</v>
      </c>
      <c r="G417" s="36">
        <v>85.600000000000009</v>
      </c>
      <c r="H417" s="36">
        <v>91.000000000000014</v>
      </c>
      <c r="I417" s="36">
        <v>92.3</v>
      </c>
      <c r="J417" s="36">
        <v>93.700000000000017</v>
      </c>
      <c r="K417" s="31">
        <v>90.9</v>
      </c>
      <c r="L417" s="31">
        <v>88.2</v>
      </c>
      <c r="M417" s="31">
        <v>193.50518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4697.3</v>
      </c>
      <c r="D418" s="36">
        <v>4696.0666666666666</v>
      </c>
      <c r="E418" s="36">
        <v>4652.2333333333336</v>
      </c>
      <c r="F418" s="36">
        <v>4607.166666666667</v>
      </c>
      <c r="G418" s="36">
        <v>4563.3333333333339</v>
      </c>
      <c r="H418" s="36">
        <v>4741.1333333333332</v>
      </c>
      <c r="I418" s="36">
        <v>4784.9666666666672</v>
      </c>
      <c r="J418" s="36">
        <v>4830.0333333333328</v>
      </c>
      <c r="K418" s="31">
        <v>4739.8999999999996</v>
      </c>
      <c r="L418" s="31">
        <v>4651</v>
      </c>
      <c r="M418" s="31">
        <v>0.70479999999999998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1027.55</v>
      </c>
      <c r="D419" s="36">
        <v>1020.8666666666668</v>
      </c>
      <c r="E419" s="36">
        <v>994.23333333333358</v>
      </c>
      <c r="F419" s="36">
        <v>960.91666666666674</v>
      </c>
      <c r="G419" s="36">
        <v>934.28333333333353</v>
      </c>
      <c r="H419" s="36">
        <v>1054.1833333333336</v>
      </c>
      <c r="I419" s="36">
        <v>1080.8166666666668</v>
      </c>
      <c r="J419" s="36">
        <v>1114.1333333333337</v>
      </c>
      <c r="K419" s="31">
        <v>1047.5</v>
      </c>
      <c r="L419" s="31">
        <v>987.55</v>
      </c>
      <c r="M419" s="31">
        <v>9.0626200000000008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6594.9</v>
      </c>
      <c r="D420" s="36">
        <v>6618.333333333333</v>
      </c>
      <c r="E420" s="36">
        <v>6516.5166666666664</v>
      </c>
      <c r="F420" s="36">
        <v>6438.1333333333332</v>
      </c>
      <c r="G420" s="36">
        <v>6336.3166666666666</v>
      </c>
      <c r="H420" s="36">
        <v>6696.7166666666662</v>
      </c>
      <c r="I420" s="36">
        <v>6798.5333333333338</v>
      </c>
      <c r="J420" s="36">
        <v>6876.9166666666661</v>
      </c>
      <c r="K420" s="31">
        <v>6720.15</v>
      </c>
      <c r="L420" s="31">
        <v>6539.95</v>
      </c>
      <c r="M420" s="31">
        <v>0.69091000000000002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577</v>
      </c>
      <c r="D421" s="36">
        <v>576.51666666666677</v>
      </c>
      <c r="E421" s="36">
        <v>572.13333333333355</v>
      </c>
      <c r="F421" s="36">
        <v>567.26666666666677</v>
      </c>
      <c r="G421" s="36">
        <v>562.88333333333355</v>
      </c>
      <c r="H421" s="36">
        <v>581.38333333333355</v>
      </c>
      <c r="I421" s="36">
        <v>585.76666666666677</v>
      </c>
      <c r="J421" s="36">
        <v>590.63333333333355</v>
      </c>
      <c r="K421" s="31">
        <v>580.9</v>
      </c>
      <c r="L421" s="31">
        <v>571.65</v>
      </c>
      <c r="M421" s="31">
        <v>11.878159999999999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749.9</v>
      </c>
      <c r="D422" s="36">
        <v>748.36666666666667</v>
      </c>
      <c r="E422" s="36">
        <v>739.83333333333337</v>
      </c>
      <c r="F422" s="36">
        <v>729.76666666666665</v>
      </c>
      <c r="G422" s="36">
        <v>721.23333333333335</v>
      </c>
      <c r="H422" s="36">
        <v>758.43333333333339</v>
      </c>
      <c r="I422" s="36">
        <v>766.9666666666667</v>
      </c>
      <c r="J422" s="36">
        <v>777.03333333333342</v>
      </c>
      <c r="K422" s="31">
        <v>756.9</v>
      </c>
      <c r="L422" s="31">
        <v>738.3</v>
      </c>
      <c r="M422" s="31">
        <v>4.9756999999999998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2454.25</v>
      </c>
      <c r="D423" s="36">
        <v>2438.2166666666667</v>
      </c>
      <c r="E423" s="36">
        <v>2411.4833333333336</v>
      </c>
      <c r="F423" s="36">
        <v>2368.7166666666667</v>
      </c>
      <c r="G423" s="36">
        <v>2341.9833333333336</v>
      </c>
      <c r="H423" s="36">
        <v>2480.9833333333336</v>
      </c>
      <c r="I423" s="36">
        <v>2507.7166666666662</v>
      </c>
      <c r="J423" s="36">
        <v>2550.4833333333336</v>
      </c>
      <c r="K423" s="31">
        <v>2464.9499999999998</v>
      </c>
      <c r="L423" s="31">
        <v>2395.4499999999998</v>
      </c>
      <c r="M423" s="31">
        <v>4.4863900000000001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522.4</v>
      </c>
      <c r="D424" s="36">
        <v>521.13333333333333</v>
      </c>
      <c r="E424" s="36">
        <v>517.26666666666665</v>
      </c>
      <c r="F424" s="36">
        <v>512.13333333333333</v>
      </c>
      <c r="G424" s="36">
        <v>508.26666666666665</v>
      </c>
      <c r="H424" s="36">
        <v>526.26666666666665</v>
      </c>
      <c r="I424" s="36">
        <v>530.13333333333321</v>
      </c>
      <c r="J424" s="36">
        <v>535.26666666666665</v>
      </c>
      <c r="K424" s="31">
        <v>525</v>
      </c>
      <c r="L424" s="31">
        <v>516</v>
      </c>
      <c r="M424" s="31">
        <v>6.6645500000000002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636.75</v>
      </c>
      <c r="D425" s="36">
        <v>640.43333333333339</v>
      </c>
      <c r="E425" s="36">
        <v>631.46666666666681</v>
      </c>
      <c r="F425" s="36">
        <v>626.18333333333339</v>
      </c>
      <c r="G425" s="36">
        <v>617.21666666666681</v>
      </c>
      <c r="H425" s="36">
        <v>645.71666666666681</v>
      </c>
      <c r="I425" s="36">
        <v>654.68333333333351</v>
      </c>
      <c r="J425" s="36">
        <v>659.96666666666681</v>
      </c>
      <c r="K425" s="31">
        <v>649.4</v>
      </c>
      <c r="L425" s="31">
        <v>635.15</v>
      </c>
      <c r="M425" s="31">
        <v>149.98068000000001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112.75</v>
      </c>
      <c r="D426" s="36">
        <v>111.91666666666667</v>
      </c>
      <c r="E426" s="36">
        <v>110.33333333333334</v>
      </c>
      <c r="F426" s="36">
        <v>107.91666666666667</v>
      </c>
      <c r="G426" s="36">
        <v>106.33333333333334</v>
      </c>
      <c r="H426" s="36">
        <v>114.33333333333334</v>
      </c>
      <c r="I426" s="36">
        <v>115.91666666666669</v>
      </c>
      <c r="J426" s="36">
        <v>118.33333333333334</v>
      </c>
      <c r="K426" s="31">
        <v>113.5</v>
      </c>
      <c r="L426" s="31">
        <v>109.5</v>
      </c>
      <c r="M426" s="31">
        <v>562.23937999999998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440.15</v>
      </c>
      <c r="D427" s="36">
        <v>436.31666666666661</v>
      </c>
      <c r="E427" s="36">
        <v>428.18333333333322</v>
      </c>
      <c r="F427" s="36">
        <v>416.21666666666664</v>
      </c>
      <c r="G427" s="36">
        <v>408.08333333333326</v>
      </c>
      <c r="H427" s="36">
        <v>448.28333333333319</v>
      </c>
      <c r="I427" s="36">
        <v>456.41666666666663</v>
      </c>
      <c r="J427" s="36">
        <v>468.38333333333316</v>
      </c>
      <c r="K427" s="31">
        <v>444.45</v>
      </c>
      <c r="L427" s="31">
        <v>424.35</v>
      </c>
      <c r="M427" s="31">
        <v>12.737159999999999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145.19999999999999</v>
      </c>
      <c r="D428" s="36">
        <v>145.65</v>
      </c>
      <c r="E428" s="36">
        <v>143.5</v>
      </c>
      <c r="F428" s="36">
        <v>141.79999999999998</v>
      </c>
      <c r="G428" s="36">
        <v>139.64999999999998</v>
      </c>
      <c r="H428" s="36">
        <v>147.35000000000002</v>
      </c>
      <c r="I428" s="36">
        <v>149.50000000000006</v>
      </c>
      <c r="J428" s="36">
        <v>151.20000000000005</v>
      </c>
      <c r="K428" s="31">
        <v>147.80000000000001</v>
      </c>
      <c r="L428" s="31">
        <v>143.94999999999999</v>
      </c>
      <c r="M428" s="31">
        <v>8.4440200000000001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406.3</v>
      </c>
      <c r="D429" s="36">
        <v>407.41666666666669</v>
      </c>
      <c r="E429" s="36">
        <v>402.88333333333338</v>
      </c>
      <c r="F429" s="36">
        <v>399.4666666666667</v>
      </c>
      <c r="G429" s="36">
        <v>394.93333333333339</v>
      </c>
      <c r="H429" s="36">
        <v>410.83333333333337</v>
      </c>
      <c r="I429" s="36">
        <v>415.36666666666667</v>
      </c>
      <c r="J429" s="36">
        <v>418.78333333333336</v>
      </c>
      <c r="K429" s="31">
        <v>411.95</v>
      </c>
      <c r="L429" s="31">
        <v>404</v>
      </c>
      <c r="M429" s="31">
        <v>0.99731999999999998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261.39999999999998</v>
      </c>
      <c r="D430" s="36">
        <v>259.51666666666665</v>
      </c>
      <c r="E430" s="36">
        <v>255.33333333333331</v>
      </c>
      <c r="F430" s="36">
        <v>249.26666666666665</v>
      </c>
      <c r="G430" s="36">
        <v>245.08333333333331</v>
      </c>
      <c r="H430" s="36">
        <v>265.58333333333331</v>
      </c>
      <c r="I430" s="36">
        <v>269.76666666666671</v>
      </c>
      <c r="J430" s="36">
        <v>275.83333333333331</v>
      </c>
      <c r="K430" s="31">
        <v>263.7</v>
      </c>
      <c r="L430" s="31">
        <v>253.45</v>
      </c>
      <c r="M430" s="31">
        <v>5.6009200000000003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1243.6500000000001</v>
      </c>
      <c r="D431" s="36">
        <v>1243.5666666666666</v>
      </c>
      <c r="E431" s="36">
        <v>1236.1333333333332</v>
      </c>
      <c r="F431" s="36">
        <v>1228.6166666666666</v>
      </c>
      <c r="G431" s="36">
        <v>1221.1833333333332</v>
      </c>
      <c r="H431" s="36">
        <v>1251.0833333333333</v>
      </c>
      <c r="I431" s="36">
        <v>1258.5166666666667</v>
      </c>
      <c r="J431" s="36">
        <v>1266.0333333333333</v>
      </c>
      <c r="K431" s="31">
        <v>1251</v>
      </c>
      <c r="L431" s="31">
        <v>1236.05</v>
      </c>
      <c r="M431" s="31">
        <v>20.58127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725.55</v>
      </c>
      <c r="D432" s="36">
        <v>715.23333333333323</v>
      </c>
      <c r="E432" s="36">
        <v>701.46666666666647</v>
      </c>
      <c r="F432" s="36">
        <v>677.38333333333321</v>
      </c>
      <c r="G432" s="36">
        <v>663.61666666666645</v>
      </c>
      <c r="H432" s="36">
        <v>739.31666666666649</v>
      </c>
      <c r="I432" s="36">
        <v>753.08333333333314</v>
      </c>
      <c r="J432" s="36">
        <v>777.16666666666652</v>
      </c>
      <c r="K432" s="31">
        <v>729</v>
      </c>
      <c r="L432" s="31">
        <v>691.15</v>
      </c>
      <c r="M432" s="31">
        <v>21.348210000000002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3534.9</v>
      </c>
      <c r="D433" s="36">
        <v>3551.6666666666665</v>
      </c>
      <c r="E433" s="36">
        <v>3494.833333333333</v>
      </c>
      <c r="F433" s="36">
        <v>3454.7666666666664</v>
      </c>
      <c r="G433" s="36">
        <v>3397.9333333333329</v>
      </c>
      <c r="H433" s="36">
        <v>3591.7333333333331</v>
      </c>
      <c r="I433" s="36">
        <v>3648.5666666666662</v>
      </c>
      <c r="J433" s="36">
        <v>3688.6333333333332</v>
      </c>
      <c r="K433" s="31">
        <v>3608.5</v>
      </c>
      <c r="L433" s="31">
        <v>3511.6</v>
      </c>
      <c r="M433" s="31">
        <v>0.57223999999999997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1259.55</v>
      </c>
      <c r="D434" s="36">
        <v>1254.45</v>
      </c>
      <c r="E434" s="36">
        <v>1241.1500000000001</v>
      </c>
      <c r="F434" s="36">
        <v>1222.75</v>
      </c>
      <c r="G434" s="36">
        <v>1209.45</v>
      </c>
      <c r="H434" s="36">
        <v>1272.8500000000001</v>
      </c>
      <c r="I434" s="36">
        <v>1286.1499999999999</v>
      </c>
      <c r="J434" s="36">
        <v>1304.5500000000002</v>
      </c>
      <c r="K434" s="31">
        <v>1267.75</v>
      </c>
      <c r="L434" s="31">
        <v>1236.05</v>
      </c>
      <c r="M434" s="31">
        <v>1.7196100000000001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428.7</v>
      </c>
      <c r="D435" s="36">
        <v>434.8</v>
      </c>
      <c r="E435" s="36">
        <v>420.90000000000003</v>
      </c>
      <c r="F435" s="36">
        <v>413.1</v>
      </c>
      <c r="G435" s="36">
        <v>399.20000000000005</v>
      </c>
      <c r="H435" s="36">
        <v>442.6</v>
      </c>
      <c r="I435" s="36">
        <v>456.5</v>
      </c>
      <c r="J435" s="36">
        <v>464.3</v>
      </c>
      <c r="K435" s="31">
        <v>448.7</v>
      </c>
      <c r="L435" s="31">
        <v>427</v>
      </c>
      <c r="M435" s="31">
        <v>7.2739700000000003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370.7</v>
      </c>
      <c r="D436" s="36">
        <v>368.86666666666662</v>
      </c>
      <c r="E436" s="36">
        <v>365.23333333333323</v>
      </c>
      <c r="F436" s="36">
        <v>359.76666666666659</v>
      </c>
      <c r="G436" s="36">
        <v>356.13333333333321</v>
      </c>
      <c r="H436" s="36">
        <v>374.33333333333326</v>
      </c>
      <c r="I436" s="36">
        <v>377.96666666666658</v>
      </c>
      <c r="J436" s="36">
        <v>383.43333333333328</v>
      </c>
      <c r="K436" s="31">
        <v>372.5</v>
      </c>
      <c r="L436" s="31">
        <v>363.4</v>
      </c>
      <c r="M436" s="31">
        <v>1.3519600000000001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4540.3</v>
      </c>
      <c r="D437" s="36">
        <v>4548.7500000000009</v>
      </c>
      <c r="E437" s="36">
        <v>4488.6500000000015</v>
      </c>
      <c r="F437" s="36">
        <v>4437.0000000000009</v>
      </c>
      <c r="G437" s="36">
        <v>4376.9000000000015</v>
      </c>
      <c r="H437" s="36">
        <v>4600.4000000000015</v>
      </c>
      <c r="I437" s="36">
        <v>4660.5000000000018</v>
      </c>
      <c r="J437" s="36">
        <v>4712.1500000000015</v>
      </c>
      <c r="K437" s="31">
        <v>4608.8500000000004</v>
      </c>
      <c r="L437" s="31">
        <v>4497.1000000000004</v>
      </c>
      <c r="M437" s="31">
        <v>0.91596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712.1</v>
      </c>
      <c r="D438" s="36">
        <v>702.31666666666661</v>
      </c>
      <c r="E438" s="36">
        <v>684.63333333333321</v>
      </c>
      <c r="F438" s="36">
        <v>657.16666666666663</v>
      </c>
      <c r="G438" s="36">
        <v>639.48333333333323</v>
      </c>
      <c r="H438" s="36">
        <v>729.78333333333319</v>
      </c>
      <c r="I438" s="36">
        <v>747.46666666666658</v>
      </c>
      <c r="J438" s="36">
        <v>774.93333333333317</v>
      </c>
      <c r="K438" s="31">
        <v>720</v>
      </c>
      <c r="L438" s="31">
        <v>674.85</v>
      </c>
      <c r="M438" s="31">
        <v>3.90855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37.25</v>
      </c>
      <c r="D439" s="36">
        <v>37.25</v>
      </c>
      <c r="E439" s="36">
        <v>36.5</v>
      </c>
      <c r="F439" s="36">
        <v>35.75</v>
      </c>
      <c r="G439" s="36">
        <v>35</v>
      </c>
      <c r="H439" s="36">
        <v>38</v>
      </c>
      <c r="I439" s="36">
        <v>38.75</v>
      </c>
      <c r="J439" s="36">
        <v>39.5</v>
      </c>
      <c r="K439" s="31">
        <v>38</v>
      </c>
      <c r="L439" s="31">
        <v>36.5</v>
      </c>
      <c r="M439" s="31">
        <v>273.63287000000003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506.4</v>
      </c>
      <c r="D440" s="36">
        <v>504.43333333333334</v>
      </c>
      <c r="E440" s="36">
        <v>495.9666666666667</v>
      </c>
      <c r="F440" s="36">
        <v>485.53333333333336</v>
      </c>
      <c r="G440" s="36">
        <v>477.06666666666672</v>
      </c>
      <c r="H440" s="36">
        <v>514.86666666666667</v>
      </c>
      <c r="I440" s="36">
        <v>523.33333333333326</v>
      </c>
      <c r="J440" s="36">
        <v>533.76666666666665</v>
      </c>
      <c r="K440" s="31">
        <v>512.9</v>
      </c>
      <c r="L440" s="31">
        <v>494</v>
      </c>
      <c r="M440" s="31">
        <v>68.718249999999998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705.15</v>
      </c>
      <c r="D441" s="36">
        <v>698.70000000000016</v>
      </c>
      <c r="E441" s="36">
        <v>689.40000000000032</v>
      </c>
      <c r="F441" s="36">
        <v>673.6500000000002</v>
      </c>
      <c r="G441" s="36">
        <v>664.35000000000036</v>
      </c>
      <c r="H441" s="36">
        <v>714.45000000000027</v>
      </c>
      <c r="I441" s="36">
        <v>723.75000000000023</v>
      </c>
      <c r="J441" s="36">
        <v>739.50000000000023</v>
      </c>
      <c r="K441" s="31">
        <v>708</v>
      </c>
      <c r="L441" s="31">
        <v>682.95</v>
      </c>
      <c r="M441" s="31">
        <v>14.38386</v>
      </c>
      <c r="N441" s="1"/>
      <c r="O441" s="1"/>
    </row>
    <row r="442" spans="1:15" ht="12.75" customHeight="1">
      <c r="A442" s="33">
        <v>432</v>
      </c>
      <c r="B442" s="53" t="s">
        <v>858</v>
      </c>
      <c r="C442" s="31">
        <v>506.7</v>
      </c>
      <c r="D442" s="36">
        <v>509.65000000000003</v>
      </c>
      <c r="E442" s="36">
        <v>502.30000000000007</v>
      </c>
      <c r="F442" s="36">
        <v>497.90000000000003</v>
      </c>
      <c r="G442" s="36">
        <v>490.55000000000007</v>
      </c>
      <c r="H442" s="36">
        <v>514.05000000000007</v>
      </c>
      <c r="I442" s="36">
        <v>521.40000000000009</v>
      </c>
      <c r="J442" s="36">
        <v>525.80000000000007</v>
      </c>
      <c r="K442" s="31">
        <v>517</v>
      </c>
      <c r="L442" s="31">
        <v>505.25</v>
      </c>
      <c r="M442" s="31">
        <v>1.0984100000000001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1088.45</v>
      </c>
      <c r="D443" s="36">
        <v>1091.1333333333334</v>
      </c>
      <c r="E443" s="36">
        <v>1069.3666666666668</v>
      </c>
      <c r="F443" s="36">
        <v>1050.2833333333333</v>
      </c>
      <c r="G443" s="36">
        <v>1028.5166666666667</v>
      </c>
      <c r="H443" s="36">
        <v>1110.2166666666669</v>
      </c>
      <c r="I443" s="36">
        <v>1131.9833333333338</v>
      </c>
      <c r="J443" s="36">
        <v>1151.0666666666671</v>
      </c>
      <c r="K443" s="31">
        <v>1112.9000000000001</v>
      </c>
      <c r="L443" s="31">
        <v>1072.05</v>
      </c>
      <c r="M443" s="31">
        <v>6.1914199999999999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1022.05</v>
      </c>
      <c r="D444" s="36">
        <v>1025.1833333333334</v>
      </c>
      <c r="E444" s="36">
        <v>1009.3666666666668</v>
      </c>
      <c r="F444" s="36">
        <v>996.68333333333339</v>
      </c>
      <c r="G444" s="36">
        <v>980.86666666666679</v>
      </c>
      <c r="H444" s="36">
        <v>1037.8666666666668</v>
      </c>
      <c r="I444" s="36">
        <v>1053.6833333333334</v>
      </c>
      <c r="J444" s="36">
        <v>1066.3666666666668</v>
      </c>
      <c r="K444" s="31">
        <v>1041</v>
      </c>
      <c r="L444" s="31">
        <v>1012.5</v>
      </c>
      <c r="M444" s="31">
        <v>11.797689999999999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1730.15</v>
      </c>
      <c r="D445" s="36">
        <v>1734.95</v>
      </c>
      <c r="E445" s="36">
        <v>1713.9</v>
      </c>
      <c r="F445" s="36">
        <v>1697.65</v>
      </c>
      <c r="G445" s="36">
        <v>1676.6000000000001</v>
      </c>
      <c r="H445" s="36">
        <v>1751.2</v>
      </c>
      <c r="I445" s="36">
        <v>1772.2499999999998</v>
      </c>
      <c r="J445" s="36">
        <v>1788.5</v>
      </c>
      <c r="K445" s="31">
        <v>1756</v>
      </c>
      <c r="L445" s="31">
        <v>1718.7</v>
      </c>
      <c r="M445" s="31">
        <v>3.8658000000000001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3824</v>
      </c>
      <c r="D446" s="36">
        <v>3810.65</v>
      </c>
      <c r="E446" s="36">
        <v>3775.3500000000004</v>
      </c>
      <c r="F446" s="36">
        <v>3726.7000000000003</v>
      </c>
      <c r="G446" s="36">
        <v>3691.4000000000005</v>
      </c>
      <c r="H446" s="36">
        <v>3859.3</v>
      </c>
      <c r="I446" s="36">
        <v>3894.6000000000004</v>
      </c>
      <c r="J446" s="36">
        <v>3943.25</v>
      </c>
      <c r="K446" s="31">
        <v>3845.95</v>
      </c>
      <c r="L446" s="31">
        <v>3762</v>
      </c>
      <c r="M446" s="31">
        <v>24.130579999999998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992.8</v>
      </c>
      <c r="D447" s="36">
        <v>990.25</v>
      </c>
      <c r="E447" s="36">
        <v>982.2</v>
      </c>
      <c r="F447" s="36">
        <v>971.6</v>
      </c>
      <c r="G447" s="36">
        <v>963.55000000000007</v>
      </c>
      <c r="H447" s="36">
        <v>1000.85</v>
      </c>
      <c r="I447" s="36">
        <v>1008.9</v>
      </c>
      <c r="J447" s="36">
        <v>1019.5</v>
      </c>
      <c r="K447" s="31">
        <v>998.3</v>
      </c>
      <c r="L447" s="31">
        <v>979.65</v>
      </c>
      <c r="M447" s="31">
        <v>14.914490000000001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8870.65</v>
      </c>
      <c r="D448" s="36">
        <v>8847</v>
      </c>
      <c r="E448" s="36">
        <v>8794.0499999999993</v>
      </c>
      <c r="F448" s="36">
        <v>8717.4499999999989</v>
      </c>
      <c r="G448" s="36">
        <v>8664.4999999999982</v>
      </c>
      <c r="H448" s="36">
        <v>8923.6</v>
      </c>
      <c r="I448" s="36">
        <v>8976.5500000000011</v>
      </c>
      <c r="J448" s="36">
        <v>9053.1500000000015</v>
      </c>
      <c r="K448" s="31">
        <v>8899.9500000000007</v>
      </c>
      <c r="L448" s="31">
        <v>8770.4</v>
      </c>
      <c r="M448" s="31">
        <v>0.9415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4199.25</v>
      </c>
      <c r="D449" s="36">
        <v>4199.1166666666668</v>
      </c>
      <c r="E449" s="36">
        <v>4157.7833333333338</v>
      </c>
      <c r="F449" s="36">
        <v>4116.3166666666666</v>
      </c>
      <c r="G449" s="36">
        <v>4074.9833333333336</v>
      </c>
      <c r="H449" s="36">
        <v>4240.5833333333339</v>
      </c>
      <c r="I449" s="36">
        <v>4281.9166666666661</v>
      </c>
      <c r="J449" s="36">
        <v>4323.3833333333341</v>
      </c>
      <c r="K449" s="31">
        <v>4240.45</v>
      </c>
      <c r="L449" s="31">
        <v>4157.6499999999996</v>
      </c>
      <c r="M449" s="31">
        <v>0.71894000000000002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486.9</v>
      </c>
      <c r="D450" s="36">
        <v>484.5</v>
      </c>
      <c r="E450" s="36">
        <v>479.25</v>
      </c>
      <c r="F450" s="36">
        <v>471.6</v>
      </c>
      <c r="G450" s="36">
        <v>466.35</v>
      </c>
      <c r="H450" s="36">
        <v>492.15</v>
      </c>
      <c r="I450" s="36">
        <v>497.4</v>
      </c>
      <c r="J450" s="36">
        <v>505.04999999999995</v>
      </c>
      <c r="K450" s="31">
        <v>489.75</v>
      </c>
      <c r="L450" s="31">
        <v>476.85</v>
      </c>
      <c r="M450" s="31">
        <v>18.428059999999999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724.7</v>
      </c>
      <c r="D451" s="36">
        <v>722.56666666666661</v>
      </c>
      <c r="E451" s="36">
        <v>714.13333333333321</v>
      </c>
      <c r="F451" s="36">
        <v>703.56666666666661</v>
      </c>
      <c r="G451" s="36">
        <v>695.13333333333321</v>
      </c>
      <c r="H451" s="36">
        <v>733.13333333333321</v>
      </c>
      <c r="I451" s="36">
        <v>741.56666666666661</v>
      </c>
      <c r="J451" s="36">
        <v>752.13333333333321</v>
      </c>
      <c r="K451" s="31">
        <v>731</v>
      </c>
      <c r="L451" s="31">
        <v>712</v>
      </c>
      <c r="M451" s="31">
        <v>120.62238000000001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326.64999999999998</v>
      </c>
      <c r="D452" s="36">
        <v>327.40000000000003</v>
      </c>
      <c r="E452" s="36">
        <v>322.80000000000007</v>
      </c>
      <c r="F452" s="36">
        <v>318.95000000000005</v>
      </c>
      <c r="G452" s="36">
        <v>314.35000000000008</v>
      </c>
      <c r="H452" s="36">
        <v>331.25000000000006</v>
      </c>
      <c r="I452" s="36">
        <v>335.85000000000008</v>
      </c>
      <c r="J452" s="36">
        <v>339.70000000000005</v>
      </c>
      <c r="K452" s="31">
        <v>332</v>
      </c>
      <c r="L452" s="31">
        <v>323.55</v>
      </c>
      <c r="M452" s="31">
        <v>151.79674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133.55000000000001</v>
      </c>
      <c r="D453" s="36">
        <v>133.35</v>
      </c>
      <c r="E453" s="36">
        <v>131.94999999999999</v>
      </c>
      <c r="F453" s="36">
        <v>130.35</v>
      </c>
      <c r="G453" s="36">
        <v>128.94999999999999</v>
      </c>
      <c r="H453" s="36">
        <v>134.94999999999999</v>
      </c>
      <c r="I453" s="36">
        <v>136.35000000000002</v>
      </c>
      <c r="J453" s="36">
        <v>137.94999999999999</v>
      </c>
      <c r="K453" s="31">
        <v>134.75</v>
      </c>
      <c r="L453" s="31">
        <v>131.75</v>
      </c>
      <c r="M453" s="31">
        <v>373.57333999999997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92</v>
      </c>
      <c r="D454" s="36">
        <v>91.966666666666654</v>
      </c>
      <c r="E454" s="36">
        <v>90.483333333333306</v>
      </c>
      <c r="F454" s="36">
        <v>88.966666666666654</v>
      </c>
      <c r="G454" s="36">
        <v>87.483333333333306</v>
      </c>
      <c r="H454" s="36">
        <v>93.483333333333306</v>
      </c>
      <c r="I454" s="36">
        <v>94.966666666666654</v>
      </c>
      <c r="J454" s="36">
        <v>96.483333333333306</v>
      </c>
      <c r="K454" s="31">
        <v>93.45</v>
      </c>
      <c r="L454" s="31">
        <v>90.45</v>
      </c>
      <c r="M454" s="31">
        <v>53.915179999999999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1387.15</v>
      </c>
      <c r="D455" s="36">
        <v>1390.9666666666669</v>
      </c>
      <c r="E455" s="36">
        <v>1373.4833333333338</v>
      </c>
      <c r="F455" s="36">
        <v>1359.8166666666668</v>
      </c>
      <c r="G455" s="36">
        <v>1342.3333333333337</v>
      </c>
      <c r="H455" s="36">
        <v>1404.6333333333339</v>
      </c>
      <c r="I455" s="36">
        <v>1422.116666666667</v>
      </c>
      <c r="J455" s="36">
        <v>1435.783333333334</v>
      </c>
      <c r="K455" s="31">
        <v>1408.45</v>
      </c>
      <c r="L455" s="31">
        <v>1377.3</v>
      </c>
      <c r="M455" s="31">
        <v>0.27278999999999998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367.85</v>
      </c>
      <c r="D456" s="36">
        <v>368.7</v>
      </c>
      <c r="E456" s="36">
        <v>364.25</v>
      </c>
      <c r="F456" s="36">
        <v>360.65000000000003</v>
      </c>
      <c r="G456" s="36">
        <v>356.20000000000005</v>
      </c>
      <c r="H456" s="36">
        <v>372.29999999999995</v>
      </c>
      <c r="I456" s="36">
        <v>376.74999999999989</v>
      </c>
      <c r="J456" s="36">
        <v>380.34999999999991</v>
      </c>
      <c r="K456" s="31">
        <v>373.15</v>
      </c>
      <c r="L456" s="31">
        <v>365.1</v>
      </c>
      <c r="M456" s="31">
        <v>0.85594000000000003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2906</v>
      </c>
      <c r="D457" s="36">
        <v>2907</v>
      </c>
      <c r="E457" s="36">
        <v>2874</v>
      </c>
      <c r="F457" s="36">
        <v>2842</v>
      </c>
      <c r="G457" s="36">
        <v>2809</v>
      </c>
      <c r="H457" s="36">
        <v>2939</v>
      </c>
      <c r="I457" s="36">
        <v>2972</v>
      </c>
      <c r="J457" s="36">
        <v>3004</v>
      </c>
      <c r="K457" s="31">
        <v>2940</v>
      </c>
      <c r="L457" s="31">
        <v>2875</v>
      </c>
      <c r="M457" s="31">
        <v>0.31097000000000002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1275.1500000000001</v>
      </c>
      <c r="D458" s="36">
        <v>1266.1833333333334</v>
      </c>
      <c r="E458" s="36">
        <v>1251.4666666666667</v>
      </c>
      <c r="F458" s="36">
        <v>1227.7833333333333</v>
      </c>
      <c r="G458" s="36">
        <v>1213.0666666666666</v>
      </c>
      <c r="H458" s="36">
        <v>1289.8666666666668</v>
      </c>
      <c r="I458" s="36">
        <v>1304.5833333333335</v>
      </c>
      <c r="J458" s="36">
        <v>1328.2666666666669</v>
      </c>
      <c r="K458" s="31">
        <v>1280.9000000000001</v>
      </c>
      <c r="L458" s="31">
        <v>1242.5</v>
      </c>
      <c r="M458" s="31">
        <v>22.973520000000001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853.7</v>
      </c>
      <c r="D459" s="36">
        <v>857.35</v>
      </c>
      <c r="E459" s="36">
        <v>841.7</v>
      </c>
      <c r="F459" s="36">
        <v>829.7</v>
      </c>
      <c r="G459" s="36">
        <v>814.05000000000007</v>
      </c>
      <c r="H459" s="36">
        <v>869.35</v>
      </c>
      <c r="I459" s="36">
        <v>884.99999999999989</v>
      </c>
      <c r="J459" s="36">
        <v>897</v>
      </c>
      <c r="K459" s="31">
        <v>873</v>
      </c>
      <c r="L459" s="31">
        <v>845.35</v>
      </c>
      <c r="M459" s="31">
        <v>6.44252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217.55</v>
      </c>
      <c r="D460" s="36">
        <v>218.25</v>
      </c>
      <c r="E460" s="36">
        <v>213.5</v>
      </c>
      <c r="F460" s="36">
        <v>209.45</v>
      </c>
      <c r="G460" s="36">
        <v>204.7</v>
      </c>
      <c r="H460" s="36">
        <v>222.3</v>
      </c>
      <c r="I460" s="36">
        <v>227.05</v>
      </c>
      <c r="J460" s="36">
        <v>231.10000000000002</v>
      </c>
      <c r="K460" s="31">
        <v>223</v>
      </c>
      <c r="L460" s="31">
        <v>214.2</v>
      </c>
      <c r="M460" s="31">
        <v>10.18764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979.75</v>
      </c>
      <c r="D461" s="36">
        <v>985.68333333333339</v>
      </c>
      <c r="E461" s="36">
        <v>968.41666666666674</v>
      </c>
      <c r="F461" s="36">
        <v>957.08333333333337</v>
      </c>
      <c r="G461" s="36">
        <v>939.81666666666672</v>
      </c>
      <c r="H461" s="36">
        <v>997.01666666666677</v>
      </c>
      <c r="I461" s="36">
        <v>1014.2833333333334</v>
      </c>
      <c r="J461" s="36">
        <v>1025.6166666666668</v>
      </c>
      <c r="K461" s="31">
        <v>1002.95</v>
      </c>
      <c r="L461" s="31">
        <v>974.35</v>
      </c>
      <c r="M461" s="31">
        <v>2.5597400000000001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3143.7</v>
      </c>
      <c r="D462" s="36">
        <v>3109.85</v>
      </c>
      <c r="E462" s="36">
        <v>3051.8999999999996</v>
      </c>
      <c r="F462" s="36">
        <v>2960.1</v>
      </c>
      <c r="G462" s="36">
        <v>2902.1499999999996</v>
      </c>
      <c r="H462" s="36">
        <v>3201.6499999999996</v>
      </c>
      <c r="I462" s="36">
        <v>3259.5999999999995</v>
      </c>
      <c r="J462" s="36">
        <v>3351.3999999999996</v>
      </c>
      <c r="K462" s="31">
        <v>3167.8</v>
      </c>
      <c r="L462" s="31">
        <v>3018.05</v>
      </c>
      <c r="M462" s="31">
        <v>1.52793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3198.45</v>
      </c>
      <c r="D463" s="36">
        <v>3202.8833333333332</v>
      </c>
      <c r="E463" s="36">
        <v>3170.7666666666664</v>
      </c>
      <c r="F463" s="36">
        <v>3143.083333333333</v>
      </c>
      <c r="G463" s="36">
        <v>3110.9666666666662</v>
      </c>
      <c r="H463" s="36">
        <v>3230.5666666666666</v>
      </c>
      <c r="I463" s="36">
        <v>3262.6833333333334</v>
      </c>
      <c r="J463" s="36">
        <v>3290.3666666666668</v>
      </c>
      <c r="K463" s="31">
        <v>3235</v>
      </c>
      <c r="L463" s="31">
        <v>3175.2</v>
      </c>
      <c r="M463" s="31">
        <v>0.34118999999999999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3627.35</v>
      </c>
      <c r="D464" s="36">
        <v>3608.7833333333328</v>
      </c>
      <c r="E464" s="36">
        <v>3579.1166666666659</v>
      </c>
      <c r="F464" s="36">
        <v>3530.8833333333332</v>
      </c>
      <c r="G464" s="36">
        <v>3501.2166666666662</v>
      </c>
      <c r="H464" s="36">
        <v>3657.0166666666655</v>
      </c>
      <c r="I464" s="36">
        <v>3686.6833333333325</v>
      </c>
      <c r="J464" s="36">
        <v>3734.9166666666652</v>
      </c>
      <c r="K464" s="31">
        <v>3638.45</v>
      </c>
      <c r="L464" s="31">
        <v>3560.55</v>
      </c>
      <c r="M464" s="31">
        <v>7.7709900000000003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2222.5</v>
      </c>
      <c r="D465" s="36">
        <v>2215.8166666666671</v>
      </c>
      <c r="E465" s="36">
        <v>2196.0333333333342</v>
      </c>
      <c r="F465" s="36">
        <v>2169.5666666666671</v>
      </c>
      <c r="G465" s="36">
        <v>2149.7833333333342</v>
      </c>
      <c r="H465" s="36">
        <v>2242.2833333333342</v>
      </c>
      <c r="I465" s="36">
        <v>2262.0666666666671</v>
      </c>
      <c r="J465" s="36">
        <v>2288.5333333333342</v>
      </c>
      <c r="K465" s="31">
        <v>2235.6</v>
      </c>
      <c r="L465" s="31">
        <v>2189.35</v>
      </c>
      <c r="M465" s="31">
        <v>2.8865500000000002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913.5</v>
      </c>
      <c r="D466" s="36">
        <v>910.4666666666667</v>
      </c>
      <c r="E466" s="36">
        <v>900.03333333333342</v>
      </c>
      <c r="F466" s="36">
        <v>886.56666666666672</v>
      </c>
      <c r="G466" s="36">
        <v>876.13333333333344</v>
      </c>
      <c r="H466" s="36">
        <v>923.93333333333339</v>
      </c>
      <c r="I466" s="36">
        <v>934.36666666666679</v>
      </c>
      <c r="J466" s="36">
        <v>947.83333333333337</v>
      </c>
      <c r="K466" s="31">
        <v>920.9</v>
      </c>
      <c r="L466" s="31">
        <v>897</v>
      </c>
      <c r="M466" s="31">
        <v>2.0375200000000002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816.75</v>
      </c>
      <c r="D467" s="36">
        <v>814.2833333333333</v>
      </c>
      <c r="E467" s="36">
        <v>807.46666666666658</v>
      </c>
      <c r="F467" s="36">
        <v>798.18333333333328</v>
      </c>
      <c r="G467" s="36">
        <v>791.36666666666656</v>
      </c>
      <c r="H467" s="36">
        <v>823.56666666666661</v>
      </c>
      <c r="I467" s="36">
        <v>830.38333333333321</v>
      </c>
      <c r="J467" s="36">
        <v>839.66666666666663</v>
      </c>
      <c r="K467" s="31">
        <v>821.1</v>
      </c>
      <c r="L467" s="31">
        <v>805</v>
      </c>
      <c r="M467" s="31">
        <v>0.25881999999999999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2965.5</v>
      </c>
      <c r="D468" s="36">
        <v>2958.6</v>
      </c>
      <c r="E468" s="36">
        <v>2935.25</v>
      </c>
      <c r="F468" s="36">
        <v>2905</v>
      </c>
      <c r="G468" s="36">
        <v>2881.65</v>
      </c>
      <c r="H468" s="36">
        <v>2988.85</v>
      </c>
      <c r="I468" s="36">
        <v>3012.1999999999994</v>
      </c>
      <c r="J468" s="36">
        <v>3042.45</v>
      </c>
      <c r="K468" s="31">
        <v>2981.95</v>
      </c>
      <c r="L468" s="31">
        <v>2928.35</v>
      </c>
      <c r="M468" s="31">
        <v>5.1870700000000003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36.15</v>
      </c>
      <c r="D469" s="36">
        <v>36.233333333333327</v>
      </c>
      <c r="E469" s="36">
        <v>35.816666666666656</v>
      </c>
      <c r="F469" s="36">
        <v>35.483333333333327</v>
      </c>
      <c r="G469" s="36">
        <v>35.066666666666656</v>
      </c>
      <c r="H469" s="36">
        <v>36.566666666666656</v>
      </c>
      <c r="I469" s="36">
        <v>36.983333333333327</v>
      </c>
      <c r="J469" s="36">
        <v>37.316666666666656</v>
      </c>
      <c r="K469" s="31">
        <v>36.65</v>
      </c>
      <c r="L469" s="31">
        <v>35.9</v>
      </c>
      <c r="M469" s="31">
        <v>75.258830000000003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331.15</v>
      </c>
      <c r="D470" s="36">
        <v>334.34999999999997</v>
      </c>
      <c r="E470" s="36">
        <v>325.79999999999995</v>
      </c>
      <c r="F470" s="36">
        <v>320.45</v>
      </c>
      <c r="G470" s="36">
        <v>311.89999999999998</v>
      </c>
      <c r="H470" s="36">
        <v>339.69999999999993</v>
      </c>
      <c r="I470" s="36">
        <v>348.25</v>
      </c>
      <c r="J470" s="36">
        <v>353.59999999999991</v>
      </c>
      <c r="K470" s="31">
        <v>342.9</v>
      </c>
      <c r="L470" s="31">
        <v>329</v>
      </c>
      <c r="M470" s="31">
        <v>8.2781599999999997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401.9</v>
      </c>
      <c r="D471" s="36">
        <v>403.4666666666667</v>
      </c>
      <c r="E471" s="36">
        <v>398.93333333333339</v>
      </c>
      <c r="F471" s="36">
        <v>395.9666666666667</v>
      </c>
      <c r="G471" s="36">
        <v>391.43333333333339</v>
      </c>
      <c r="H471" s="36">
        <v>406.43333333333339</v>
      </c>
      <c r="I471" s="36">
        <v>410.9666666666667</v>
      </c>
      <c r="J471" s="36">
        <v>413.93333333333339</v>
      </c>
      <c r="K471" s="31">
        <v>408</v>
      </c>
      <c r="L471" s="31">
        <v>400.5</v>
      </c>
      <c r="M471" s="31">
        <v>2.16412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739.7</v>
      </c>
      <c r="D472" s="36">
        <v>743.0333333333333</v>
      </c>
      <c r="E472" s="36">
        <v>734.66666666666663</v>
      </c>
      <c r="F472" s="36">
        <v>729.63333333333333</v>
      </c>
      <c r="G472" s="36">
        <v>721.26666666666665</v>
      </c>
      <c r="H472" s="36">
        <v>748.06666666666661</v>
      </c>
      <c r="I472" s="36">
        <v>756.43333333333339</v>
      </c>
      <c r="J472" s="36">
        <v>761.46666666666658</v>
      </c>
      <c r="K472" s="31">
        <v>751.4</v>
      </c>
      <c r="L472" s="31">
        <v>738</v>
      </c>
      <c r="M472" s="31">
        <v>0.80713000000000001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3588.1</v>
      </c>
      <c r="D473" s="36">
        <v>3576.1</v>
      </c>
      <c r="E473" s="36">
        <v>3542.2</v>
      </c>
      <c r="F473" s="36">
        <v>3496.2999999999997</v>
      </c>
      <c r="G473" s="36">
        <v>3462.3999999999996</v>
      </c>
      <c r="H473" s="36">
        <v>3622</v>
      </c>
      <c r="I473" s="36">
        <v>3655.9000000000005</v>
      </c>
      <c r="J473" s="36">
        <v>3701.8</v>
      </c>
      <c r="K473" s="31">
        <v>3610</v>
      </c>
      <c r="L473" s="31">
        <v>3530.2</v>
      </c>
      <c r="M473" s="31">
        <v>0.85643999999999998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51</v>
      </c>
      <c r="D474" s="36">
        <v>51.166666666666664</v>
      </c>
      <c r="E474" s="36">
        <v>50.333333333333329</v>
      </c>
      <c r="F474" s="36">
        <v>49.666666666666664</v>
      </c>
      <c r="G474" s="36">
        <v>48.833333333333329</v>
      </c>
      <c r="H474" s="36">
        <v>51.833333333333329</v>
      </c>
      <c r="I474" s="36">
        <v>52.666666666666657</v>
      </c>
      <c r="J474" s="36">
        <v>53.333333333333329</v>
      </c>
      <c r="K474" s="31">
        <v>52</v>
      </c>
      <c r="L474" s="31">
        <v>50.5</v>
      </c>
      <c r="M474" s="31">
        <v>87.054519999999997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1967.5</v>
      </c>
      <c r="D475" s="36">
        <v>1963.5666666666668</v>
      </c>
      <c r="E475" s="36">
        <v>1938.3333333333337</v>
      </c>
      <c r="F475" s="36">
        <v>1909.166666666667</v>
      </c>
      <c r="G475" s="36">
        <v>1883.9333333333338</v>
      </c>
      <c r="H475" s="36">
        <v>1992.7333333333336</v>
      </c>
      <c r="I475" s="36">
        <v>2017.9666666666667</v>
      </c>
      <c r="J475" s="36">
        <v>2047.1333333333334</v>
      </c>
      <c r="K475" s="31">
        <v>1988.8</v>
      </c>
      <c r="L475" s="31">
        <v>1934.4</v>
      </c>
      <c r="M475" s="31">
        <v>10.707839999999999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39.5</v>
      </c>
      <c r="D476" s="36">
        <v>39.549999999999997</v>
      </c>
      <c r="E476" s="36">
        <v>38.999999999999993</v>
      </c>
      <c r="F476" s="36">
        <v>38.499999999999993</v>
      </c>
      <c r="G476" s="36">
        <v>37.949999999999989</v>
      </c>
      <c r="H476" s="36">
        <v>40.049999999999997</v>
      </c>
      <c r="I476" s="36">
        <v>40.600000000000009</v>
      </c>
      <c r="J476" s="36">
        <v>41.1</v>
      </c>
      <c r="K476" s="31">
        <v>40.1</v>
      </c>
      <c r="L476" s="31">
        <v>39.049999999999997</v>
      </c>
      <c r="M476" s="31">
        <v>121.46192000000001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462</v>
      </c>
      <c r="D477" s="36">
        <v>462.10000000000008</v>
      </c>
      <c r="E477" s="36">
        <v>458.00000000000017</v>
      </c>
      <c r="F477" s="36">
        <v>454.00000000000011</v>
      </c>
      <c r="G477" s="36">
        <v>449.9000000000002</v>
      </c>
      <c r="H477" s="36">
        <v>466.10000000000014</v>
      </c>
      <c r="I477" s="36">
        <v>470.20000000000005</v>
      </c>
      <c r="J477" s="36">
        <v>474.2000000000001</v>
      </c>
      <c r="K477" s="31">
        <v>466.2</v>
      </c>
      <c r="L477" s="31">
        <v>458.1</v>
      </c>
      <c r="M477" s="31">
        <v>0.88344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9969</v>
      </c>
      <c r="D478" s="36">
        <v>9956.6666666666661</v>
      </c>
      <c r="E478" s="36">
        <v>9914.3333333333321</v>
      </c>
      <c r="F478" s="36">
        <v>9859.6666666666661</v>
      </c>
      <c r="G478" s="36">
        <v>9817.3333333333321</v>
      </c>
      <c r="H478" s="36">
        <v>10011.333333333332</v>
      </c>
      <c r="I478" s="36">
        <v>10053.666666666664</v>
      </c>
      <c r="J478" s="36">
        <v>10108.333333333332</v>
      </c>
      <c r="K478" s="31">
        <v>9999</v>
      </c>
      <c r="L478" s="31">
        <v>9902</v>
      </c>
      <c r="M478" s="31">
        <v>2.2694000000000001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118.25</v>
      </c>
      <c r="D479" s="36">
        <v>118.38333333333333</v>
      </c>
      <c r="E479" s="36">
        <v>116.76666666666665</v>
      </c>
      <c r="F479" s="36">
        <v>115.28333333333333</v>
      </c>
      <c r="G479" s="36">
        <v>113.66666666666666</v>
      </c>
      <c r="H479" s="36">
        <v>119.86666666666665</v>
      </c>
      <c r="I479" s="36">
        <v>121.48333333333332</v>
      </c>
      <c r="J479" s="36">
        <v>122.96666666666664</v>
      </c>
      <c r="K479" s="31">
        <v>120</v>
      </c>
      <c r="L479" s="31">
        <v>116.9</v>
      </c>
      <c r="M479" s="31">
        <v>116.10568000000001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1684.6</v>
      </c>
      <c r="D480" s="36">
        <v>1694.8999999999999</v>
      </c>
      <c r="E480" s="36">
        <v>1663.7999999999997</v>
      </c>
      <c r="F480" s="36">
        <v>1642.9999999999998</v>
      </c>
      <c r="G480" s="36">
        <v>1611.8999999999996</v>
      </c>
      <c r="H480" s="36">
        <v>1715.6999999999998</v>
      </c>
      <c r="I480" s="36">
        <v>1746.7999999999997</v>
      </c>
      <c r="J480" s="36">
        <v>1767.6</v>
      </c>
      <c r="K480" s="31">
        <v>1726</v>
      </c>
      <c r="L480" s="31">
        <v>1674.1</v>
      </c>
      <c r="M480" s="31">
        <v>3.5458400000000001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1076</v>
      </c>
      <c r="D481" s="36">
        <v>1073.8333333333333</v>
      </c>
      <c r="E481" s="36">
        <v>1063.1666666666665</v>
      </c>
      <c r="F481" s="36">
        <v>1050.3333333333333</v>
      </c>
      <c r="G481" s="36">
        <v>1039.6666666666665</v>
      </c>
      <c r="H481" s="36">
        <v>1086.6666666666665</v>
      </c>
      <c r="I481" s="36">
        <v>1097.333333333333</v>
      </c>
      <c r="J481" s="31">
        <v>1110.1666666666665</v>
      </c>
      <c r="K481" s="31">
        <v>1084.5</v>
      </c>
      <c r="L481" s="31">
        <v>1061</v>
      </c>
      <c r="M481" s="53">
        <v>6.2413699999999999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669.05</v>
      </c>
      <c r="D482" s="36">
        <v>663.51666666666665</v>
      </c>
      <c r="E482" s="36">
        <v>657.08333333333326</v>
      </c>
      <c r="F482" s="36">
        <v>645.11666666666656</v>
      </c>
      <c r="G482" s="36">
        <v>638.68333333333317</v>
      </c>
      <c r="H482" s="36">
        <v>675.48333333333335</v>
      </c>
      <c r="I482" s="36">
        <v>681.91666666666674</v>
      </c>
      <c r="J482" s="31">
        <v>693.88333333333344</v>
      </c>
      <c r="K482" s="31">
        <v>669.95</v>
      </c>
      <c r="L482" s="31">
        <v>651.54999999999995</v>
      </c>
      <c r="M482" s="53">
        <v>4.3543700000000003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581.65</v>
      </c>
      <c r="D483" s="36">
        <v>581.6</v>
      </c>
      <c r="E483" s="36">
        <v>577.45000000000005</v>
      </c>
      <c r="F483" s="36">
        <v>573.25</v>
      </c>
      <c r="G483" s="36">
        <v>569.1</v>
      </c>
      <c r="H483" s="36">
        <v>585.80000000000007</v>
      </c>
      <c r="I483" s="36">
        <v>589.94999999999993</v>
      </c>
      <c r="J483" s="36">
        <v>594.15000000000009</v>
      </c>
      <c r="K483" s="31">
        <v>585.75</v>
      </c>
      <c r="L483" s="31">
        <v>577.4</v>
      </c>
      <c r="M483" s="31">
        <v>24.649450000000002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858.1</v>
      </c>
      <c r="D484" s="36">
        <v>853.83333333333337</v>
      </c>
      <c r="E484" s="36">
        <v>847.66666666666674</v>
      </c>
      <c r="F484" s="36">
        <v>837.23333333333335</v>
      </c>
      <c r="G484" s="36">
        <v>831.06666666666672</v>
      </c>
      <c r="H484" s="36">
        <v>864.26666666666677</v>
      </c>
      <c r="I484" s="36">
        <v>870.43333333333351</v>
      </c>
      <c r="J484" s="31">
        <v>880.86666666666679</v>
      </c>
      <c r="K484" s="31">
        <v>860</v>
      </c>
      <c r="L484" s="31">
        <v>843.4</v>
      </c>
      <c r="M484" s="53">
        <v>1.1306499999999999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607.79999999999995</v>
      </c>
      <c r="D485" s="36">
        <v>606.68333333333328</v>
      </c>
      <c r="E485" s="36">
        <v>599.66666666666652</v>
      </c>
      <c r="F485" s="36">
        <v>591.53333333333319</v>
      </c>
      <c r="G485" s="36">
        <v>584.51666666666642</v>
      </c>
      <c r="H485" s="36">
        <v>614.81666666666661</v>
      </c>
      <c r="I485" s="36">
        <v>621.83333333333326</v>
      </c>
      <c r="J485" s="36">
        <v>629.9666666666667</v>
      </c>
      <c r="K485" s="31">
        <v>613.70000000000005</v>
      </c>
      <c r="L485" s="31">
        <v>598.54999999999995</v>
      </c>
      <c r="M485" s="31">
        <v>8.5249900000000007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404.85</v>
      </c>
      <c r="D486" s="36">
        <v>406.93333333333334</v>
      </c>
      <c r="E486" s="36">
        <v>399.91666666666669</v>
      </c>
      <c r="F486" s="36">
        <v>394.98333333333335</v>
      </c>
      <c r="G486" s="36">
        <v>387.9666666666667</v>
      </c>
      <c r="H486" s="36">
        <v>411.86666666666667</v>
      </c>
      <c r="I486" s="36">
        <v>418.88333333333333</v>
      </c>
      <c r="J486" s="36">
        <v>423.81666666666666</v>
      </c>
      <c r="K486" s="31">
        <v>413.95</v>
      </c>
      <c r="L486" s="31">
        <v>402</v>
      </c>
      <c r="M486" s="31">
        <v>1.3251299999999999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392.65</v>
      </c>
      <c r="D487" s="36">
        <v>390.68333333333334</v>
      </c>
      <c r="E487" s="36">
        <v>385.51666666666665</v>
      </c>
      <c r="F487" s="36">
        <v>378.38333333333333</v>
      </c>
      <c r="G487" s="36">
        <v>373.21666666666664</v>
      </c>
      <c r="H487" s="36">
        <v>397.81666666666666</v>
      </c>
      <c r="I487" s="36">
        <v>402.98333333333329</v>
      </c>
      <c r="J487" s="36">
        <v>410.11666666666667</v>
      </c>
      <c r="K487" s="31">
        <v>395.85</v>
      </c>
      <c r="L487" s="31">
        <v>383.55</v>
      </c>
      <c r="M487" s="31">
        <v>1.333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544</v>
      </c>
      <c r="D488" s="36">
        <v>546.88333333333333</v>
      </c>
      <c r="E488" s="36">
        <v>536.76666666666665</v>
      </c>
      <c r="F488" s="36">
        <v>529.5333333333333</v>
      </c>
      <c r="G488" s="36">
        <v>519.41666666666663</v>
      </c>
      <c r="H488" s="36">
        <v>554.11666666666667</v>
      </c>
      <c r="I488" s="36">
        <v>564.23333333333323</v>
      </c>
      <c r="J488" s="36">
        <v>571.4666666666667</v>
      </c>
      <c r="K488" s="31">
        <v>557</v>
      </c>
      <c r="L488" s="31">
        <v>539.65</v>
      </c>
      <c r="M488" s="31">
        <v>4.2768800000000002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1238.5999999999999</v>
      </c>
      <c r="D489" s="36">
        <v>1251.8166666666666</v>
      </c>
      <c r="E489" s="36">
        <v>1212.3333333333333</v>
      </c>
      <c r="F489" s="36">
        <v>1186.0666666666666</v>
      </c>
      <c r="G489" s="36">
        <v>1146.5833333333333</v>
      </c>
      <c r="H489" s="36">
        <v>1278.0833333333333</v>
      </c>
      <c r="I489" s="36">
        <v>1317.5666666666668</v>
      </c>
      <c r="J489" s="36">
        <v>1343.8333333333333</v>
      </c>
      <c r="K489" s="31">
        <v>1291.3</v>
      </c>
      <c r="L489" s="31">
        <v>1225.55</v>
      </c>
      <c r="M489" s="31">
        <v>64.455950000000001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1278.3499999999999</v>
      </c>
      <c r="D490" s="36">
        <v>1280.0166666666667</v>
      </c>
      <c r="E490" s="36">
        <v>1250.1333333333332</v>
      </c>
      <c r="F490" s="36">
        <v>1221.9166666666665</v>
      </c>
      <c r="G490" s="36">
        <v>1192.0333333333331</v>
      </c>
      <c r="H490" s="36">
        <v>1308.2333333333333</v>
      </c>
      <c r="I490" s="36">
        <v>1338.116666666667</v>
      </c>
      <c r="J490" s="36">
        <v>1366.3333333333335</v>
      </c>
      <c r="K490" s="31">
        <v>1309.9000000000001</v>
      </c>
      <c r="L490" s="31">
        <v>1251.8</v>
      </c>
      <c r="M490" s="31">
        <v>1.7117500000000001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259.75</v>
      </c>
      <c r="D491" s="36">
        <v>259.59999999999997</v>
      </c>
      <c r="E491" s="36">
        <v>257.84999999999991</v>
      </c>
      <c r="F491" s="36">
        <v>255.94999999999993</v>
      </c>
      <c r="G491" s="36">
        <v>254.19999999999987</v>
      </c>
      <c r="H491" s="36">
        <v>261.49999999999994</v>
      </c>
      <c r="I491" s="36">
        <v>263.25000000000006</v>
      </c>
      <c r="J491" s="36">
        <v>265.14999999999998</v>
      </c>
      <c r="K491" s="31">
        <v>261.35000000000002</v>
      </c>
      <c r="L491" s="31">
        <v>257.7</v>
      </c>
      <c r="M491" s="31">
        <v>96.775319999999994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293.2</v>
      </c>
      <c r="D492" s="36">
        <v>296.05</v>
      </c>
      <c r="E492" s="36">
        <v>287.8</v>
      </c>
      <c r="F492" s="36">
        <v>282.39999999999998</v>
      </c>
      <c r="G492" s="36">
        <v>274.14999999999998</v>
      </c>
      <c r="H492" s="36">
        <v>301.45000000000005</v>
      </c>
      <c r="I492" s="36">
        <v>309.70000000000005</v>
      </c>
      <c r="J492" s="36">
        <v>315.10000000000008</v>
      </c>
      <c r="K492" s="31">
        <v>304.3</v>
      </c>
      <c r="L492" s="31">
        <v>290.64999999999998</v>
      </c>
      <c r="M492" s="31">
        <v>7.8267699999999998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640.9</v>
      </c>
      <c r="D493" s="36">
        <v>645.21666666666658</v>
      </c>
      <c r="E493" s="36">
        <v>630.73333333333312</v>
      </c>
      <c r="F493" s="36">
        <v>620.56666666666649</v>
      </c>
      <c r="G493" s="36">
        <v>606.08333333333303</v>
      </c>
      <c r="H493" s="36">
        <v>655.38333333333321</v>
      </c>
      <c r="I493" s="36">
        <v>669.86666666666656</v>
      </c>
      <c r="J493" s="36">
        <v>680.0333333333333</v>
      </c>
      <c r="K493" s="31">
        <v>659.7</v>
      </c>
      <c r="L493" s="31">
        <v>635.04999999999995</v>
      </c>
      <c r="M493" s="31">
        <v>8.4088499999999993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1714.6</v>
      </c>
      <c r="D494" s="36">
        <v>1715.9666666666665</v>
      </c>
      <c r="E494" s="36">
        <v>1704.583333333333</v>
      </c>
      <c r="F494" s="36">
        <v>1694.5666666666666</v>
      </c>
      <c r="G494" s="36">
        <v>1683.1833333333332</v>
      </c>
      <c r="H494" s="36">
        <v>1725.9833333333329</v>
      </c>
      <c r="I494" s="36">
        <v>1737.3666666666666</v>
      </c>
      <c r="J494" s="36">
        <v>1747.3833333333328</v>
      </c>
      <c r="K494" s="31">
        <v>1727.35</v>
      </c>
      <c r="L494" s="31">
        <v>1705.95</v>
      </c>
      <c r="M494" s="31">
        <v>0.50612999999999997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2104.4499999999998</v>
      </c>
      <c r="D495" s="36">
        <v>2073.2833333333333</v>
      </c>
      <c r="E495" s="36">
        <v>2036.5666666666666</v>
      </c>
      <c r="F495" s="36">
        <v>1968.6833333333334</v>
      </c>
      <c r="G495" s="36">
        <v>1931.9666666666667</v>
      </c>
      <c r="H495" s="36">
        <v>2141.1666666666665</v>
      </c>
      <c r="I495" s="36">
        <v>2177.8833333333328</v>
      </c>
      <c r="J495" s="36">
        <v>2245.7666666666664</v>
      </c>
      <c r="K495" s="31">
        <v>2110</v>
      </c>
      <c r="L495" s="31">
        <v>2005.4</v>
      </c>
      <c r="M495" s="31">
        <v>1.28529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13.6</v>
      </c>
      <c r="D496" s="36">
        <v>13.683333333333332</v>
      </c>
      <c r="E496" s="36">
        <v>13.366666666666664</v>
      </c>
      <c r="F496" s="36">
        <v>13.133333333333331</v>
      </c>
      <c r="G496" s="36">
        <v>12.816666666666663</v>
      </c>
      <c r="H496" s="36">
        <v>13.916666666666664</v>
      </c>
      <c r="I496" s="36">
        <v>14.233333333333331</v>
      </c>
      <c r="J496" s="36">
        <v>14.466666666666665</v>
      </c>
      <c r="K496" s="31">
        <v>14</v>
      </c>
      <c r="L496" s="31">
        <v>13.45</v>
      </c>
      <c r="M496" s="31">
        <v>2238.5522299999998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947.6</v>
      </c>
      <c r="D497" s="36">
        <v>948.35</v>
      </c>
      <c r="E497" s="36">
        <v>942.25</v>
      </c>
      <c r="F497" s="36">
        <v>936.9</v>
      </c>
      <c r="G497" s="36">
        <v>930.8</v>
      </c>
      <c r="H497" s="36">
        <v>953.7</v>
      </c>
      <c r="I497" s="36">
        <v>959.80000000000018</v>
      </c>
      <c r="J497" s="36">
        <v>965.15000000000009</v>
      </c>
      <c r="K497" s="31">
        <v>954.45</v>
      </c>
      <c r="L497" s="31">
        <v>943</v>
      </c>
      <c r="M497" s="31">
        <v>16.65456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530.54999999999995</v>
      </c>
      <c r="D498" s="36">
        <v>525.51666666666665</v>
      </c>
      <c r="E498" s="36">
        <v>518.5333333333333</v>
      </c>
      <c r="F498" s="36">
        <v>506.51666666666665</v>
      </c>
      <c r="G498" s="36">
        <v>499.5333333333333</v>
      </c>
      <c r="H498" s="36">
        <v>537.5333333333333</v>
      </c>
      <c r="I498" s="36">
        <v>544.51666666666665</v>
      </c>
      <c r="J498" s="36">
        <v>556.5333333333333</v>
      </c>
      <c r="K498" s="31">
        <v>532.5</v>
      </c>
      <c r="L498" s="31">
        <v>513.5</v>
      </c>
      <c r="M498" s="31">
        <v>7.7255399999999996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 t="e">
        <v>#N/A</v>
      </c>
      <c r="D499" s="36" t="e">
        <v>#N/A</v>
      </c>
      <c r="E499" s="36" t="e">
        <v>#N/A</v>
      </c>
      <c r="F499" s="36" t="e">
        <v>#N/A</v>
      </c>
      <c r="G499" s="36" t="e">
        <v>#N/A</v>
      </c>
      <c r="H499" s="36" t="e">
        <v>#N/A</v>
      </c>
      <c r="I499" s="36" t="e">
        <v>#N/A</v>
      </c>
      <c r="J499" s="36" t="e">
        <v>#N/A</v>
      </c>
      <c r="K499" s="31" t="e">
        <v>#N/A</v>
      </c>
      <c r="L499" s="31" t="e">
        <v>#N/A</v>
      </c>
      <c r="M499" s="31" t="e">
        <v>#N/A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821.25</v>
      </c>
      <c r="D500" s="36">
        <v>820.93333333333339</v>
      </c>
      <c r="E500" s="36">
        <v>813.86666666666679</v>
      </c>
      <c r="F500" s="36">
        <v>806.48333333333335</v>
      </c>
      <c r="G500" s="36">
        <v>799.41666666666674</v>
      </c>
      <c r="H500" s="36">
        <v>828.31666666666683</v>
      </c>
      <c r="I500" s="36">
        <v>835.38333333333344</v>
      </c>
      <c r="J500" s="36">
        <v>842.76666666666688</v>
      </c>
      <c r="K500" s="31">
        <v>828</v>
      </c>
      <c r="L500" s="31">
        <v>813.55</v>
      </c>
      <c r="M500" s="31">
        <v>2.20566</v>
      </c>
      <c r="N500" s="1"/>
      <c r="O500" s="1"/>
    </row>
    <row r="501" spans="1:15" ht="12.75" customHeight="1">
      <c r="A501" s="33">
        <v>491</v>
      </c>
      <c r="B501" s="53" t="s">
        <v>304</v>
      </c>
      <c r="C501" s="53">
        <v>1359.25</v>
      </c>
      <c r="D501" s="36">
        <v>1361.5833333333333</v>
      </c>
      <c r="E501" s="36">
        <v>1351.1666666666665</v>
      </c>
      <c r="F501" s="36">
        <v>1343.0833333333333</v>
      </c>
      <c r="G501" s="36">
        <v>1332.6666666666665</v>
      </c>
      <c r="H501" s="36">
        <v>1369.6666666666665</v>
      </c>
      <c r="I501" s="36">
        <v>1380.083333333333</v>
      </c>
      <c r="J501" s="36">
        <v>1388.1666666666665</v>
      </c>
      <c r="K501" s="31">
        <v>1372</v>
      </c>
      <c r="L501" s="31">
        <v>1353.5</v>
      </c>
      <c r="M501" s="31">
        <v>0.47209000000000001</v>
      </c>
      <c r="N501" s="1"/>
      <c r="O501" s="1"/>
    </row>
    <row r="502" spans="1:15" ht="12.75" customHeight="1">
      <c r="A502" s="33">
        <v>492</v>
      </c>
      <c r="B502" s="53" t="s">
        <v>240</v>
      </c>
      <c r="C502" s="53">
        <v>462.65</v>
      </c>
      <c r="D502" s="36">
        <v>454.31666666666666</v>
      </c>
      <c r="E502" s="36">
        <v>442.33333333333331</v>
      </c>
      <c r="F502" s="36">
        <v>422.01666666666665</v>
      </c>
      <c r="G502" s="36">
        <v>410.0333333333333</v>
      </c>
      <c r="H502" s="36">
        <v>474.63333333333333</v>
      </c>
      <c r="I502" s="36">
        <v>486.61666666666667</v>
      </c>
      <c r="J502" s="36">
        <v>506.93333333333334</v>
      </c>
      <c r="K502" s="31">
        <v>466.3</v>
      </c>
      <c r="L502" s="31">
        <v>434</v>
      </c>
      <c r="M502" s="31">
        <v>230.40406999999999</v>
      </c>
      <c r="N502" s="1"/>
      <c r="O502" s="1"/>
    </row>
    <row r="503" spans="1:15" ht="12.75" customHeight="1">
      <c r="A503" s="33">
        <v>493</v>
      </c>
      <c r="B503" s="53" t="s">
        <v>305</v>
      </c>
      <c r="C503" s="36">
        <v>21.05</v>
      </c>
      <c r="D503" s="36">
        <v>21.099999999999998</v>
      </c>
      <c r="E503" s="36">
        <v>20.749999999999996</v>
      </c>
      <c r="F503" s="36">
        <v>20.45</v>
      </c>
      <c r="G503" s="36">
        <v>20.099999999999998</v>
      </c>
      <c r="H503" s="36">
        <v>21.399999999999995</v>
      </c>
      <c r="I503" s="36">
        <v>21.749999999999996</v>
      </c>
      <c r="J503" s="31">
        <v>22.049999999999994</v>
      </c>
      <c r="K503" s="31">
        <v>21.45</v>
      </c>
      <c r="L503" s="31">
        <v>20.8</v>
      </c>
      <c r="M503" s="53">
        <v>2796.1459100000002</v>
      </c>
      <c r="N503" s="1"/>
      <c r="O503" s="1"/>
    </row>
    <row r="504" spans="1:15" ht="12.75" customHeight="1">
      <c r="A504" s="33">
        <v>494</v>
      </c>
      <c r="B504" s="53" t="s">
        <v>241</v>
      </c>
      <c r="C504" s="36">
        <v>267.55</v>
      </c>
      <c r="D504" s="36">
        <v>267.98333333333335</v>
      </c>
      <c r="E504" s="36">
        <v>263.31666666666672</v>
      </c>
      <c r="F504" s="36">
        <v>259.08333333333337</v>
      </c>
      <c r="G504" s="36">
        <v>254.41666666666674</v>
      </c>
      <c r="H504" s="36">
        <v>272.2166666666667</v>
      </c>
      <c r="I504" s="36">
        <v>276.88333333333333</v>
      </c>
      <c r="J504" s="31">
        <v>281.11666666666667</v>
      </c>
      <c r="K504" s="31">
        <v>272.64999999999998</v>
      </c>
      <c r="L504" s="31">
        <v>263.75</v>
      </c>
      <c r="M504" s="53">
        <v>189.59048999999999</v>
      </c>
      <c r="N504" s="1"/>
      <c r="O504" s="1"/>
    </row>
    <row r="505" spans="1:15" ht="12.75" customHeight="1">
      <c r="A505" s="33">
        <v>495</v>
      </c>
      <c r="B505" s="53" t="s">
        <v>560</v>
      </c>
      <c r="C505" s="53">
        <v>620.04999999999995</v>
      </c>
      <c r="D505" s="36">
        <v>621.36666666666667</v>
      </c>
      <c r="E505" s="36">
        <v>602.7833333333333</v>
      </c>
      <c r="F505" s="36">
        <v>585.51666666666665</v>
      </c>
      <c r="G505" s="36">
        <v>566.93333333333328</v>
      </c>
      <c r="H505" s="36">
        <v>638.63333333333333</v>
      </c>
      <c r="I505" s="36">
        <v>657.21666666666658</v>
      </c>
      <c r="J505" s="36">
        <v>674.48333333333335</v>
      </c>
      <c r="K505" s="31">
        <v>639.95000000000005</v>
      </c>
      <c r="L505" s="31">
        <v>604.1</v>
      </c>
      <c r="M505" s="31">
        <v>32.986179999999997</v>
      </c>
      <c r="N505" s="1"/>
      <c r="O505" s="1"/>
    </row>
    <row r="506" spans="1:15" ht="12.75" customHeight="1">
      <c r="A506" s="33">
        <v>496</v>
      </c>
      <c r="B506" s="53" t="s">
        <v>559</v>
      </c>
      <c r="C506" s="53">
        <v>15536.6</v>
      </c>
      <c r="D506" s="36">
        <v>15545.700000000003</v>
      </c>
      <c r="E506" s="36">
        <v>15441.350000000006</v>
      </c>
      <c r="F506" s="36">
        <v>15346.100000000004</v>
      </c>
      <c r="G506" s="36">
        <v>15241.750000000007</v>
      </c>
      <c r="H506" s="36">
        <v>15640.950000000004</v>
      </c>
      <c r="I506" s="36">
        <v>15745.3</v>
      </c>
      <c r="J506" s="36">
        <v>15840.550000000003</v>
      </c>
      <c r="K506" s="31">
        <v>15650.05</v>
      </c>
      <c r="L506" s="31">
        <v>15450.45</v>
      </c>
      <c r="M506" s="31">
        <v>2.6419999999999999E-2</v>
      </c>
      <c r="N506" s="1"/>
      <c r="O506" s="1"/>
    </row>
    <row r="507" spans="1:15" ht="12.75" customHeight="1">
      <c r="A507" s="33">
        <v>497</v>
      </c>
      <c r="B507" s="53" t="s">
        <v>306</v>
      </c>
      <c r="C507" s="36">
        <v>128.5</v>
      </c>
      <c r="D507" s="36">
        <v>128.26666666666668</v>
      </c>
      <c r="E507" s="36">
        <v>125.53333333333336</v>
      </c>
      <c r="F507" s="36">
        <v>122.56666666666668</v>
      </c>
      <c r="G507" s="36">
        <v>119.83333333333336</v>
      </c>
      <c r="H507" s="36">
        <v>131.23333333333335</v>
      </c>
      <c r="I507" s="36">
        <v>133.96666666666664</v>
      </c>
      <c r="J507" s="31">
        <v>136.93333333333337</v>
      </c>
      <c r="K507" s="31">
        <v>131</v>
      </c>
      <c r="L507" s="31">
        <v>125.3</v>
      </c>
      <c r="M507" s="53">
        <v>631.13800000000003</v>
      </c>
      <c r="N507" s="1"/>
      <c r="O507" s="1"/>
    </row>
    <row r="508" spans="1:15" ht="12.75" customHeight="1">
      <c r="A508" s="33">
        <v>498</v>
      </c>
      <c r="B508" s="53" t="s">
        <v>242</v>
      </c>
      <c r="C508" s="53">
        <v>679.95</v>
      </c>
      <c r="D508" s="36">
        <v>680.8</v>
      </c>
      <c r="E508" s="36">
        <v>672.19999999999993</v>
      </c>
      <c r="F508" s="36">
        <v>664.44999999999993</v>
      </c>
      <c r="G508" s="36">
        <v>655.84999999999991</v>
      </c>
      <c r="H508" s="36">
        <v>688.55</v>
      </c>
      <c r="I508" s="36">
        <v>697.14999999999986</v>
      </c>
      <c r="J508" s="36">
        <v>704.9</v>
      </c>
      <c r="K508" s="31">
        <v>689.4</v>
      </c>
      <c r="L508" s="31">
        <v>673.05</v>
      </c>
      <c r="M508" s="31">
        <v>20.275269999999999</v>
      </c>
      <c r="N508" s="1"/>
      <c r="O508" s="1"/>
    </row>
    <row r="509" spans="1:15" ht="12.75" customHeight="1">
      <c r="A509" s="243">
        <v>499</v>
      </c>
      <c r="B509" s="244" t="s">
        <v>561</v>
      </c>
      <c r="C509" s="244">
        <v>1590.15</v>
      </c>
      <c r="D509" s="245">
        <v>1585.7</v>
      </c>
      <c r="E509" s="245">
        <v>1574.45</v>
      </c>
      <c r="F509" s="245">
        <v>1558.75</v>
      </c>
      <c r="G509" s="245">
        <v>1547.5</v>
      </c>
      <c r="H509" s="245">
        <v>1601.4</v>
      </c>
      <c r="I509" s="245">
        <v>1612.65</v>
      </c>
      <c r="J509" s="245">
        <v>1628.3500000000001</v>
      </c>
      <c r="K509" s="246">
        <v>1596.95</v>
      </c>
      <c r="L509" s="246">
        <v>1570</v>
      </c>
      <c r="M509" s="246">
        <v>0.24293999999999999</v>
      </c>
      <c r="N509" s="1"/>
      <c r="O509" s="1"/>
    </row>
    <row r="510" spans="1:15" ht="12.75" customHeight="1">
      <c r="A510" s="259">
        <v>500</v>
      </c>
      <c r="B510" s="261" t="s">
        <v>561</v>
      </c>
      <c r="C510" s="261">
        <v>1551.4</v>
      </c>
      <c r="D510" s="262">
        <v>1542.3666666666668</v>
      </c>
      <c r="E510" s="262">
        <v>1519.0833333333335</v>
      </c>
      <c r="F510" s="262">
        <v>1486.7666666666667</v>
      </c>
      <c r="G510" s="262">
        <v>1463.4833333333333</v>
      </c>
      <c r="H510" s="262">
        <v>1574.6833333333336</v>
      </c>
      <c r="I510" s="262">
        <v>1597.9666666666669</v>
      </c>
      <c r="J510" s="262">
        <v>1630.2833333333338</v>
      </c>
      <c r="K510" s="259">
        <v>1565.65</v>
      </c>
      <c r="L510" s="259">
        <v>1510.05</v>
      </c>
      <c r="M510" s="259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563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248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54"/>
      <c r="B5" s="355"/>
      <c r="C5" s="354"/>
      <c r="D5" s="355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564</v>
      </c>
      <c r="B7" s="356" t="s">
        <v>565</v>
      </c>
      <c r="C7" s="355"/>
      <c r="D7" s="7">
        <f>Main!B10</f>
        <v>45286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1">
      <c r="A9" s="83" t="s">
        <v>566</v>
      </c>
      <c r="B9" s="84" t="s">
        <v>567</v>
      </c>
      <c r="C9" s="84" t="s">
        <v>568</v>
      </c>
      <c r="D9" s="84" t="s">
        <v>569</v>
      </c>
      <c r="E9" s="84" t="s">
        <v>570</v>
      </c>
      <c r="F9" s="84" t="s">
        <v>571</v>
      </c>
      <c r="G9" s="84" t="s">
        <v>572</v>
      </c>
      <c r="H9" s="84" t="s">
        <v>573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45282</v>
      </c>
      <c r="B10" s="32">
        <v>540615</v>
      </c>
      <c r="C10" s="31" t="s">
        <v>1125</v>
      </c>
      <c r="D10" s="31" t="s">
        <v>1126</v>
      </c>
      <c r="E10" s="31" t="s">
        <v>575</v>
      </c>
      <c r="F10" s="86">
        <v>2769921</v>
      </c>
      <c r="G10" s="32">
        <v>0.67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45282</v>
      </c>
      <c r="B11" s="32">
        <v>530715</v>
      </c>
      <c r="C11" s="31" t="s">
        <v>1127</v>
      </c>
      <c r="D11" s="31" t="s">
        <v>1128</v>
      </c>
      <c r="E11" s="31" t="s">
        <v>575</v>
      </c>
      <c r="F11" s="86">
        <v>1300000</v>
      </c>
      <c r="G11" s="32">
        <v>2.02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45282</v>
      </c>
      <c r="B12" s="32">
        <v>530715</v>
      </c>
      <c r="C12" s="31" t="s">
        <v>1127</v>
      </c>
      <c r="D12" s="31" t="s">
        <v>1129</v>
      </c>
      <c r="E12" s="31" t="s">
        <v>575</v>
      </c>
      <c r="F12" s="86">
        <v>200000</v>
      </c>
      <c r="G12" s="32">
        <v>2.02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45282</v>
      </c>
      <c r="B13" s="32">
        <v>530715</v>
      </c>
      <c r="C13" s="31" t="s">
        <v>1127</v>
      </c>
      <c r="D13" s="31" t="s">
        <v>883</v>
      </c>
      <c r="E13" s="31" t="s">
        <v>574</v>
      </c>
      <c r="F13" s="86">
        <v>1471482</v>
      </c>
      <c r="G13" s="32">
        <v>2.02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45282</v>
      </c>
      <c r="B14" s="32">
        <v>506074</v>
      </c>
      <c r="C14" s="31" t="s">
        <v>1081</v>
      </c>
      <c r="D14" s="31" t="s">
        <v>1130</v>
      </c>
      <c r="E14" s="31" t="s">
        <v>575</v>
      </c>
      <c r="F14" s="86">
        <v>1569972</v>
      </c>
      <c r="G14" s="32">
        <v>8.3699999999999992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45282</v>
      </c>
      <c r="B15" s="32">
        <v>541702</v>
      </c>
      <c r="C15" s="31" t="s">
        <v>1131</v>
      </c>
      <c r="D15" s="31" t="s">
        <v>1132</v>
      </c>
      <c r="E15" s="31" t="s">
        <v>575</v>
      </c>
      <c r="F15" s="86">
        <v>700000</v>
      </c>
      <c r="G15" s="32">
        <v>12.96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45282</v>
      </c>
      <c r="B16" s="32">
        <v>531158</v>
      </c>
      <c r="C16" s="31" t="s">
        <v>1133</v>
      </c>
      <c r="D16" s="31" t="s">
        <v>1134</v>
      </c>
      <c r="E16" s="31" t="s">
        <v>575</v>
      </c>
      <c r="F16" s="86">
        <v>29300</v>
      </c>
      <c r="G16" s="32">
        <v>17.7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45282</v>
      </c>
      <c r="B17" s="32">
        <v>537326</v>
      </c>
      <c r="C17" s="31" t="s">
        <v>1135</v>
      </c>
      <c r="D17" s="31" t="s">
        <v>1136</v>
      </c>
      <c r="E17" s="31" t="s">
        <v>574</v>
      </c>
      <c r="F17" s="86">
        <v>188000</v>
      </c>
      <c r="G17" s="32">
        <v>50.01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45282</v>
      </c>
      <c r="B18" s="32">
        <v>537326</v>
      </c>
      <c r="C18" s="31" t="s">
        <v>1135</v>
      </c>
      <c r="D18" s="31" t="s">
        <v>1137</v>
      </c>
      <c r="E18" s="31" t="s">
        <v>575</v>
      </c>
      <c r="F18" s="86">
        <v>175000</v>
      </c>
      <c r="G18" s="32">
        <v>50.02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45282</v>
      </c>
      <c r="B19" s="32">
        <v>537326</v>
      </c>
      <c r="C19" s="31" t="s">
        <v>1135</v>
      </c>
      <c r="D19" s="31" t="s">
        <v>1138</v>
      </c>
      <c r="E19" s="31" t="s">
        <v>575</v>
      </c>
      <c r="F19" s="86">
        <v>175000</v>
      </c>
      <c r="G19" s="32">
        <v>50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45282</v>
      </c>
      <c r="B20" s="32">
        <v>504340</v>
      </c>
      <c r="C20" s="31" t="s">
        <v>1101</v>
      </c>
      <c r="D20" s="31" t="s">
        <v>1102</v>
      </c>
      <c r="E20" s="31" t="s">
        <v>575</v>
      </c>
      <c r="F20" s="86">
        <v>216000</v>
      </c>
      <c r="G20" s="32">
        <v>9.68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45282</v>
      </c>
      <c r="B21" s="32">
        <v>504340</v>
      </c>
      <c r="C21" s="31" t="s">
        <v>1101</v>
      </c>
      <c r="D21" s="31" t="s">
        <v>1139</v>
      </c>
      <c r="E21" s="31" t="s">
        <v>574</v>
      </c>
      <c r="F21" s="86">
        <v>140000</v>
      </c>
      <c r="G21" s="32">
        <v>9.7100000000000009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45282</v>
      </c>
      <c r="B22" s="32">
        <v>539405</v>
      </c>
      <c r="C22" s="31" t="s">
        <v>1140</v>
      </c>
      <c r="D22" s="31" t="s">
        <v>1060</v>
      </c>
      <c r="E22" s="31" t="s">
        <v>574</v>
      </c>
      <c r="F22" s="86">
        <v>34049</v>
      </c>
      <c r="G22" s="32">
        <v>11.86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45282</v>
      </c>
      <c r="B23" s="32">
        <v>543594</v>
      </c>
      <c r="C23" s="31" t="s">
        <v>1141</v>
      </c>
      <c r="D23" s="31" t="s">
        <v>1142</v>
      </c>
      <c r="E23" s="31" t="s">
        <v>575</v>
      </c>
      <c r="F23" s="86">
        <v>72000</v>
      </c>
      <c r="G23" s="32">
        <v>12.03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45282</v>
      </c>
      <c r="B24" s="32">
        <v>543594</v>
      </c>
      <c r="C24" s="31" t="s">
        <v>1141</v>
      </c>
      <c r="D24" s="31" t="s">
        <v>1143</v>
      </c>
      <c r="E24" s="31" t="s">
        <v>575</v>
      </c>
      <c r="F24" s="86">
        <v>210000</v>
      </c>
      <c r="G24" s="32">
        <v>12.06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45282</v>
      </c>
      <c r="B25" s="32">
        <v>540190</v>
      </c>
      <c r="C25" s="31" t="s">
        <v>1103</v>
      </c>
      <c r="D25" s="31" t="s">
        <v>1104</v>
      </c>
      <c r="E25" s="31" t="s">
        <v>575</v>
      </c>
      <c r="F25" s="86">
        <v>23642</v>
      </c>
      <c r="G25" s="32">
        <v>43.05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45282</v>
      </c>
      <c r="B26" s="32">
        <v>508980</v>
      </c>
      <c r="C26" s="31" t="s">
        <v>1144</v>
      </c>
      <c r="D26" s="31" t="s">
        <v>1145</v>
      </c>
      <c r="E26" s="31" t="s">
        <v>574</v>
      </c>
      <c r="F26" s="86">
        <v>100000</v>
      </c>
      <c r="G26" s="32">
        <v>13.56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45282</v>
      </c>
      <c r="B27" s="32">
        <v>508980</v>
      </c>
      <c r="C27" s="31" t="s">
        <v>1144</v>
      </c>
      <c r="D27" s="31" t="s">
        <v>883</v>
      </c>
      <c r="E27" s="31" t="s">
        <v>575</v>
      </c>
      <c r="F27" s="86">
        <v>166439</v>
      </c>
      <c r="G27" s="32">
        <v>13.56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45282</v>
      </c>
      <c r="B28" s="32">
        <v>543520</v>
      </c>
      <c r="C28" s="31" t="s">
        <v>1146</v>
      </c>
      <c r="D28" s="31" t="s">
        <v>1147</v>
      </c>
      <c r="E28" s="31" t="s">
        <v>575</v>
      </c>
      <c r="F28" s="86">
        <v>53000</v>
      </c>
      <c r="G28" s="32">
        <v>45.1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45282</v>
      </c>
      <c r="B29" s="32">
        <v>543520</v>
      </c>
      <c r="C29" s="31" t="s">
        <v>1146</v>
      </c>
      <c r="D29" s="31" t="s">
        <v>1148</v>
      </c>
      <c r="E29" s="31" t="s">
        <v>575</v>
      </c>
      <c r="F29" s="86">
        <v>57000</v>
      </c>
      <c r="G29" s="32">
        <v>45.1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45282</v>
      </c>
      <c r="B30" s="32">
        <v>543520</v>
      </c>
      <c r="C30" s="31" t="s">
        <v>1146</v>
      </c>
      <c r="D30" s="31" t="s">
        <v>1149</v>
      </c>
      <c r="E30" s="31" t="s">
        <v>574</v>
      </c>
      <c r="F30" s="86">
        <v>100000</v>
      </c>
      <c r="G30" s="32">
        <v>45.1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45282</v>
      </c>
      <c r="B31" s="32">
        <v>539697</v>
      </c>
      <c r="C31" s="31" t="s">
        <v>1150</v>
      </c>
      <c r="D31" s="31" t="s">
        <v>883</v>
      </c>
      <c r="E31" s="31" t="s">
        <v>574</v>
      </c>
      <c r="F31" s="86">
        <v>50000</v>
      </c>
      <c r="G31" s="32">
        <v>36.619999999999997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45282</v>
      </c>
      <c r="B32" s="32">
        <v>539697</v>
      </c>
      <c r="C32" s="31" t="s">
        <v>1150</v>
      </c>
      <c r="D32" s="31" t="s">
        <v>1151</v>
      </c>
      <c r="E32" s="31" t="s">
        <v>574</v>
      </c>
      <c r="F32" s="86">
        <v>40000</v>
      </c>
      <c r="G32" s="32">
        <v>36.619999999999997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45282</v>
      </c>
      <c r="B33" s="32">
        <v>539697</v>
      </c>
      <c r="C33" s="31" t="s">
        <v>1150</v>
      </c>
      <c r="D33" s="31" t="s">
        <v>1152</v>
      </c>
      <c r="E33" s="31" t="s">
        <v>575</v>
      </c>
      <c r="F33" s="86">
        <v>40346</v>
      </c>
      <c r="G33" s="32">
        <v>36.619999999999997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45282</v>
      </c>
      <c r="B34" s="32">
        <v>539697</v>
      </c>
      <c r="C34" s="31" t="s">
        <v>1150</v>
      </c>
      <c r="D34" s="31" t="s">
        <v>1153</v>
      </c>
      <c r="E34" s="31" t="s">
        <v>575</v>
      </c>
      <c r="F34" s="86">
        <v>32000</v>
      </c>
      <c r="G34" s="32">
        <v>36.619999999999997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45282</v>
      </c>
      <c r="B35" s="32">
        <v>540377</v>
      </c>
      <c r="C35" s="31" t="s">
        <v>988</v>
      </c>
      <c r="D35" s="31" t="s">
        <v>1154</v>
      </c>
      <c r="E35" s="31" t="s">
        <v>575</v>
      </c>
      <c r="F35" s="86">
        <v>1253567</v>
      </c>
      <c r="G35" s="32">
        <v>2.29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45282</v>
      </c>
      <c r="B36" s="32">
        <v>540377</v>
      </c>
      <c r="C36" s="31" t="s">
        <v>988</v>
      </c>
      <c r="D36" s="31" t="s">
        <v>1155</v>
      </c>
      <c r="E36" s="31" t="s">
        <v>575</v>
      </c>
      <c r="F36" s="86">
        <v>4900000</v>
      </c>
      <c r="G36" s="32">
        <v>2.29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45282</v>
      </c>
      <c r="B37" s="32">
        <v>540377</v>
      </c>
      <c r="C37" s="31" t="s">
        <v>988</v>
      </c>
      <c r="D37" s="31" t="s">
        <v>1105</v>
      </c>
      <c r="E37" s="31" t="s">
        <v>575</v>
      </c>
      <c r="F37" s="86">
        <v>1550500</v>
      </c>
      <c r="G37" s="32">
        <v>2.29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45282</v>
      </c>
      <c r="B38" s="32">
        <v>540377</v>
      </c>
      <c r="C38" s="31" t="s">
        <v>988</v>
      </c>
      <c r="D38" s="31" t="s">
        <v>1106</v>
      </c>
      <c r="E38" s="31" t="s">
        <v>575</v>
      </c>
      <c r="F38" s="86">
        <v>3045398</v>
      </c>
      <c r="G38" s="32">
        <v>2.29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45282</v>
      </c>
      <c r="B39" s="32">
        <v>532636</v>
      </c>
      <c r="C39" s="31" t="s">
        <v>416</v>
      </c>
      <c r="D39" s="31" t="s">
        <v>1156</v>
      </c>
      <c r="E39" s="31" t="s">
        <v>574</v>
      </c>
      <c r="F39" s="86">
        <v>2620411</v>
      </c>
      <c r="G39" s="32">
        <v>551.01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45282</v>
      </c>
      <c r="B40" s="32">
        <v>532636</v>
      </c>
      <c r="C40" s="31" t="s">
        <v>416</v>
      </c>
      <c r="D40" s="31" t="s">
        <v>1067</v>
      </c>
      <c r="E40" s="31" t="s">
        <v>575</v>
      </c>
      <c r="F40" s="86">
        <v>819039</v>
      </c>
      <c r="G40" s="32">
        <v>560.46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45282</v>
      </c>
      <c r="B41" s="32">
        <v>532636</v>
      </c>
      <c r="C41" s="31" t="s">
        <v>416</v>
      </c>
      <c r="D41" s="31" t="s">
        <v>1066</v>
      </c>
      <c r="E41" s="31" t="s">
        <v>575</v>
      </c>
      <c r="F41" s="86">
        <v>830795</v>
      </c>
      <c r="G41" s="32">
        <v>559.36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45282</v>
      </c>
      <c r="B42" s="32">
        <v>532636</v>
      </c>
      <c r="C42" s="31" t="s">
        <v>416</v>
      </c>
      <c r="D42" s="31" t="s">
        <v>1067</v>
      </c>
      <c r="E42" s="31" t="s">
        <v>574</v>
      </c>
      <c r="F42" s="86">
        <v>2144039</v>
      </c>
      <c r="G42" s="32">
        <v>555.41999999999996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45282</v>
      </c>
      <c r="B43" s="32">
        <v>532636</v>
      </c>
      <c r="C43" s="31" t="s">
        <v>416</v>
      </c>
      <c r="D43" s="31" t="s">
        <v>1066</v>
      </c>
      <c r="E43" s="31" t="s">
        <v>574</v>
      </c>
      <c r="F43" s="86">
        <v>2092541</v>
      </c>
      <c r="G43" s="32">
        <v>553.05999999999995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45282</v>
      </c>
      <c r="B44" s="32">
        <v>532636</v>
      </c>
      <c r="C44" s="31" t="s">
        <v>416</v>
      </c>
      <c r="D44" s="31" t="s">
        <v>1157</v>
      </c>
      <c r="E44" s="31" t="s">
        <v>575</v>
      </c>
      <c r="F44" s="86">
        <v>21602000</v>
      </c>
      <c r="G44" s="32">
        <v>554.64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45282</v>
      </c>
      <c r="B45" s="32">
        <v>543613</v>
      </c>
      <c r="C45" s="31" t="s">
        <v>1158</v>
      </c>
      <c r="D45" s="31" t="s">
        <v>1159</v>
      </c>
      <c r="E45" s="31" t="s">
        <v>574</v>
      </c>
      <c r="F45" s="86">
        <v>32000</v>
      </c>
      <c r="G45" s="32">
        <v>14.5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45282</v>
      </c>
      <c r="B46" s="32">
        <v>537291</v>
      </c>
      <c r="C46" s="31" t="s">
        <v>1160</v>
      </c>
      <c r="D46" s="31" t="s">
        <v>1161</v>
      </c>
      <c r="E46" s="31" t="s">
        <v>574</v>
      </c>
      <c r="F46" s="86">
        <v>168800</v>
      </c>
      <c r="G46" s="32">
        <v>211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45282</v>
      </c>
      <c r="B47" s="32">
        <v>537291</v>
      </c>
      <c r="C47" s="31" t="s">
        <v>1160</v>
      </c>
      <c r="D47" s="31" t="s">
        <v>1162</v>
      </c>
      <c r="E47" s="31" t="s">
        <v>575</v>
      </c>
      <c r="F47" s="86">
        <v>168800</v>
      </c>
      <c r="G47" s="32">
        <v>211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45282</v>
      </c>
      <c r="B48" s="32">
        <v>519299</v>
      </c>
      <c r="C48" s="31" t="s">
        <v>1163</v>
      </c>
      <c r="D48" s="31" t="s">
        <v>1164</v>
      </c>
      <c r="E48" s="31" t="s">
        <v>574</v>
      </c>
      <c r="F48" s="86">
        <v>80001</v>
      </c>
      <c r="G48" s="32">
        <v>183.39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45282</v>
      </c>
      <c r="B49" s="32">
        <v>519299</v>
      </c>
      <c r="C49" s="31" t="s">
        <v>1163</v>
      </c>
      <c r="D49" s="31" t="s">
        <v>1165</v>
      </c>
      <c r="E49" s="31" t="s">
        <v>575</v>
      </c>
      <c r="F49" s="86">
        <v>475000</v>
      </c>
      <c r="G49" s="32">
        <v>182.35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45282</v>
      </c>
      <c r="B50" s="32">
        <v>519299</v>
      </c>
      <c r="C50" s="31" t="s">
        <v>1163</v>
      </c>
      <c r="D50" s="31" t="s">
        <v>1166</v>
      </c>
      <c r="E50" s="31" t="s">
        <v>575</v>
      </c>
      <c r="F50" s="86">
        <v>475000</v>
      </c>
      <c r="G50" s="32">
        <v>182.34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45282</v>
      </c>
      <c r="B51" s="32">
        <v>519299</v>
      </c>
      <c r="C51" s="31" t="s">
        <v>1163</v>
      </c>
      <c r="D51" s="31" t="s">
        <v>1167</v>
      </c>
      <c r="E51" s="31" t="s">
        <v>574</v>
      </c>
      <c r="F51" s="86">
        <v>200000</v>
      </c>
      <c r="G51" s="32">
        <v>182.25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45282</v>
      </c>
      <c r="B52" s="32">
        <v>519299</v>
      </c>
      <c r="C52" s="31" t="s">
        <v>1163</v>
      </c>
      <c r="D52" s="31" t="s">
        <v>1168</v>
      </c>
      <c r="E52" s="31" t="s">
        <v>574</v>
      </c>
      <c r="F52" s="86">
        <v>483124</v>
      </c>
      <c r="G52" s="32">
        <v>182.25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45282</v>
      </c>
      <c r="B53" s="32">
        <v>519299</v>
      </c>
      <c r="C53" s="31" t="s">
        <v>1163</v>
      </c>
      <c r="D53" s="31" t="s">
        <v>1169</v>
      </c>
      <c r="E53" s="31" t="s">
        <v>574</v>
      </c>
      <c r="F53" s="86">
        <v>80000</v>
      </c>
      <c r="G53" s="32">
        <v>182.25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45282</v>
      </c>
      <c r="B54" s="32">
        <v>512217</v>
      </c>
      <c r="C54" s="31" t="s">
        <v>1170</v>
      </c>
      <c r="D54" s="31" t="s">
        <v>1171</v>
      </c>
      <c r="E54" s="31" t="s">
        <v>575</v>
      </c>
      <c r="F54" s="86">
        <v>35912</v>
      </c>
      <c r="G54" s="32">
        <v>28.18</v>
      </c>
      <c r="H54" s="32" t="s">
        <v>333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45282</v>
      </c>
      <c r="B55" s="32">
        <v>539495</v>
      </c>
      <c r="C55" s="31" t="s">
        <v>1045</v>
      </c>
      <c r="D55" s="31" t="s">
        <v>1061</v>
      </c>
      <c r="E55" s="31" t="s">
        <v>575</v>
      </c>
      <c r="F55" s="86">
        <v>5870</v>
      </c>
      <c r="G55" s="32">
        <v>23.99</v>
      </c>
      <c r="H55" s="32" t="s">
        <v>333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45282</v>
      </c>
      <c r="B56" s="32">
        <v>530267</v>
      </c>
      <c r="C56" s="31" t="s">
        <v>1108</v>
      </c>
      <c r="D56" s="31" t="s">
        <v>1172</v>
      </c>
      <c r="E56" s="31" t="s">
        <v>575</v>
      </c>
      <c r="F56" s="86">
        <v>50000</v>
      </c>
      <c r="G56" s="32">
        <v>43.6</v>
      </c>
      <c r="H56" s="32" t="s">
        <v>333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45282</v>
      </c>
      <c r="B57" s="32">
        <v>543541</v>
      </c>
      <c r="C57" s="31" t="s">
        <v>1173</v>
      </c>
      <c r="D57" s="31" t="s">
        <v>1174</v>
      </c>
      <c r="E57" s="31" t="s">
        <v>575</v>
      </c>
      <c r="F57" s="86">
        <v>24000</v>
      </c>
      <c r="G57" s="32">
        <v>24.48</v>
      </c>
      <c r="H57" s="32" t="s">
        <v>333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45282</v>
      </c>
      <c r="B58" s="32">
        <v>530025</v>
      </c>
      <c r="C58" s="31" t="s">
        <v>1109</v>
      </c>
      <c r="D58" s="31" t="s">
        <v>1110</v>
      </c>
      <c r="E58" s="31" t="s">
        <v>575</v>
      </c>
      <c r="F58" s="86">
        <v>39864</v>
      </c>
      <c r="G58" s="32">
        <v>18.12</v>
      </c>
      <c r="H58" s="32" t="s">
        <v>333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45282</v>
      </c>
      <c r="B59" s="32">
        <v>543358</v>
      </c>
      <c r="C59" s="31" t="s">
        <v>1175</v>
      </c>
      <c r="D59" s="31" t="s">
        <v>1176</v>
      </c>
      <c r="E59" s="31" t="s">
        <v>575</v>
      </c>
      <c r="F59" s="86">
        <v>1200000</v>
      </c>
      <c r="G59" s="32">
        <v>966.1</v>
      </c>
      <c r="H59" s="32" t="s">
        <v>333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45282</v>
      </c>
      <c r="B60" s="32">
        <v>543358</v>
      </c>
      <c r="C60" s="31" t="s">
        <v>1175</v>
      </c>
      <c r="D60" s="31" t="s">
        <v>1177</v>
      </c>
      <c r="E60" s="31" t="s">
        <v>574</v>
      </c>
      <c r="F60" s="86">
        <v>825000</v>
      </c>
      <c r="G60" s="32">
        <v>965</v>
      </c>
      <c r="H60" s="32" t="s">
        <v>333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45282</v>
      </c>
      <c r="B61" s="32">
        <v>543970</v>
      </c>
      <c r="C61" s="31" t="s">
        <v>1178</v>
      </c>
      <c r="D61" s="31" t="s">
        <v>1179</v>
      </c>
      <c r="E61" s="31" t="s">
        <v>575</v>
      </c>
      <c r="F61" s="86">
        <v>9000</v>
      </c>
      <c r="G61" s="32">
        <v>47.83</v>
      </c>
      <c r="H61" s="32" t="s">
        <v>333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45282</v>
      </c>
      <c r="B62" s="32">
        <v>543970</v>
      </c>
      <c r="C62" s="31" t="s">
        <v>1178</v>
      </c>
      <c r="D62" s="31" t="s">
        <v>1179</v>
      </c>
      <c r="E62" s="31" t="s">
        <v>574</v>
      </c>
      <c r="F62" s="86">
        <v>3000</v>
      </c>
      <c r="G62" s="32">
        <v>48.05</v>
      </c>
      <c r="H62" s="32" t="s">
        <v>333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45282</v>
      </c>
      <c r="B63" s="32">
        <v>543970</v>
      </c>
      <c r="C63" s="31" t="s">
        <v>1178</v>
      </c>
      <c r="D63" s="31" t="s">
        <v>1180</v>
      </c>
      <c r="E63" s="31" t="s">
        <v>574</v>
      </c>
      <c r="F63" s="86">
        <v>12000</v>
      </c>
      <c r="G63" s="32">
        <v>47.89</v>
      </c>
      <c r="H63" s="32" t="s">
        <v>333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45282</v>
      </c>
      <c r="B64" s="32">
        <v>520141</v>
      </c>
      <c r="C64" s="31" t="s">
        <v>1181</v>
      </c>
      <c r="D64" s="31" t="s">
        <v>1182</v>
      </c>
      <c r="E64" s="31" t="s">
        <v>575</v>
      </c>
      <c r="F64" s="86">
        <v>84694</v>
      </c>
      <c r="G64" s="32">
        <v>8.68</v>
      </c>
      <c r="H64" s="32" t="s">
        <v>333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45282</v>
      </c>
      <c r="B65" s="32">
        <v>544047</v>
      </c>
      <c r="C65" s="31" t="s">
        <v>1111</v>
      </c>
      <c r="D65" s="31" t="s">
        <v>1183</v>
      </c>
      <c r="E65" s="31" t="s">
        <v>574</v>
      </c>
      <c r="F65" s="86">
        <v>99000</v>
      </c>
      <c r="G65" s="32">
        <v>60.63</v>
      </c>
      <c r="H65" s="32" t="s">
        <v>333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45282</v>
      </c>
      <c r="B66" s="32">
        <v>543924</v>
      </c>
      <c r="C66" s="31" t="s">
        <v>1184</v>
      </c>
      <c r="D66" s="31" t="s">
        <v>1185</v>
      </c>
      <c r="E66" s="31" t="s">
        <v>574</v>
      </c>
      <c r="F66" s="86">
        <v>14000</v>
      </c>
      <c r="G66" s="32">
        <v>35.08</v>
      </c>
      <c r="H66" s="32" t="s">
        <v>333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45282</v>
      </c>
      <c r="B67" s="32">
        <v>543924</v>
      </c>
      <c r="C67" s="31" t="s">
        <v>1184</v>
      </c>
      <c r="D67" s="31" t="s">
        <v>1180</v>
      </c>
      <c r="E67" s="31" t="s">
        <v>574</v>
      </c>
      <c r="F67" s="86">
        <v>12000</v>
      </c>
      <c r="G67" s="32">
        <v>34.549999999999997</v>
      </c>
      <c r="H67" s="32" t="s">
        <v>333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45282</v>
      </c>
      <c r="B68" s="32">
        <v>530611</v>
      </c>
      <c r="C68" s="31" t="s">
        <v>1186</v>
      </c>
      <c r="D68" s="31" t="s">
        <v>1187</v>
      </c>
      <c r="E68" s="31" t="s">
        <v>574</v>
      </c>
      <c r="F68" s="86">
        <v>960940</v>
      </c>
      <c r="G68" s="32">
        <v>0.51</v>
      </c>
      <c r="H68" s="32" t="s">
        <v>333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45282</v>
      </c>
      <c r="B69" s="32">
        <v>530611</v>
      </c>
      <c r="C69" s="31" t="s">
        <v>1186</v>
      </c>
      <c r="D69" s="31" t="s">
        <v>1188</v>
      </c>
      <c r="E69" s="31" t="s">
        <v>575</v>
      </c>
      <c r="F69" s="86">
        <v>1000000</v>
      </c>
      <c r="G69" s="32">
        <v>0.5</v>
      </c>
      <c r="H69" s="32" t="s">
        <v>333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45282</v>
      </c>
      <c r="B70" s="32">
        <v>542765</v>
      </c>
      <c r="C70" s="31" t="s">
        <v>1062</v>
      </c>
      <c r="D70" s="31" t="s">
        <v>1112</v>
      </c>
      <c r="E70" s="31" t="s">
        <v>574</v>
      </c>
      <c r="F70" s="86">
        <v>3000</v>
      </c>
      <c r="G70" s="32">
        <v>331</v>
      </c>
      <c r="H70" s="32" t="s">
        <v>333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45282</v>
      </c>
      <c r="B71" s="32">
        <v>542765</v>
      </c>
      <c r="C71" s="31" t="s">
        <v>1062</v>
      </c>
      <c r="D71" s="31" t="s">
        <v>1189</v>
      </c>
      <c r="E71" s="31" t="s">
        <v>575</v>
      </c>
      <c r="F71" s="86">
        <v>3000</v>
      </c>
      <c r="G71" s="32">
        <v>331</v>
      </c>
      <c r="H71" s="32" t="s">
        <v>333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45282</v>
      </c>
      <c r="B72" s="32">
        <v>538706</v>
      </c>
      <c r="C72" s="31" t="s">
        <v>1190</v>
      </c>
      <c r="D72" s="31" t="s">
        <v>1191</v>
      </c>
      <c r="E72" s="31" t="s">
        <v>574</v>
      </c>
      <c r="F72" s="86">
        <v>1195423</v>
      </c>
      <c r="G72" s="32">
        <v>24.13</v>
      </c>
      <c r="H72" s="32" t="s">
        <v>333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45282</v>
      </c>
      <c r="B73" s="32">
        <v>541735</v>
      </c>
      <c r="C73" s="31" t="s">
        <v>1025</v>
      </c>
      <c r="D73" s="31" t="s">
        <v>1063</v>
      </c>
      <c r="E73" s="31" t="s">
        <v>575</v>
      </c>
      <c r="F73" s="86">
        <v>1555131</v>
      </c>
      <c r="G73" s="32">
        <v>4.7</v>
      </c>
      <c r="H73" s="32" t="s">
        <v>333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45282</v>
      </c>
      <c r="B74" s="32">
        <v>538970</v>
      </c>
      <c r="C74" s="31" t="s">
        <v>1069</v>
      </c>
      <c r="D74" s="31" t="s">
        <v>1070</v>
      </c>
      <c r="E74" s="31" t="s">
        <v>575</v>
      </c>
      <c r="F74" s="86">
        <v>1694149</v>
      </c>
      <c r="G74" s="32">
        <v>55.35</v>
      </c>
      <c r="H74" s="32" t="s">
        <v>333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45282</v>
      </c>
      <c r="B75" s="32">
        <v>538970</v>
      </c>
      <c r="C75" s="31" t="s">
        <v>1069</v>
      </c>
      <c r="D75" s="31" t="s">
        <v>1070</v>
      </c>
      <c r="E75" s="31" t="s">
        <v>574</v>
      </c>
      <c r="F75" s="86">
        <v>1259149</v>
      </c>
      <c r="G75" s="32">
        <v>55.54</v>
      </c>
      <c r="H75" s="32" t="s">
        <v>333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45282</v>
      </c>
      <c r="B76" s="32" t="s">
        <v>1192</v>
      </c>
      <c r="C76" s="31" t="s">
        <v>1193</v>
      </c>
      <c r="D76" s="31" t="s">
        <v>1194</v>
      </c>
      <c r="E76" s="31" t="s">
        <v>574</v>
      </c>
      <c r="F76" s="86">
        <v>80000</v>
      </c>
      <c r="G76" s="32">
        <v>133.4</v>
      </c>
      <c r="H76" s="32" t="s">
        <v>862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45282</v>
      </c>
      <c r="B77" s="32" t="s">
        <v>1195</v>
      </c>
      <c r="C77" s="31" t="s">
        <v>1196</v>
      </c>
      <c r="D77" s="31" t="s">
        <v>576</v>
      </c>
      <c r="E77" s="31" t="s">
        <v>574</v>
      </c>
      <c r="F77" s="86">
        <v>1106273</v>
      </c>
      <c r="G77" s="32">
        <v>131.97999999999999</v>
      </c>
      <c r="H77" s="32" t="s">
        <v>862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45282</v>
      </c>
      <c r="B78" s="32" t="s">
        <v>1064</v>
      </c>
      <c r="C78" s="31" t="s">
        <v>1065</v>
      </c>
      <c r="D78" s="31" t="s">
        <v>1197</v>
      </c>
      <c r="E78" s="31" t="s">
        <v>574</v>
      </c>
      <c r="F78" s="86">
        <v>342094</v>
      </c>
      <c r="G78" s="32">
        <v>24.96</v>
      </c>
      <c r="H78" s="32" t="s">
        <v>862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45282</v>
      </c>
      <c r="B79" s="32" t="s">
        <v>1046</v>
      </c>
      <c r="C79" s="31" t="s">
        <v>1047</v>
      </c>
      <c r="D79" s="31" t="s">
        <v>1198</v>
      </c>
      <c r="E79" s="31" t="s">
        <v>574</v>
      </c>
      <c r="F79" s="86">
        <v>1808628</v>
      </c>
      <c r="G79" s="32">
        <v>5.52</v>
      </c>
      <c r="H79" s="32" t="s">
        <v>862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45282</v>
      </c>
      <c r="B80" s="32" t="s">
        <v>1046</v>
      </c>
      <c r="C80" s="31" t="s">
        <v>1047</v>
      </c>
      <c r="D80" s="31" t="s">
        <v>960</v>
      </c>
      <c r="E80" s="31" t="s">
        <v>574</v>
      </c>
      <c r="F80" s="86">
        <v>1941878</v>
      </c>
      <c r="G80" s="32">
        <v>5.76</v>
      </c>
      <c r="H80" s="32" t="s">
        <v>862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45282</v>
      </c>
      <c r="B81" s="32" t="s">
        <v>786</v>
      </c>
      <c r="C81" s="31" t="s">
        <v>1199</v>
      </c>
      <c r="D81" s="31" t="s">
        <v>576</v>
      </c>
      <c r="E81" s="31" t="s">
        <v>574</v>
      </c>
      <c r="F81" s="86">
        <v>1261224</v>
      </c>
      <c r="G81" s="32">
        <v>308.12</v>
      </c>
      <c r="H81" s="32" t="s">
        <v>862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45282</v>
      </c>
      <c r="B82" s="32" t="s">
        <v>1200</v>
      </c>
      <c r="C82" s="31" t="s">
        <v>1201</v>
      </c>
      <c r="D82" s="31" t="s">
        <v>1202</v>
      </c>
      <c r="E82" s="31" t="s">
        <v>574</v>
      </c>
      <c r="F82" s="86">
        <v>2400</v>
      </c>
      <c r="G82" s="32">
        <v>180.5</v>
      </c>
      <c r="H82" s="32" t="s">
        <v>862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45282</v>
      </c>
      <c r="B83" s="32" t="s">
        <v>1200</v>
      </c>
      <c r="C83" s="31" t="s">
        <v>1201</v>
      </c>
      <c r="D83" s="31" t="s">
        <v>1203</v>
      </c>
      <c r="E83" s="31" t="s">
        <v>574</v>
      </c>
      <c r="F83" s="86">
        <v>33600</v>
      </c>
      <c r="G83" s="32">
        <v>190</v>
      </c>
      <c r="H83" s="32" t="s">
        <v>862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45282</v>
      </c>
      <c r="B84" s="32" t="s">
        <v>1204</v>
      </c>
      <c r="C84" s="31" t="s">
        <v>1205</v>
      </c>
      <c r="D84" s="31" t="s">
        <v>1206</v>
      </c>
      <c r="E84" s="31" t="s">
        <v>574</v>
      </c>
      <c r="F84" s="86">
        <v>226000</v>
      </c>
      <c r="G84" s="32">
        <v>492.23</v>
      </c>
      <c r="H84" s="32" t="s">
        <v>862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45282</v>
      </c>
      <c r="B85" s="32" t="s">
        <v>1204</v>
      </c>
      <c r="C85" s="31" t="s">
        <v>1205</v>
      </c>
      <c r="D85" s="31" t="s">
        <v>576</v>
      </c>
      <c r="E85" s="31" t="s">
        <v>574</v>
      </c>
      <c r="F85" s="86">
        <v>420227</v>
      </c>
      <c r="G85" s="32">
        <v>490.99</v>
      </c>
      <c r="H85" s="32" t="s">
        <v>862</v>
      </c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45282</v>
      </c>
      <c r="B86" s="32" t="s">
        <v>1207</v>
      </c>
      <c r="C86" s="31" t="s">
        <v>1208</v>
      </c>
      <c r="D86" s="31" t="s">
        <v>1198</v>
      </c>
      <c r="E86" s="31" t="s">
        <v>574</v>
      </c>
      <c r="F86" s="86">
        <v>819823</v>
      </c>
      <c r="G86" s="32">
        <v>213.27</v>
      </c>
      <c r="H86" s="32" t="s">
        <v>862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45282</v>
      </c>
      <c r="B87" s="32" t="s">
        <v>1207</v>
      </c>
      <c r="C87" s="31" t="s">
        <v>1208</v>
      </c>
      <c r="D87" s="31" t="s">
        <v>576</v>
      </c>
      <c r="E87" s="31" t="s">
        <v>574</v>
      </c>
      <c r="F87" s="86">
        <v>1776525</v>
      </c>
      <c r="G87" s="32">
        <v>210.14</v>
      </c>
      <c r="H87" s="32" t="s">
        <v>862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45282</v>
      </c>
      <c r="B88" s="32" t="s">
        <v>994</v>
      </c>
      <c r="C88" s="31" t="s">
        <v>995</v>
      </c>
      <c r="D88" s="31" t="s">
        <v>888</v>
      </c>
      <c r="E88" s="31" t="s">
        <v>574</v>
      </c>
      <c r="F88" s="86">
        <v>1317123</v>
      </c>
      <c r="G88" s="32">
        <v>65.44</v>
      </c>
      <c r="H88" s="32" t="s">
        <v>862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45282</v>
      </c>
      <c r="B89" s="32" t="s">
        <v>994</v>
      </c>
      <c r="C89" s="31" t="s">
        <v>995</v>
      </c>
      <c r="D89" s="31" t="s">
        <v>576</v>
      </c>
      <c r="E89" s="31" t="s">
        <v>574</v>
      </c>
      <c r="F89" s="86">
        <v>2520429</v>
      </c>
      <c r="G89" s="32">
        <v>65.55</v>
      </c>
      <c r="H89" s="32" t="s">
        <v>862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45282</v>
      </c>
      <c r="B90" s="32" t="s">
        <v>1209</v>
      </c>
      <c r="C90" s="31" t="s">
        <v>1210</v>
      </c>
      <c r="D90" s="31" t="s">
        <v>1211</v>
      </c>
      <c r="E90" s="31" t="s">
        <v>574</v>
      </c>
      <c r="F90" s="86">
        <v>79763615</v>
      </c>
      <c r="G90" s="32">
        <v>1.42</v>
      </c>
      <c r="H90" s="32" t="s">
        <v>862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45282</v>
      </c>
      <c r="B91" s="32" t="s">
        <v>1212</v>
      </c>
      <c r="C91" s="31" t="s">
        <v>1213</v>
      </c>
      <c r="D91" s="31" t="s">
        <v>576</v>
      </c>
      <c r="E91" s="31" t="s">
        <v>574</v>
      </c>
      <c r="F91" s="86">
        <v>317125</v>
      </c>
      <c r="G91" s="32">
        <v>186.71</v>
      </c>
      <c r="H91" s="32" t="s">
        <v>862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45282</v>
      </c>
      <c r="B92" s="32" t="s">
        <v>405</v>
      </c>
      <c r="C92" s="31" t="s">
        <v>1214</v>
      </c>
      <c r="D92" s="31" t="s">
        <v>576</v>
      </c>
      <c r="E92" s="31" t="s">
        <v>574</v>
      </c>
      <c r="F92" s="86">
        <v>10111514</v>
      </c>
      <c r="G92" s="32">
        <v>81.260000000000005</v>
      </c>
      <c r="H92" s="32" t="s">
        <v>862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45282</v>
      </c>
      <c r="B93" s="32" t="s">
        <v>137</v>
      </c>
      <c r="C93" s="31" t="s">
        <v>1026</v>
      </c>
      <c r="D93" s="31" t="s">
        <v>888</v>
      </c>
      <c r="E93" s="31" t="s">
        <v>574</v>
      </c>
      <c r="F93" s="86">
        <v>2422056</v>
      </c>
      <c r="G93" s="32">
        <v>211.33</v>
      </c>
      <c r="H93" s="32" t="s">
        <v>862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45282</v>
      </c>
      <c r="B94" s="32" t="s">
        <v>416</v>
      </c>
      <c r="C94" s="31" t="s">
        <v>1215</v>
      </c>
      <c r="D94" s="31" t="s">
        <v>576</v>
      </c>
      <c r="E94" s="31" t="s">
        <v>574</v>
      </c>
      <c r="F94" s="86">
        <v>2021807</v>
      </c>
      <c r="G94" s="32">
        <v>564.07000000000005</v>
      </c>
      <c r="H94" s="32" t="s">
        <v>862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45282</v>
      </c>
      <c r="B95" s="32" t="s">
        <v>1072</v>
      </c>
      <c r="C95" s="31" t="s">
        <v>1073</v>
      </c>
      <c r="D95" s="31" t="s">
        <v>576</v>
      </c>
      <c r="E95" s="31" t="s">
        <v>574</v>
      </c>
      <c r="F95" s="86">
        <v>256680</v>
      </c>
      <c r="G95" s="32">
        <v>221.69</v>
      </c>
      <c r="H95" s="32" t="s">
        <v>862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45282</v>
      </c>
      <c r="B96" s="32" t="s">
        <v>1074</v>
      </c>
      <c r="C96" s="31" t="s">
        <v>1075</v>
      </c>
      <c r="D96" s="31" t="s">
        <v>1076</v>
      </c>
      <c r="E96" s="31" t="s">
        <v>574</v>
      </c>
      <c r="F96" s="86">
        <v>747971</v>
      </c>
      <c r="G96" s="32">
        <v>354.32</v>
      </c>
      <c r="H96" s="32" t="s">
        <v>862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45282</v>
      </c>
      <c r="B97" s="32" t="s">
        <v>1216</v>
      </c>
      <c r="C97" s="31" t="s">
        <v>1217</v>
      </c>
      <c r="D97" s="31" t="s">
        <v>576</v>
      </c>
      <c r="E97" s="31" t="s">
        <v>574</v>
      </c>
      <c r="F97" s="86">
        <v>227115</v>
      </c>
      <c r="G97" s="32">
        <v>515.54</v>
      </c>
      <c r="H97" s="32" t="s">
        <v>862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45282</v>
      </c>
      <c r="B98" s="32" t="s">
        <v>1218</v>
      </c>
      <c r="C98" s="31" t="s">
        <v>1219</v>
      </c>
      <c r="D98" s="31" t="s">
        <v>576</v>
      </c>
      <c r="E98" s="31" t="s">
        <v>574</v>
      </c>
      <c r="F98" s="86">
        <v>179666</v>
      </c>
      <c r="G98" s="32">
        <v>111.66</v>
      </c>
      <c r="H98" s="32" t="s">
        <v>862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45282</v>
      </c>
      <c r="B99" s="32" t="s">
        <v>1220</v>
      </c>
      <c r="C99" s="31" t="s">
        <v>1221</v>
      </c>
      <c r="D99" s="31" t="s">
        <v>1222</v>
      </c>
      <c r="E99" s="31" t="s">
        <v>574</v>
      </c>
      <c r="F99" s="86">
        <v>326231</v>
      </c>
      <c r="G99" s="32">
        <v>176.92</v>
      </c>
      <c r="H99" s="32" t="s">
        <v>862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45282</v>
      </c>
      <c r="B100" s="32" t="s">
        <v>1220</v>
      </c>
      <c r="C100" s="31" t="s">
        <v>1221</v>
      </c>
      <c r="D100" s="31" t="s">
        <v>1071</v>
      </c>
      <c r="E100" s="31" t="s">
        <v>574</v>
      </c>
      <c r="F100" s="86">
        <v>564297</v>
      </c>
      <c r="G100" s="32">
        <v>175.39</v>
      </c>
      <c r="H100" s="32" t="s">
        <v>862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45282</v>
      </c>
      <c r="B101" s="32" t="s">
        <v>1113</v>
      </c>
      <c r="C101" s="31" t="s">
        <v>1114</v>
      </c>
      <c r="D101" s="31" t="s">
        <v>981</v>
      </c>
      <c r="E101" s="31" t="s">
        <v>574</v>
      </c>
      <c r="F101" s="86">
        <v>166510</v>
      </c>
      <c r="G101" s="32">
        <v>52.01</v>
      </c>
      <c r="H101" s="32" t="s">
        <v>862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45282</v>
      </c>
      <c r="B102" s="32" t="s">
        <v>1113</v>
      </c>
      <c r="C102" s="31" t="s">
        <v>1114</v>
      </c>
      <c r="D102" s="31" t="s">
        <v>1223</v>
      </c>
      <c r="E102" s="31" t="s">
        <v>574</v>
      </c>
      <c r="F102" s="86">
        <v>146145</v>
      </c>
      <c r="G102" s="32">
        <v>51.31</v>
      </c>
      <c r="H102" s="32" t="s">
        <v>862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45282</v>
      </c>
      <c r="B103" s="32" t="s">
        <v>1113</v>
      </c>
      <c r="C103" s="31" t="s">
        <v>1114</v>
      </c>
      <c r="D103" s="31" t="s">
        <v>1115</v>
      </c>
      <c r="E103" s="31" t="s">
        <v>574</v>
      </c>
      <c r="F103" s="86">
        <v>260162</v>
      </c>
      <c r="G103" s="32">
        <v>52.4</v>
      </c>
      <c r="H103" s="32" t="s">
        <v>862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45282</v>
      </c>
      <c r="B104" s="32" t="s">
        <v>1116</v>
      </c>
      <c r="C104" s="31" t="s">
        <v>1117</v>
      </c>
      <c r="D104" s="31" t="s">
        <v>1118</v>
      </c>
      <c r="E104" s="31" t="s">
        <v>574</v>
      </c>
      <c r="F104" s="86">
        <v>40987</v>
      </c>
      <c r="G104" s="32">
        <v>178.95</v>
      </c>
      <c r="H104" s="32" t="s">
        <v>862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45282</v>
      </c>
      <c r="B105" s="32" t="s">
        <v>1116</v>
      </c>
      <c r="C105" s="31" t="s">
        <v>1117</v>
      </c>
      <c r="D105" s="31" t="s">
        <v>1224</v>
      </c>
      <c r="E105" s="31" t="s">
        <v>574</v>
      </c>
      <c r="F105" s="86">
        <v>15980</v>
      </c>
      <c r="G105" s="32">
        <v>189.42</v>
      </c>
      <c r="H105" s="32" t="s">
        <v>862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45282</v>
      </c>
      <c r="B106" s="32" t="s">
        <v>1225</v>
      </c>
      <c r="C106" s="31" t="s">
        <v>1226</v>
      </c>
      <c r="D106" s="31" t="s">
        <v>968</v>
      </c>
      <c r="E106" s="31" t="s">
        <v>574</v>
      </c>
      <c r="F106" s="86">
        <v>235393</v>
      </c>
      <c r="G106" s="32">
        <v>704.04</v>
      </c>
      <c r="H106" s="32" t="s">
        <v>862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45282</v>
      </c>
      <c r="B107" s="32" t="s">
        <v>1225</v>
      </c>
      <c r="C107" s="31" t="s">
        <v>1226</v>
      </c>
      <c r="D107" s="31" t="s">
        <v>576</v>
      </c>
      <c r="E107" s="31" t="s">
        <v>574</v>
      </c>
      <c r="F107" s="86">
        <v>175016</v>
      </c>
      <c r="G107" s="32">
        <v>700.8</v>
      </c>
      <c r="H107" s="32" t="s">
        <v>862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45282</v>
      </c>
      <c r="B108" s="32" t="s">
        <v>1077</v>
      </c>
      <c r="C108" s="31" t="s">
        <v>1078</v>
      </c>
      <c r="D108" s="31" t="s">
        <v>576</v>
      </c>
      <c r="E108" s="31" t="s">
        <v>574</v>
      </c>
      <c r="F108" s="86">
        <v>357979</v>
      </c>
      <c r="G108" s="32">
        <v>562.54</v>
      </c>
      <c r="H108" s="32" t="s">
        <v>862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45282</v>
      </c>
      <c r="B109" s="32" t="s">
        <v>1079</v>
      </c>
      <c r="C109" s="31" t="s">
        <v>1080</v>
      </c>
      <c r="D109" s="31" t="s">
        <v>888</v>
      </c>
      <c r="E109" s="31" t="s">
        <v>574</v>
      </c>
      <c r="F109" s="86">
        <v>1595803</v>
      </c>
      <c r="G109" s="32">
        <v>33</v>
      </c>
      <c r="H109" s="32" t="s">
        <v>862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45282</v>
      </c>
      <c r="B110" s="32" t="s">
        <v>1227</v>
      </c>
      <c r="C110" s="31" t="s">
        <v>1228</v>
      </c>
      <c r="D110" s="31" t="s">
        <v>1229</v>
      </c>
      <c r="E110" s="31" t="s">
        <v>574</v>
      </c>
      <c r="F110" s="86">
        <v>94922</v>
      </c>
      <c r="G110" s="32">
        <v>43.3</v>
      </c>
      <c r="H110" s="32" t="s">
        <v>862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45282</v>
      </c>
      <c r="B111" s="32" t="s">
        <v>1107</v>
      </c>
      <c r="C111" s="31" t="s">
        <v>1119</v>
      </c>
      <c r="D111" s="31" t="s">
        <v>1120</v>
      </c>
      <c r="E111" s="31" t="s">
        <v>574</v>
      </c>
      <c r="F111" s="86">
        <v>360</v>
      </c>
      <c r="G111" s="32">
        <v>641.98</v>
      </c>
      <c r="H111" s="32" t="s">
        <v>862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45282</v>
      </c>
      <c r="B112" s="32" t="s">
        <v>1107</v>
      </c>
      <c r="C112" s="31" t="s">
        <v>1119</v>
      </c>
      <c r="D112" s="31" t="s">
        <v>576</v>
      </c>
      <c r="E112" s="31" t="s">
        <v>574</v>
      </c>
      <c r="F112" s="86">
        <v>136973</v>
      </c>
      <c r="G112" s="32">
        <v>638.08000000000004</v>
      </c>
      <c r="H112" s="32" t="s">
        <v>862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45282</v>
      </c>
      <c r="B113" s="32" t="s">
        <v>1121</v>
      </c>
      <c r="C113" s="31" t="s">
        <v>1122</v>
      </c>
      <c r="D113" s="31" t="s">
        <v>883</v>
      </c>
      <c r="E113" s="31" t="s">
        <v>574</v>
      </c>
      <c r="F113" s="86">
        <v>139660</v>
      </c>
      <c r="G113" s="32">
        <v>24.71</v>
      </c>
      <c r="H113" s="32" t="s">
        <v>862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45282</v>
      </c>
      <c r="B114" s="32" t="s">
        <v>1230</v>
      </c>
      <c r="C114" s="31" t="s">
        <v>1231</v>
      </c>
      <c r="D114" s="31" t="s">
        <v>1232</v>
      </c>
      <c r="E114" s="31" t="s">
        <v>574</v>
      </c>
      <c r="F114" s="86">
        <v>74700</v>
      </c>
      <c r="G114" s="32">
        <v>510.1</v>
      </c>
      <c r="H114" s="32" t="s">
        <v>862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45282</v>
      </c>
      <c r="B115" s="32" t="s">
        <v>1048</v>
      </c>
      <c r="C115" s="31" t="s">
        <v>1049</v>
      </c>
      <c r="D115" s="31" t="s">
        <v>576</v>
      </c>
      <c r="E115" s="31" t="s">
        <v>574</v>
      </c>
      <c r="F115" s="86">
        <v>96000</v>
      </c>
      <c r="G115" s="32">
        <v>1293.47</v>
      </c>
      <c r="H115" s="32" t="s">
        <v>862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45282</v>
      </c>
      <c r="B116" s="32" t="s">
        <v>1233</v>
      </c>
      <c r="C116" s="31" t="s">
        <v>1234</v>
      </c>
      <c r="D116" s="31" t="s">
        <v>1235</v>
      </c>
      <c r="E116" s="31" t="s">
        <v>574</v>
      </c>
      <c r="F116" s="86">
        <v>113000</v>
      </c>
      <c r="G116" s="32">
        <v>88</v>
      </c>
      <c r="H116" s="32" t="s">
        <v>862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45282</v>
      </c>
      <c r="B117" s="32" t="s">
        <v>1236</v>
      </c>
      <c r="C117" s="31" t="s">
        <v>1237</v>
      </c>
      <c r="D117" s="31" t="s">
        <v>1068</v>
      </c>
      <c r="E117" s="31" t="s">
        <v>574</v>
      </c>
      <c r="F117" s="86">
        <v>29000</v>
      </c>
      <c r="G117" s="32">
        <v>331.9</v>
      </c>
      <c r="H117" s="32" t="s">
        <v>862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45282</v>
      </c>
      <c r="B118" s="32" t="s">
        <v>1236</v>
      </c>
      <c r="C118" s="31" t="s">
        <v>1237</v>
      </c>
      <c r="D118" s="31" t="s">
        <v>1238</v>
      </c>
      <c r="E118" s="31" t="s">
        <v>574</v>
      </c>
      <c r="F118" s="86">
        <v>2000</v>
      </c>
      <c r="G118" s="32">
        <v>296.48</v>
      </c>
      <c r="H118" s="32" t="s">
        <v>862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45282</v>
      </c>
      <c r="B119" s="32" t="s">
        <v>1239</v>
      </c>
      <c r="C119" s="31" t="s">
        <v>1240</v>
      </c>
      <c r="D119" s="31" t="s">
        <v>1068</v>
      </c>
      <c r="E119" s="31" t="s">
        <v>574</v>
      </c>
      <c r="F119" s="86">
        <v>192000</v>
      </c>
      <c r="G119" s="32">
        <v>28.5</v>
      </c>
      <c r="H119" s="32" t="s">
        <v>862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45282</v>
      </c>
      <c r="B120" s="32" t="s">
        <v>1239</v>
      </c>
      <c r="C120" s="31" t="s">
        <v>1240</v>
      </c>
      <c r="D120" s="31" t="s">
        <v>1241</v>
      </c>
      <c r="E120" s="31" t="s">
        <v>574</v>
      </c>
      <c r="F120" s="86">
        <v>80000</v>
      </c>
      <c r="G120" s="32">
        <v>28.35</v>
      </c>
      <c r="H120" s="32" t="s">
        <v>862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45282</v>
      </c>
      <c r="B121" s="32" t="s">
        <v>1239</v>
      </c>
      <c r="C121" s="31" t="s">
        <v>1240</v>
      </c>
      <c r="D121" s="31" t="s">
        <v>1242</v>
      </c>
      <c r="E121" s="31" t="s">
        <v>574</v>
      </c>
      <c r="F121" s="86">
        <v>212000</v>
      </c>
      <c r="G121" s="32">
        <v>28.29</v>
      </c>
      <c r="H121" s="32" t="s">
        <v>862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45282</v>
      </c>
      <c r="B122" s="32" t="s">
        <v>1050</v>
      </c>
      <c r="C122" s="31" t="s">
        <v>1051</v>
      </c>
      <c r="D122" s="31" t="s">
        <v>576</v>
      </c>
      <c r="E122" s="31" t="s">
        <v>574</v>
      </c>
      <c r="F122" s="86">
        <v>2306531</v>
      </c>
      <c r="G122" s="32">
        <v>67.5</v>
      </c>
      <c r="H122" s="32" t="s">
        <v>862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45282</v>
      </c>
      <c r="B123" s="32" t="s">
        <v>1243</v>
      </c>
      <c r="C123" s="31" t="s">
        <v>1244</v>
      </c>
      <c r="D123" s="31" t="s">
        <v>1179</v>
      </c>
      <c r="E123" s="31" t="s">
        <v>574</v>
      </c>
      <c r="F123" s="86">
        <v>234000</v>
      </c>
      <c r="G123" s="32">
        <v>62.96</v>
      </c>
      <c r="H123" s="32" t="s">
        <v>862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45282</v>
      </c>
      <c r="B124" s="32" t="s">
        <v>1245</v>
      </c>
      <c r="C124" s="31" t="s">
        <v>1246</v>
      </c>
      <c r="D124" s="31" t="s">
        <v>1247</v>
      </c>
      <c r="E124" s="31" t="s">
        <v>574</v>
      </c>
      <c r="F124" s="86">
        <v>131927</v>
      </c>
      <c r="G124" s="32">
        <v>103.18</v>
      </c>
      <c r="H124" s="32" t="s">
        <v>862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45282</v>
      </c>
      <c r="B125" s="32" t="s">
        <v>1245</v>
      </c>
      <c r="C125" s="31" t="s">
        <v>1246</v>
      </c>
      <c r="D125" s="31" t="s">
        <v>981</v>
      </c>
      <c r="E125" s="31" t="s">
        <v>574</v>
      </c>
      <c r="F125" s="86">
        <v>124321</v>
      </c>
      <c r="G125" s="32">
        <v>103.12</v>
      </c>
      <c r="H125" s="32" t="s">
        <v>862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45282</v>
      </c>
      <c r="B126" s="32" t="s">
        <v>1248</v>
      </c>
      <c r="C126" s="31" t="s">
        <v>1249</v>
      </c>
      <c r="D126" s="31" t="s">
        <v>576</v>
      </c>
      <c r="E126" s="31" t="s">
        <v>574</v>
      </c>
      <c r="F126" s="86">
        <v>1006967</v>
      </c>
      <c r="G126" s="32">
        <v>62.78</v>
      </c>
      <c r="H126" s="32" t="s">
        <v>862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2.75" customHeight="1">
      <c r="A127" s="85">
        <v>45282</v>
      </c>
      <c r="B127" s="32" t="s">
        <v>1250</v>
      </c>
      <c r="C127" s="31" t="s">
        <v>1251</v>
      </c>
      <c r="D127" s="31" t="s">
        <v>1252</v>
      </c>
      <c r="E127" s="31" t="s">
        <v>574</v>
      </c>
      <c r="F127" s="86">
        <v>135200</v>
      </c>
      <c r="G127" s="32">
        <v>111</v>
      </c>
      <c r="H127" s="32" t="s">
        <v>862</v>
      </c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</row>
    <row r="128" spans="1:28" ht="12.75" customHeight="1">
      <c r="A128" s="85">
        <v>45282</v>
      </c>
      <c r="B128" s="32" t="s">
        <v>1052</v>
      </c>
      <c r="C128" s="31" t="s">
        <v>1053</v>
      </c>
      <c r="D128" s="31" t="s">
        <v>576</v>
      </c>
      <c r="E128" s="31" t="s">
        <v>574</v>
      </c>
      <c r="F128" s="86">
        <v>673166</v>
      </c>
      <c r="G128" s="32">
        <v>113.2</v>
      </c>
      <c r="H128" s="32" t="s">
        <v>862</v>
      </c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</row>
    <row r="129" spans="1:28" ht="12.75" customHeight="1">
      <c r="A129" s="85">
        <v>45282</v>
      </c>
      <c r="B129" s="32" t="s">
        <v>1123</v>
      </c>
      <c r="C129" s="31" t="s">
        <v>1124</v>
      </c>
      <c r="D129" s="31" t="s">
        <v>576</v>
      </c>
      <c r="E129" s="31" t="s">
        <v>574</v>
      </c>
      <c r="F129" s="86">
        <v>171049</v>
      </c>
      <c r="G129" s="32">
        <v>492.33</v>
      </c>
      <c r="H129" s="32" t="s">
        <v>862</v>
      </c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</row>
    <row r="130" spans="1:28" ht="12.75" customHeight="1">
      <c r="A130" s="85">
        <v>45282</v>
      </c>
      <c r="B130" s="32" t="s">
        <v>1123</v>
      </c>
      <c r="C130" s="31" t="s">
        <v>1124</v>
      </c>
      <c r="D130" s="31" t="s">
        <v>1253</v>
      </c>
      <c r="E130" s="31" t="s">
        <v>574</v>
      </c>
      <c r="F130" s="86">
        <v>200652</v>
      </c>
      <c r="G130" s="32">
        <v>497.96</v>
      </c>
      <c r="H130" s="32" t="s">
        <v>862</v>
      </c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</row>
    <row r="131" spans="1:28" ht="12.75" customHeight="1">
      <c r="A131" s="85">
        <v>45282</v>
      </c>
      <c r="B131" s="32" t="s">
        <v>1123</v>
      </c>
      <c r="C131" s="31" t="s">
        <v>1124</v>
      </c>
      <c r="D131" s="31" t="s">
        <v>1149</v>
      </c>
      <c r="E131" s="31" t="s">
        <v>574</v>
      </c>
      <c r="F131" s="86">
        <v>125000</v>
      </c>
      <c r="G131" s="32">
        <v>497.2</v>
      </c>
      <c r="H131" s="32" t="s">
        <v>862</v>
      </c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</row>
    <row r="132" spans="1:28" ht="12.75" customHeight="1">
      <c r="A132" s="85">
        <v>45282</v>
      </c>
      <c r="B132" s="32" t="s">
        <v>547</v>
      </c>
      <c r="C132" s="31" t="s">
        <v>1254</v>
      </c>
      <c r="D132" s="31" t="s">
        <v>1255</v>
      </c>
      <c r="E132" s="31" t="s">
        <v>574</v>
      </c>
      <c r="F132" s="86">
        <v>3500000</v>
      </c>
      <c r="G132" s="32">
        <v>286</v>
      </c>
      <c r="H132" s="32" t="s">
        <v>862</v>
      </c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</row>
    <row r="133" spans="1:28" ht="12.75" customHeight="1">
      <c r="A133" s="85">
        <v>45282</v>
      </c>
      <c r="B133" s="32" t="s">
        <v>1256</v>
      </c>
      <c r="C133" s="31" t="s">
        <v>1257</v>
      </c>
      <c r="D133" s="31" t="s">
        <v>1258</v>
      </c>
      <c r="E133" s="31" t="s">
        <v>574</v>
      </c>
      <c r="F133" s="86">
        <v>6728193</v>
      </c>
      <c r="G133" s="32">
        <v>3.98</v>
      </c>
      <c r="H133" s="32" t="s">
        <v>862</v>
      </c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</row>
    <row r="134" spans="1:28" ht="12.75" customHeight="1">
      <c r="A134" s="85">
        <v>45282</v>
      </c>
      <c r="B134" s="32" t="s">
        <v>1259</v>
      </c>
      <c r="C134" s="31" t="s">
        <v>1260</v>
      </c>
      <c r="D134" s="31" t="s">
        <v>576</v>
      </c>
      <c r="E134" s="31" t="s">
        <v>574</v>
      </c>
      <c r="F134" s="86">
        <v>641616</v>
      </c>
      <c r="G134" s="32">
        <v>115.02</v>
      </c>
      <c r="H134" s="32" t="s">
        <v>862</v>
      </c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</row>
    <row r="135" spans="1:28" ht="12.75" customHeight="1">
      <c r="A135" s="85">
        <v>45282</v>
      </c>
      <c r="B135" s="32" t="s">
        <v>1261</v>
      </c>
      <c r="C135" s="31" t="s">
        <v>1262</v>
      </c>
      <c r="D135" s="31" t="s">
        <v>576</v>
      </c>
      <c r="E135" s="31" t="s">
        <v>574</v>
      </c>
      <c r="F135" s="86">
        <v>259582</v>
      </c>
      <c r="G135" s="32">
        <v>188.58</v>
      </c>
      <c r="H135" s="32" t="s">
        <v>862</v>
      </c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</row>
    <row r="136" spans="1:28" ht="12.75" customHeight="1">
      <c r="A136" s="85">
        <v>45282</v>
      </c>
      <c r="B136" s="32" t="s">
        <v>1192</v>
      </c>
      <c r="C136" s="31" t="s">
        <v>1193</v>
      </c>
      <c r="D136" s="31" t="s">
        <v>1263</v>
      </c>
      <c r="E136" s="31" t="s">
        <v>575</v>
      </c>
      <c r="F136" s="86">
        <v>80000</v>
      </c>
      <c r="G136" s="32">
        <v>133.4</v>
      </c>
      <c r="H136" s="32" t="s">
        <v>862</v>
      </c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</row>
    <row r="137" spans="1:28" ht="12.75" customHeight="1">
      <c r="A137" s="85">
        <v>45282</v>
      </c>
      <c r="B137" s="32" t="s">
        <v>1195</v>
      </c>
      <c r="C137" s="31" t="s">
        <v>1196</v>
      </c>
      <c r="D137" s="31" t="s">
        <v>1264</v>
      </c>
      <c r="E137" s="31" t="s">
        <v>575</v>
      </c>
      <c r="F137" s="86">
        <v>1968000</v>
      </c>
      <c r="G137" s="32">
        <v>129.04</v>
      </c>
      <c r="H137" s="32" t="s">
        <v>862</v>
      </c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</row>
    <row r="138" spans="1:28" ht="12.75" customHeight="1">
      <c r="A138" s="85">
        <v>45282</v>
      </c>
      <c r="B138" s="32" t="s">
        <v>1195</v>
      </c>
      <c r="C138" s="31" t="s">
        <v>1196</v>
      </c>
      <c r="D138" s="31" t="s">
        <v>576</v>
      </c>
      <c r="E138" s="31" t="s">
        <v>575</v>
      </c>
      <c r="F138" s="86">
        <v>1106273</v>
      </c>
      <c r="G138" s="32">
        <v>131.59</v>
      </c>
      <c r="H138" s="32" t="s">
        <v>862</v>
      </c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</row>
    <row r="139" spans="1:28" ht="12.75" customHeight="1">
      <c r="A139" s="85">
        <v>45282</v>
      </c>
      <c r="B139" s="32" t="s">
        <v>1064</v>
      </c>
      <c r="C139" s="31" t="s">
        <v>1065</v>
      </c>
      <c r="D139" s="31" t="s">
        <v>1242</v>
      </c>
      <c r="E139" s="31" t="s">
        <v>575</v>
      </c>
      <c r="F139" s="86">
        <v>200000</v>
      </c>
      <c r="G139" s="32">
        <v>24.8</v>
      </c>
      <c r="H139" s="32" t="s">
        <v>862</v>
      </c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</row>
    <row r="140" spans="1:28" ht="12.75" customHeight="1">
      <c r="A140" s="85">
        <v>45282</v>
      </c>
      <c r="B140" s="32" t="s">
        <v>1064</v>
      </c>
      <c r="C140" s="31" t="s">
        <v>1065</v>
      </c>
      <c r="D140" s="31" t="s">
        <v>1197</v>
      </c>
      <c r="E140" s="31" t="s">
        <v>575</v>
      </c>
      <c r="F140" s="86">
        <v>342094</v>
      </c>
      <c r="G140" s="32">
        <v>24.97</v>
      </c>
      <c r="H140" s="32" t="s">
        <v>862</v>
      </c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</row>
    <row r="141" spans="1:28" ht="12.75" customHeight="1">
      <c r="A141" s="85">
        <v>45282</v>
      </c>
      <c r="B141" s="32" t="s">
        <v>1046</v>
      </c>
      <c r="C141" s="31" t="s">
        <v>1047</v>
      </c>
      <c r="D141" s="31" t="s">
        <v>1198</v>
      </c>
      <c r="E141" s="31" t="s">
        <v>575</v>
      </c>
      <c r="F141" s="86">
        <v>1823014</v>
      </c>
      <c r="G141" s="32">
        <v>5.53</v>
      </c>
      <c r="H141" s="32" t="s">
        <v>862</v>
      </c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</row>
    <row r="142" spans="1:28" ht="12.75" customHeight="1">
      <c r="A142" s="85">
        <v>45282</v>
      </c>
      <c r="B142" s="32" t="s">
        <v>1046</v>
      </c>
      <c r="C142" s="31" t="s">
        <v>1047</v>
      </c>
      <c r="D142" s="31" t="s">
        <v>883</v>
      </c>
      <c r="E142" s="31" t="s">
        <v>575</v>
      </c>
      <c r="F142" s="86">
        <v>2700000</v>
      </c>
      <c r="G142" s="32">
        <v>5.44</v>
      </c>
      <c r="H142" s="32" t="s">
        <v>862</v>
      </c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</row>
    <row r="143" spans="1:28" ht="12.75" customHeight="1">
      <c r="A143" s="85">
        <v>45282</v>
      </c>
      <c r="B143" s="32" t="s">
        <v>1046</v>
      </c>
      <c r="C143" s="31" t="s">
        <v>1047</v>
      </c>
      <c r="D143" s="31" t="s">
        <v>960</v>
      </c>
      <c r="E143" s="31" t="s">
        <v>575</v>
      </c>
      <c r="F143" s="86">
        <v>1426256</v>
      </c>
      <c r="G143" s="32">
        <v>5.51</v>
      </c>
      <c r="H143" s="32" t="s">
        <v>862</v>
      </c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</row>
    <row r="144" spans="1:28" ht="12.75" customHeight="1">
      <c r="A144" s="85">
        <v>45282</v>
      </c>
      <c r="B144" s="32" t="s">
        <v>786</v>
      </c>
      <c r="C144" s="31" t="s">
        <v>1199</v>
      </c>
      <c r="D144" s="31" t="s">
        <v>576</v>
      </c>
      <c r="E144" s="31" t="s">
        <v>575</v>
      </c>
      <c r="F144" s="86">
        <v>1261224</v>
      </c>
      <c r="G144" s="32">
        <v>308.3</v>
      </c>
      <c r="H144" s="32" t="s">
        <v>862</v>
      </c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</row>
    <row r="145" spans="1:28" ht="12.75" customHeight="1">
      <c r="A145" s="85">
        <v>45282</v>
      </c>
      <c r="B145" s="32" t="s">
        <v>1200</v>
      </c>
      <c r="C145" s="31" t="s">
        <v>1201</v>
      </c>
      <c r="D145" s="31" t="s">
        <v>1202</v>
      </c>
      <c r="E145" s="31" t="s">
        <v>575</v>
      </c>
      <c r="F145" s="86">
        <v>34400</v>
      </c>
      <c r="G145" s="32">
        <v>190.01</v>
      </c>
      <c r="H145" s="32" t="s">
        <v>862</v>
      </c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</row>
    <row r="146" spans="1:28" ht="12.75" customHeight="1">
      <c r="A146" s="85">
        <v>45282</v>
      </c>
      <c r="B146" s="32" t="s">
        <v>1200</v>
      </c>
      <c r="C146" s="31" t="s">
        <v>1201</v>
      </c>
      <c r="D146" s="31" t="s">
        <v>1203</v>
      </c>
      <c r="E146" s="31" t="s">
        <v>575</v>
      </c>
      <c r="F146" s="86">
        <v>4800</v>
      </c>
      <c r="G146" s="32">
        <v>181.33</v>
      </c>
      <c r="H146" s="32" t="s">
        <v>862</v>
      </c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</row>
    <row r="147" spans="1:28" ht="12.75" customHeight="1">
      <c r="A147" s="85">
        <v>45282</v>
      </c>
      <c r="B147" s="32" t="s">
        <v>1265</v>
      </c>
      <c r="C147" s="31" t="s">
        <v>1266</v>
      </c>
      <c r="D147" s="31" t="s">
        <v>1267</v>
      </c>
      <c r="E147" s="31" t="s">
        <v>575</v>
      </c>
      <c r="F147" s="86">
        <v>65843</v>
      </c>
      <c r="G147" s="32">
        <v>337.08</v>
      </c>
      <c r="H147" s="32" t="s">
        <v>862</v>
      </c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</row>
    <row r="148" spans="1:28" ht="12.75" customHeight="1">
      <c r="A148" s="85">
        <v>45282</v>
      </c>
      <c r="B148" s="32" t="s">
        <v>1204</v>
      </c>
      <c r="C148" s="31" t="s">
        <v>1205</v>
      </c>
      <c r="D148" s="31" t="s">
        <v>576</v>
      </c>
      <c r="E148" s="31" t="s">
        <v>575</v>
      </c>
      <c r="F148" s="86">
        <v>420227</v>
      </c>
      <c r="G148" s="32">
        <v>491.83</v>
      </c>
      <c r="H148" s="32" t="s">
        <v>862</v>
      </c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</row>
    <row r="149" spans="1:28" ht="12.75" customHeight="1">
      <c r="A149" s="85">
        <v>45282</v>
      </c>
      <c r="B149" s="32" t="s">
        <v>1268</v>
      </c>
      <c r="C149" s="31" t="s">
        <v>1269</v>
      </c>
      <c r="D149" s="31" t="s">
        <v>1270</v>
      </c>
      <c r="E149" s="31" t="s">
        <v>575</v>
      </c>
      <c r="F149" s="86">
        <v>4630100</v>
      </c>
      <c r="G149" s="32">
        <v>28.23</v>
      </c>
      <c r="H149" s="32" t="s">
        <v>862</v>
      </c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</row>
    <row r="150" spans="1:28" ht="12.75" customHeight="1">
      <c r="A150" s="85">
        <v>45282</v>
      </c>
      <c r="B150" s="32" t="s">
        <v>1207</v>
      </c>
      <c r="C150" s="31" t="s">
        <v>1208</v>
      </c>
      <c r="D150" s="31" t="s">
        <v>576</v>
      </c>
      <c r="E150" s="31" t="s">
        <v>575</v>
      </c>
      <c r="F150" s="86">
        <v>1776525</v>
      </c>
      <c r="G150" s="32">
        <v>210.12</v>
      </c>
      <c r="H150" s="32" t="s">
        <v>862</v>
      </c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</row>
    <row r="151" spans="1:28" ht="12.75" customHeight="1">
      <c r="A151" s="85">
        <v>45282</v>
      </c>
      <c r="B151" s="32" t="s">
        <v>1207</v>
      </c>
      <c r="C151" s="31" t="s">
        <v>1208</v>
      </c>
      <c r="D151" s="31" t="s">
        <v>1198</v>
      </c>
      <c r="E151" s="31" t="s">
        <v>575</v>
      </c>
      <c r="F151" s="86">
        <v>905044</v>
      </c>
      <c r="G151" s="32">
        <v>213.48</v>
      </c>
      <c r="H151" s="32" t="s">
        <v>862</v>
      </c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</row>
    <row r="152" spans="1:28" ht="12.75" customHeight="1">
      <c r="A152" s="85">
        <v>45282</v>
      </c>
      <c r="B152" s="32" t="s">
        <v>1271</v>
      </c>
      <c r="C152" s="31" t="s">
        <v>1272</v>
      </c>
      <c r="D152" s="31" t="s">
        <v>1273</v>
      </c>
      <c r="E152" s="31" t="s">
        <v>575</v>
      </c>
      <c r="F152" s="86">
        <v>600000</v>
      </c>
      <c r="G152" s="32">
        <v>23.8</v>
      </c>
      <c r="H152" s="32" t="s">
        <v>862</v>
      </c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</row>
    <row r="153" spans="1:28" ht="12.75" customHeight="1">
      <c r="A153" s="85">
        <v>45282</v>
      </c>
      <c r="B153" s="32" t="s">
        <v>1274</v>
      </c>
      <c r="C153" s="31" t="s">
        <v>1275</v>
      </c>
      <c r="D153" s="31" t="s">
        <v>1276</v>
      </c>
      <c r="E153" s="31" t="s">
        <v>575</v>
      </c>
      <c r="F153" s="86">
        <v>72369</v>
      </c>
      <c r="G153" s="32">
        <v>22.9</v>
      </c>
      <c r="H153" s="32" t="s">
        <v>862</v>
      </c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</row>
    <row r="154" spans="1:28" ht="12.75" customHeight="1">
      <c r="A154" s="85">
        <v>45282</v>
      </c>
      <c r="B154" s="32" t="s">
        <v>1277</v>
      </c>
      <c r="C154" s="31" t="s">
        <v>1278</v>
      </c>
      <c r="D154" s="31" t="s">
        <v>1279</v>
      </c>
      <c r="E154" s="31" t="s">
        <v>575</v>
      </c>
      <c r="F154" s="86">
        <v>69242</v>
      </c>
      <c r="G154" s="32">
        <v>550.26</v>
      </c>
      <c r="H154" s="32" t="s">
        <v>862</v>
      </c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</row>
    <row r="155" spans="1:28" ht="12.75" customHeight="1">
      <c r="A155" s="85">
        <v>45282</v>
      </c>
      <c r="B155" s="32" t="s">
        <v>994</v>
      </c>
      <c r="C155" s="31" t="s">
        <v>995</v>
      </c>
      <c r="D155" s="31" t="s">
        <v>888</v>
      </c>
      <c r="E155" s="31" t="s">
        <v>575</v>
      </c>
      <c r="F155" s="86">
        <v>1661864</v>
      </c>
      <c r="G155" s="32">
        <v>65.42</v>
      </c>
      <c r="H155" s="32" t="s">
        <v>862</v>
      </c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</row>
    <row r="156" spans="1:28" ht="12.75" customHeight="1">
      <c r="A156" s="85">
        <v>45282</v>
      </c>
      <c r="B156" s="32" t="s">
        <v>994</v>
      </c>
      <c r="C156" s="31" t="s">
        <v>995</v>
      </c>
      <c r="D156" s="31" t="s">
        <v>576</v>
      </c>
      <c r="E156" s="31" t="s">
        <v>575</v>
      </c>
      <c r="F156" s="86">
        <v>2520429</v>
      </c>
      <c r="G156" s="32">
        <v>65.599999999999994</v>
      </c>
      <c r="H156" s="32" t="s">
        <v>862</v>
      </c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</row>
    <row r="157" spans="1:28" ht="12.75" customHeight="1">
      <c r="A157" s="85">
        <v>45282</v>
      </c>
      <c r="B157" s="32" t="s">
        <v>1209</v>
      </c>
      <c r="C157" s="31" t="s">
        <v>1210</v>
      </c>
      <c r="D157" s="31" t="s">
        <v>1211</v>
      </c>
      <c r="E157" s="31" t="s">
        <v>575</v>
      </c>
      <c r="F157" s="86">
        <v>74763615</v>
      </c>
      <c r="G157" s="32">
        <v>1.47</v>
      </c>
      <c r="H157" s="32" t="s">
        <v>862</v>
      </c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</row>
    <row r="158" spans="1:28" ht="12.75" customHeight="1">
      <c r="A158" s="85">
        <v>45282</v>
      </c>
      <c r="B158" s="32" t="s">
        <v>1212</v>
      </c>
      <c r="C158" s="31" t="s">
        <v>1213</v>
      </c>
      <c r="D158" s="31" t="s">
        <v>576</v>
      </c>
      <c r="E158" s="31" t="s">
        <v>575</v>
      </c>
      <c r="F158" s="86">
        <v>317125</v>
      </c>
      <c r="G158" s="32">
        <v>187.13</v>
      </c>
      <c r="H158" s="32" t="s">
        <v>862</v>
      </c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</row>
    <row r="159" spans="1:28" ht="12.75" customHeight="1">
      <c r="A159" s="85">
        <v>45282</v>
      </c>
      <c r="B159" s="32" t="s">
        <v>405</v>
      </c>
      <c r="C159" s="31" t="s">
        <v>1214</v>
      </c>
      <c r="D159" s="31" t="s">
        <v>576</v>
      </c>
      <c r="E159" s="31" t="s">
        <v>575</v>
      </c>
      <c r="F159" s="86">
        <v>10111514</v>
      </c>
      <c r="G159" s="32">
        <v>81.290000000000006</v>
      </c>
      <c r="H159" s="32" t="s">
        <v>862</v>
      </c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</row>
    <row r="160" spans="1:28" ht="12.75" customHeight="1">
      <c r="A160" s="85">
        <v>45282</v>
      </c>
      <c r="B160" s="32" t="s">
        <v>137</v>
      </c>
      <c r="C160" s="31" t="s">
        <v>1026</v>
      </c>
      <c r="D160" s="31" t="s">
        <v>888</v>
      </c>
      <c r="E160" s="31" t="s">
        <v>575</v>
      </c>
      <c r="F160" s="86">
        <v>2446148</v>
      </c>
      <c r="G160" s="32">
        <v>211.52</v>
      </c>
      <c r="H160" s="32" t="s">
        <v>862</v>
      </c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</row>
    <row r="161" spans="1:28" ht="12.75" customHeight="1">
      <c r="A161" s="85">
        <v>45282</v>
      </c>
      <c r="B161" s="32" t="s">
        <v>416</v>
      </c>
      <c r="C161" s="31" t="s">
        <v>1215</v>
      </c>
      <c r="D161" s="31" t="s">
        <v>576</v>
      </c>
      <c r="E161" s="31" t="s">
        <v>575</v>
      </c>
      <c r="F161" s="86">
        <v>2021807</v>
      </c>
      <c r="G161" s="32">
        <v>563.9</v>
      </c>
      <c r="H161" s="32" t="s">
        <v>862</v>
      </c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</row>
    <row r="162" spans="1:28" ht="12.75" customHeight="1">
      <c r="A162" s="85">
        <v>45282</v>
      </c>
      <c r="B162" s="32" t="s">
        <v>1072</v>
      </c>
      <c r="C162" s="31" t="s">
        <v>1073</v>
      </c>
      <c r="D162" s="31" t="s">
        <v>576</v>
      </c>
      <c r="E162" s="31" t="s">
        <v>575</v>
      </c>
      <c r="F162" s="86">
        <v>256680</v>
      </c>
      <c r="G162" s="32">
        <v>221.76</v>
      </c>
      <c r="H162" s="32" t="s">
        <v>862</v>
      </c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</row>
    <row r="163" spans="1:28" ht="12.75" customHeight="1">
      <c r="A163" s="85">
        <v>45282</v>
      </c>
      <c r="B163" s="32" t="s">
        <v>1074</v>
      </c>
      <c r="C163" s="31" t="s">
        <v>1075</v>
      </c>
      <c r="D163" s="31" t="s">
        <v>1076</v>
      </c>
      <c r="E163" s="31" t="s">
        <v>575</v>
      </c>
      <c r="F163" s="86">
        <v>747721</v>
      </c>
      <c r="G163" s="32">
        <v>349.02</v>
      </c>
      <c r="H163" s="32" t="s">
        <v>862</v>
      </c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</row>
    <row r="164" spans="1:28" ht="12.75" customHeight="1">
      <c r="A164" s="85">
        <v>45282</v>
      </c>
      <c r="B164" s="32" t="s">
        <v>1216</v>
      </c>
      <c r="C164" s="31" t="s">
        <v>1217</v>
      </c>
      <c r="D164" s="31" t="s">
        <v>576</v>
      </c>
      <c r="E164" s="31" t="s">
        <v>575</v>
      </c>
      <c r="F164" s="86">
        <v>227115</v>
      </c>
      <c r="G164" s="32">
        <v>515.9</v>
      </c>
      <c r="H164" s="32" t="s">
        <v>862</v>
      </c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</row>
    <row r="165" spans="1:28" ht="12.75" customHeight="1">
      <c r="A165" s="85">
        <v>45282</v>
      </c>
      <c r="B165" s="32" t="s">
        <v>1218</v>
      </c>
      <c r="C165" s="31" t="s">
        <v>1219</v>
      </c>
      <c r="D165" s="31" t="s">
        <v>576</v>
      </c>
      <c r="E165" s="31" t="s">
        <v>575</v>
      </c>
      <c r="F165" s="86">
        <v>179666</v>
      </c>
      <c r="G165" s="32">
        <v>111.87</v>
      </c>
      <c r="H165" s="32" t="s">
        <v>862</v>
      </c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</row>
    <row r="166" spans="1:28" ht="12.75" customHeight="1">
      <c r="A166" s="85">
        <v>45282</v>
      </c>
      <c r="B166" s="32" t="s">
        <v>1220</v>
      </c>
      <c r="C166" s="31" t="s">
        <v>1221</v>
      </c>
      <c r="D166" s="31" t="s">
        <v>1222</v>
      </c>
      <c r="E166" s="31" t="s">
        <v>575</v>
      </c>
      <c r="F166" s="86">
        <v>326232</v>
      </c>
      <c r="G166" s="32">
        <v>176.93</v>
      </c>
      <c r="H166" s="32" t="s">
        <v>862</v>
      </c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</row>
    <row r="167" spans="1:28" ht="12.75" customHeight="1">
      <c r="A167" s="85">
        <v>45282</v>
      </c>
      <c r="B167" s="32" t="s">
        <v>1220</v>
      </c>
      <c r="C167" s="31" t="s">
        <v>1221</v>
      </c>
      <c r="D167" s="31" t="s">
        <v>1071</v>
      </c>
      <c r="E167" s="31" t="s">
        <v>575</v>
      </c>
      <c r="F167" s="86">
        <v>564297</v>
      </c>
      <c r="G167" s="32">
        <v>177.27</v>
      </c>
      <c r="H167" s="32" t="s">
        <v>862</v>
      </c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</row>
    <row r="168" spans="1:28" ht="12.75" customHeight="1">
      <c r="A168" s="85">
        <v>45282</v>
      </c>
      <c r="B168" s="32" t="s">
        <v>1113</v>
      </c>
      <c r="C168" s="31" t="s">
        <v>1114</v>
      </c>
      <c r="D168" s="31" t="s">
        <v>1115</v>
      </c>
      <c r="E168" s="31" t="s">
        <v>575</v>
      </c>
      <c r="F168" s="86">
        <v>327453</v>
      </c>
      <c r="G168" s="32">
        <v>52.03</v>
      </c>
      <c r="H168" s="32" t="s">
        <v>862</v>
      </c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</row>
    <row r="169" spans="1:28" ht="12.75" customHeight="1">
      <c r="A169" s="85">
        <v>45282</v>
      </c>
      <c r="B169" s="32" t="s">
        <v>1113</v>
      </c>
      <c r="C169" s="31" t="s">
        <v>1114</v>
      </c>
      <c r="D169" s="31" t="s">
        <v>1223</v>
      </c>
      <c r="E169" s="31" t="s">
        <v>575</v>
      </c>
      <c r="F169" s="86">
        <v>146145</v>
      </c>
      <c r="G169" s="32">
        <v>51.73</v>
      </c>
      <c r="H169" s="32" t="s">
        <v>862</v>
      </c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</row>
    <row r="170" spans="1:28" ht="12.75" customHeight="1">
      <c r="A170" s="85">
        <v>45282</v>
      </c>
      <c r="B170" s="32" t="s">
        <v>1113</v>
      </c>
      <c r="C170" s="31" t="s">
        <v>1114</v>
      </c>
      <c r="D170" s="31" t="s">
        <v>981</v>
      </c>
      <c r="E170" s="31" t="s">
        <v>575</v>
      </c>
      <c r="F170" s="86">
        <v>166510</v>
      </c>
      <c r="G170" s="32">
        <v>52.1</v>
      </c>
      <c r="H170" s="32" t="s">
        <v>862</v>
      </c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</row>
    <row r="171" spans="1:28" ht="12.75" customHeight="1">
      <c r="A171" s="85">
        <v>45282</v>
      </c>
      <c r="B171" s="32" t="s">
        <v>1116</v>
      </c>
      <c r="C171" s="31" t="s">
        <v>1117</v>
      </c>
      <c r="D171" s="31" t="s">
        <v>1224</v>
      </c>
      <c r="E171" s="31" t="s">
        <v>575</v>
      </c>
      <c r="F171" s="86">
        <v>7627</v>
      </c>
      <c r="G171" s="32">
        <v>184.01</v>
      </c>
      <c r="H171" s="32" t="s">
        <v>862</v>
      </c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</row>
    <row r="172" spans="1:28" ht="12.75" customHeight="1">
      <c r="A172" s="85">
        <v>45282</v>
      </c>
      <c r="B172" s="32" t="s">
        <v>1116</v>
      </c>
      <c r="C172" s="31" t="s">
        <v>1117</v>
      </c>
      <c r="D172" s="31" t="s">
        <v>1118</v>
      </c>
      <c r="E172" s="31" t="s">
        <v>575</v>
      </c>
      <c r="F172" s="86">
        <v>67027</v>
      </c>
      <c r="G172" s="32">
        <v>181.11</v>
      </c>
      <c r="H172" s="32" t="s">
        <v>862</v>
      </c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</row>
    <row r="173" spans="1:28" ht="12.75" customHeight="1">
      <c r="A173" s="85">
        <v>45282</v>
      </c>
      <c r="B173" s="32" t="s">
        <v>1225</v>
      </c>
      <c r="C173" s="31" t="s">
        <v>1226</v>
      </c>
      <c r="D173" s="31" t="s">
        <v>968</v>
      </c>
      <c r="E173" s="31" t="s">
        <v>575</v>
      </c>
      <c r="F173" s="86">
        <v>228893</v>
      </c>
      <c r="G173" s="32">
        <v>705.75</v>
      </c>
      <c r="H173" s="32" t="s">
        <v>862</v>
      </c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</row>
    <row r="174" spans="1:28" ht="12.75" customHeight="1">
      <c r="A174" s="85">
        <v>45282</v>
      </c>
      <c r="B174" s="32" t="s">
        <v>1225</v>
      </c>
      <c r="C174" s="31" t="s">
        <v>1226</v>
      </c>
      <c r="D174" s="31" t="s">
        <v>576</v>
      </c>
      <c r="E174" s="31" t="s">
        <v>575</v>
      </c>
      <c r="F174" s="86">
        <v>175016</v>
      </c>
      <c r="G174" s="32">
        <v>699.91</v>
      </c>
      <c r="H174" s="32" t="s">
        <v>862</v>
      </c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</row>
    <row r="175" spans="1:28" ht="12.75" customHeight="1">
      <c r="A175" s="85">
        <v>45282</v>
      </c>
      <c r="B175" s="32" t="s">
        <v>1077</v>
      </c>
      <c r="C175" s="31" t="s">
        <v>1078</v>
      </c>
      <c r="D175" s="31" t="s">
        <v>576</v>
      </c>
      <c r="E175" s="31" t="s">
        <v>575</v>
      </c>
      <c r="F175" s="86">
        <v>357979</v>
      </c>
      <c r="G175" s="32">
        <v>562.36</v>
      </c>
      <c r="H175" s="32" t="s">
        <v>862</v>
      </c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</row>
    <row r="176" spans="1:28" ht="12.75" customHeight="1">
      <c r="A176" s="85">
        <v>45282</v>
      </c>
      <c r="B176" s="32" t="s">
        <v>1079</v>
      </c>
      <c r="C176" s="31" t="s">
        <v>1080</v>
      </c>
      <c r="D176" s="31" t="s">
        <v>1280</v>
      </c>
      <c r="E176" s="31" t="s">
        <v>575</v>
      </c>
      <c r="F176" s="86">
        <v>1501289</v>
      </c>
      <c r="G176" s="32">
        <v>32.700000000000003</v>
      </c>
      <c r="H176" s="32" t="s">
        <v>862</v>
      </c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</row>
    <row r="177" spans="1:28" ht="12.75" customHeight="1">
      <c r="A177" s="85">
        <v>45282</v>
      </c>
      <c r="B177" s="32" t="s">
        <v>1079</v>
      </c>
      <c r="C177" s="31" t="s">
        <v>1080</v>
      </c>
      <c r="D177" s="31" t="s">
        <v>888</v>
      </c>
      <c r="E177" s="31" t="s">
        <v>575</v>
      </c>
      <c r="F177" s="86">
        <v>1538499</v>
      </c>
      <c r="G177" s="32">
        <v>33.04</v>
      </c>
      <c r="H177" s="32" t="s">
        <v>862</v>
      </c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</row>
    <row r="178" spans="1:28" ht="12.75" customHeight="1">
      <c r="A178" s="85">
        <v>45282</v>
      </c>
      <c r="B178" s="32" t="s">
        <v>1227</v>
      </c>
      <c r="C178" s="31" t="s">
        <v>1228</v>
      </c>
      <c r="D178" s="31" t="s">
        <v>1229</v>
      </c>
      <c r="E178" s="31" t="s">
        <v>575</v>
      </c>
      <c r="F178" s="86">
        <v>75132</v>
      </c>
      <c r="G178" s="32">
        <v>43.33</v>
      </c>
      <c r="H178" s="32" t="s">
        <v>862</v>
      </c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</row>
    <row r="179" spans="1:28" ht="12.75" customHeight="1">
      <c r="A179" s="85">
        <v>45282</v>
      </c>
      <c r="B179" s="32" t="s">
        <v>1107</v>
      </c>
      <c r="C179" s="31" t="s">
        <v>1119</v>
      </c>
      <c r="D179" s="31" t="s">
        <v>576</v>
      </c>
      <c r="E179" s="31" t="s">
        <v>575</v>
      </c>
      <c r="F179" s="86">
        <v>136973</v>
      </c>
      <c r="G179" s="32">
        <v>638</v>
      </c>
      <c r="H179" s="32" t="s">
        <v>862</v>
      </c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</row>
    <row r="180" spans="1:28" ht="12.75" customHeight="1">
      <c r="A180" s="85">
        <v>45282</v>
      </c>
      <c r="B180" s="32" t="s">
        <v>1107</v>
      </c>
      <c r="C180" s="31" t="s">
        <v>1119</v>
      </c>
      <c r="D180" s="31" t="s">
        <v>1120</v>
      </c>
      <c r="E180" s="31" t="s">
        <v>575</v>
      </c>
      <c r="F180" s="86">
        <v>120321</v>
      </c>
      <c r="G180" s="32">
        <v>638.66</v>
      </c>
      <c r="H180" s="32" t="s">
        <v>862</v>
      </c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</row>
    <row r="181" spans="1:28" ht="12.75" customHeight="1">
      <c r="A181" s="85">
        <v>45282</v>
      </c>
      <c r="B181" s="32" t="s">
        <v>1121</v>
      </c>
      <c r="C181" s="31" t="s">
        <v>1122</v>
      </c>
      <c r="D181" s="31" t="s">
        <v>883</v>
      </c>
      <c r="E181" s="31" t="s">
        <v>575</v>
      </c>
      <c r="F181" s="86">
        <v>60399</v>
      </c>
      <c r="G181" s="32">
        <v>24.71</v>
      </c>
      <c r="H181" s="32" t="s">
        <v>862</v>
      </c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</row>
    <row r="182" spans="1:28" ht="12.75" customHeight="1">
      <c r="A182" s="85">
        <v>45282</v>
      </c>
      <c r="B182" s="32" t="s">
        <v>1230</v>
      </c>
      <c r="C182" s="31" t="s">
        <v>1231</v>
      </c>
      <c r="D182" s="31" t="s">
        <v>1232</v>
      </c>
      <c r="E182" s="31" t="s">
        <v>575</v>
      </c>
      <c r="F182" s="86">
        <v>74700</v>
      </c>
      <c r="G182" s="32">
        <v>512.92999999999995</v>
      </c>
      <c r="H182" s="32" t="s">
        <v>862</v>
      </c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</row>
    <row r="183" spans="1:28" ht="12.75" customHeight="1">
      <c r="A183" s="85">
        <v>45282</v>
      </c>
      <c r="B183" s="32" t="s">
        <v>1048</v>
      </c>
      <c r="C183" s="31" t="s">
        <v>1049</v>
      </c>
      <c r="D183" s="31" t="s">
        <v>576</v>
      </c>
      <c r="E183" s="31" t="s">
        <v>575</v>
      </c>
      <c r="F183" s="86">
        <v>96000</v>
      </c>
      <c r="G183" s="32">
        <v>1294</v>
      </c>
      <c r="H183" s="32" t="s">
        <v>862</v>
      </c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</row>
    <row r="184" spans="1:28" ht="12.75" customHeight="1">
      <c r="A184" s="85">
        <v>45282</v>
      </c>
      <c r="B184" s="32" t="s">
        <v>1233</v>
      </c>
      <c r="C184" s="31" t="s">
        <v>1234</v>
      </c>
      <c r="D184" s="31" t="s">
        <v>1281</v>
      </c>
      <c r="E184" s="31" t="s">
        <v>575</v>
      </c>
      <c r="F184" s="86">
        <v>162900</v>
      </c>
      <c r="G184" s="32">
        <v>88</v>
      </c>
      <c r="H184" s="32" t="s">
        <v>862</v>
      </c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</row>
    <row r="185" spans="1:28" ht="12.75" customHeight="1">
      <c r="A185" s="85">
        <v>45282</v>
      </c>
      <c r="B185" s="32" t="s">
        <v>1236</v>
      </c>
      <c r="C185" s="31" t="s">
        <v>1237</v>
      </c>
      <c r="D185" s="31" t="s">
        <v>1068</v>
      </c>
      <c r="E185" s="31" t="s">
        <v>575</v>
      </c>
      <c r="F185" s="86">
        <v>22000</v>
      </c>
      <c r="G185" s="32">
        <v>330.85</v>
      </c>
      <c r="H185" s="32" t="s">
        <v>862</v>
      </c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</row>
    <row r="186" spans="1:28" ht="12.75" customHeight="1">
      <c r="A186" s="85">
        <v>45282</v>
      </c>
      <c r="B186" s="32" t="s">
        <v>1236</v>
      </c>
      <c r="C186" s="31" t="s">
        <v>1237</v>
      </c>
      <c r="D186" s="31" t="s">
        <v>1238</v>
      </c>
      <c r="E186" s="31" t="s">
        <v>575</v>
      </c>
      <c r="F186" s="86">
        <v>38000</v>
      </c>
      <c r="G186" s="32">
        <v>324.91000000000003</v>
      </c>
      <c r="H186" s="32" t="s">
        <v>862</v>
      </c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</row>
    <row r="187" spans="1:28" ht="12.75" customHeight="1">
      <c r="A187" s="85">
        <v>45282</v>
      </c>
      <c r="B187" s="32" t="s">
        <v>1282</v>
      </c>
      <c r="C187" s="31" t="s">
        <v>1283</v>
      </c>
      <c r="D187" s="31" t="s">
        <v>1284</v>
      </c>
      <c r="E187" s="31" t="s">
        <v>575</v>
      </c>
      <c r="F187" s="86">
        <v>1000000</v>
      </c>
      <c r="G187" s="32">
        <v>20.55</v>
      </c>
      <c r="H187" s="32" t="s">
        <v>862</v>
      </c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</row>
    <row r="188" spans="1:28" ht="12.75" customHeight="1">
      <c r="A188" s="85">
        <v>45282</v>
      </c>
      <c r="B188" s="32" t="s">
        <v>1239</v>
      </c>
      <c r="C188" s="31" t="s">
        <v>1240</v>
      </c>
      <c r="D188" s="31" t="s">
        <v>1242</v>
      </c>
      <c r="E188" s="31" t="s">
        <v>575</v>
      </c>
      <c r="F188" s="86">
        <v>212000</v>
      </c>
      <c r="G188" s="32">
        <v>28.5</v>
      </c>
      <c r="H188" s="32" t="s">
        <v>862</v>
      </c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</row>
    <row r="189" spans="1:28" ht="12.75" customHeight="1">
      <c r="A189" s="85">
        <v>45282</v>
      </c>
      <c r="B189" s="32" t="s">
        <v>1239</v>
      </c>
      <c r="C189" s="31" t="s">
        <v>1240</v>
      </c>
      <c r="D189" s="31" t="s">
        <v>1068</v>
      </c>
      <c r="E189" s="31" t="s">
        <v>575</v>
      </c>
      <c r="F189" s="86">
        <v>192000</v>
      </c>
      <c r="G189" s="32">
        <v>28.36</v>
      </c>
      <c r="H189" s="32" t="s">
        <v>862</v>
      </c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</row>
    <row r="190" spans="1:28" ht="12.75" customHeight="1">
      <c r="A190" s="85">
        <v>45282</v>
      </c>
      <c r="B190" s="32" t="s">
        <v>1050</v>
      </c>
      <c r="C190" s="31" t="s">
        <v>1051</v>
      </c>
      <c r="D190" s="31" t="s">
        <v>576</v>
      </c>
      <c r="E190" s="31" t="s">
        <v>575</v>
      </c>
      <c r="F190" s="86">
        <v>2306531</v>
      </c>
      <c r="G190" s="32">
        <v>67.58</v>
      </c>
      <c r="H190" s="32" t="s">
        <v>862</v>
      </c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</row>
    <row r="191" spans="1:28" ht="12.75" customHeight="1">
      <c r="A191" s="85">
        <v>45282</v>
      </c>
      <c r="B191" s="32" t="s">
        <v>1243</v>
      </c>
      <c r="C191" s="31" t="s">
        <v>1244</v>
      </c>
      <c r="D191" s="31" t="s">
        <v>1252</v>
      </c>
      <c r="E191" s="31" t="s">
        <v>575</v>
      </c>
      <c r="F191" s="86">
        <v>224000</v>
      </c>
      <c r="G191" s="32">
        <v>63</v>
      </c>
      <c r="H191" s="32" t="s">
        <v>862</v>
      </c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</row>
    <row r="192" spans="1:28" ht="12.75" customHeight="1">
      <c r="A192" s="85">
        <v>45282</v>
      </c>
      <c r="B192" s="32" t="s">
        <v>1245</v>
      </c>
      <c r="C192" s="31" t="s">
        <v>1246</v>
      </c>
      <c r="D192" s="31" t="s">
        <v>981</v>
      </c>
      <c r="E192" s="31" t="s">
        <v>575</v>
      </c>
      <c r="F192" s="86">
        <v>124321</v>
      </c>
      <c r="G192" s="32">
        <v>103.27</v>
      </c>
      <c r="H192" s="32" t="s">
        <v>862</v>
      </c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</row>
    <row r="193" spans="1:28" ht="12.75" customHeight="1">
      <c r="A193" s="85">
        <v>45282</v>
      </c>
      <c r="B193" s="32" t="s">
        <v>1245</v>
      </c>
      <c r="C193" s="31" t="s">
        <v>1246</v>
      </c>
      <c r="D193" s="31" t="s">
        <v>1247</v>
      </c>
      <c r="E193" s="31" t="s">
        <v>575</v>
      </c>
      <c r="F193" s="86">
        <v>131927</v>
      </c>
      <c r="G193" s="32">
        <v>103.27</v>
      </c>
      <c r="H193" s="32" t="s">
        <v>862</v>
      </c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</row>
    <row r="194" spans="1:28" ht="12.75" customHeight="1">
      <c r="A194" s="85">
        <v>45282</v>
      </c>
      <c r="B194" s="32" t="s">
        <v>1248</v>
      </c>
      <c r="C194" s="31" t="s">
        <v>1249</v>
      </c>
      <c r="D194" s="31" t="s">
        <v>576</v>
      </c>
      <c r="E194" s="31" t="s">
        <v>575</v>
      </c>
      <c r="F194" s="86">
        <v>1006967</v>
      </c>
      <c r="G194" s="32">
        <v>62.8</v>
      </c>
      <c r="H194" s="32" t="s">
        <v>862</v>
      </c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  <c r="AA194" s="74"/>
      <c r="AB194" s="74"/>
    </row>
    <row r="195" spans="1:28" ht="12.75" customHeight="1">
      <c r="A195" s="85">
        <v>45282</v>
      </c>
      <c r="B195" s="32" t="s">
        <v>1250</v>
      </c>
      <c r="C195" s="31" t="s">
        <v>1251</v>
      </c>
      <c r="D195" s="31" t="s">
        <v>1179</v>
      </c>
      <c r="E195" s="31" t="s">
        <v>575</v>
      </c>
      <c r="F195" s="86">
        <v>140800</v>
      </c>
      <c r="G195" s="32">
        <v>111.07</v>
      </c>
      <c r="H195" s="32" t="s">
        <v>862</v>
      </c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</row>
    <row r="196" spans="1:28" ht="12.75" customHeight="1">
      <c r="A196" s="85">
        <v>45282</v>
      </c>
      <c r="B196" s="32" t="s">
        <v>1052</v>
      </c>
      <c r="C196" s="31" t="s">
        <v>1053</v>
      </c>
      <c r="D196" s="31" t="s">
        <v>576</v>
      </c>
      <c r="E196" s="31" t="s">
        <v>575</v>
      </c>
      <c r="F196" s="86">
        <v>673166</v>
      </c>
      <c r="G196" s="32">
        <v>113.27</v>
      </c>
      <c r="H196" s="32" t="s">
        <v>862</v>
      </c>
      <c r="I196" s="74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  <c r="AA196" s="74"/>
      <c r="AB196" s="74"/>
    </row>
    <row r="197" spans="1:28" ht="12.75" customHeight="1">
      <c r="A197" s="85">
        <v>45282</v>
      </c>
      <c r="B197" s="32" t="s">
        <v>1285</v>
      </c>
      <c r="C197" s="31" t="s">
        <v>1286</v>
      </c>
      <c r="D197" s="31" t="s">
        <v>1287</v>
      </c>
      <c r="E197" s="31" t="s">
        <v>575</v>
      </c>
      <c r="F197" s="86">
        <v>1025543</v>
      </c>
      <c r="G197" s="32">
        <v>1.42</v>
      </c>
      <c r="H197" s="32" t="s">
        <v>862</v>
      </c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</row>
    <row r="198" spans="1:28" ht="12.75" customHeight="1">
      <c r="A198" s="85">
        <v>45282</v>
      </c>
      <c r="B198" s="32" t="s">
        <v>1123</v>
      </c>
      <c r="C198" s="31" t="s">
        <v>1124</v>
      </c>
      <c r="D198" s="31" t="s">
        <v>1253</v>
      </c>
      <c r="E198" s="31" t="s">
        <v>575</v>
      </c>
      <c r="F198" s="86">
        <v>186350</v>
      </c>
      <c r="G198" s="32">
        <v>498.38</v>
      </c>
      <c r="H198" s="32" t="s">
        <v>862</v>
      </c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4"/>
    </row>
    <row r="199" spans="1:28" ht="12.75" customHeight="1">
      <c r="A199" s="85">
        <v>45282</v>
      </c>
      <c r="B199" s="32" t="s">
        <v>1123</v>
      </c>
      <c r="C199" s="31" t="s">
        <v>1124</v>
      </c>
      <c r="D199" s="31" t="s">
        <v>576</v>
      </c>
      <c r="E199" s="31" t="s">
        <v>575</v>
      </c>
      <c r="F199" s="86">
        <v>171049</v>
      </c>
      <c r="G199" s="32">
        <v>492.14</v>
      </c>
      <c r="H199" s="32" t="s">
        <v>862</v>
      </c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</row>
    <row r="200" spans="1:28" ht="12.75" customHeight="1">
      <c r="A200" s="85">
        <v>45282</v>
      </c>
      <c r="B200" s="32" t="s">
        <v>547</v>
      </c>
      <c r="C200" s="31" t="s">
        <v>1254</v>
      </c>
      <c r="D200" s="31" t="s">
        <v>1288</v>
      </c>
      <c r="E200" s="31" t="s">
        <v>575</v>
      </c>
      <c r="F200" s="86">
        <v>4500000</v>
      </c>
      <c r="G200" s="32">
        <v>286</v>
      </c>
      <c r="H200" s="32" t="s">
        <v>862</v>
      </c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/>
      <c r="AB200" s="74"/>
    </row>
    <row r="201" spans="1:28" ht="12.75" customHeight="1">
      <c r="A201" s="85">
        <v>45282</v>
      </c>
      <c r="B201" s="32" t="s">
        <v>1256</v>
      </c>
      <c r="C201" s="31" t="s">
        <v>1257</v>
      </c>
      <c r="D201" s="31" t="s">
        <v>1258</v>
      </c>
      <c r="E201" s="31" t="s">
        <v>575</v>
      </c>
      <c r="F201" s="86">
        <v>7885349</v>
      </c>
      <c r="G201" s="32">
        <v>4.01</v>
      </c>
      <c r="H201" s="32" t="s">
        <v>862</v>
      </c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</row>
    <row r="202" spans="1:28" ht="12.75" customHeight="1">
      <c r="A202" s="85">
        <v>45282</v>
      </c>
      <c r="B202" s="32" t="s">
        <v>1259</v>
      </c>
      <c r="C202" s="31" t="s">
        <v>1260</v>
      </c>
      <c r="D202" s="31" t="s">
        <v>576</v>
      </c>
      <c r="E202" s="31" t="s">
        <v>575</v>
      </c>
      <c r="F202" s="86">
        <v>641616</v>
      </c>
      <c r="G202" s="32">
        <v>114.97</v>
      </c>
      <c r="H202" s="32" t="s">
        <v>862</v>
      </c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</row>
    <row r="203" spans="1:28" ht="12.75" customHeight="1">
      <c r="A203" s="85">
        <v>45282</v>
      </c>
      <c r="B203" s="32" t="s">
        <v>1261</v>
      </c>
      <c r="C203" s="31" t="s">
        <v>1262</v>
      </c>
      <c r="D203" s="31" t="s">
        <v>576</v>
      </c>
      <c r="E203" s="31" t="s">
        <v>575</v>
      </c>
      <c r="F203" s="86">
        <v>259582</v>
      </c>
      <c r="G203" s="32">
        <v>188.6</v>
      </c>
      <c r="H203" s="32" t="s">
        <v>862</v>
      </c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</row>
    <row r="204" spans="1:28" ht="15" customHeight="1">
      <c r="A204" s="85"/>
      <c r="B204" s="32"/>
      <c r="C204" s="31"/>
      <c r="D204" s="31"/>
      <c r="E204" s="31"/>
      <c r="F204" s="86"/>
      <c r="G204" s="32"/>
      <c r="H204" s="32"/>
    </row>
    <row r="205" spans="1:28" ht="15" customHeight="1">
      <c r="A205" s="85"/>
      <c r="B205" s="32"/>
      <c r="C205" s="31"/>
      <c r="D205" s="31"/>
      <c r="E205" s="31"/>
      <c r="F205" s="86"/>
      <c r="G205" s="32"/>
      <c r="H205" s="32"/>
    </row>
    <row r="206" spans="1:28" ht="15" customHeight="1">
      <c r="A206" s="85"/>
      <c r="B206" s="32"/>
      <c r="C206" s="31"/>
      <c r="D206" s="31"/>
      <c r="E206" s="31"/>
      <c r="F206" s="86"/>
      <c r="G206" s="32"/>
      <c r="H206" s="32"/>
    </row>
    <row r="207" spans="1:28" ht="15" customHeight="1">
      <c r="A207" s="85"/>
      <c r="B207" s="32"/>
      <c r="C207" s="31"/>
      <c r="D207" s="31"/>
      <c r="E207" s="31"/>
      <c r="F207" s="86"/>
      <c r="G207" s="32"/>
      <c r="H207" s="32"/>
    </row>
    <row r="208" spans="1:28" ht="15" customHeight="1">
      <c r="A208" s="85"/>
      <c r="B208" s="32"/>
      <c r="C208" s="31"/>
      <c r="D208" s="31"/>
      <c r="E208" s="31"/>
      <c r="F208" s="86"/>
      <c r="G208" s="32"/>
      <c r="H208" s="32"/>
    </row>
    <row r="209" spans="1:8" ht="15" customHeight="1">
      <c r="A209" s="85"/>
      <c r="B209" s="32"/>
      <c r="C209" s="31"/>
      <c r="D209" s="31"/>
      <c r="E209" s="31"/>
      <c r="F209" s="86"/>
      <c r="G209" s="32"/>
      <c r="H209" s="32"/>
    </row>
    <row r="210" spans="1:8" ht="15" customHeight="1">
      <c r="A210" s="85"/>
      <c r="B210" s="32"/>
      <c r="C210" s="31"/>
      <c r="D210" s="31"/>
      <c r="E210" s="31"/>
      <c r="F210" s="86"/>
      <c r="G210" s="32"/>
      <c r="H210" s="32"/>
    </row>
    <row r="211" spans="1:8" ht="15" customHeight="1">
      <c r="A211" s="85"/>
      <c r="B211" s="32"/>
      <c r="C211" s="31"/>
      <c r="D211" s="31"/>
      <c r="E211" s="31"/>
      <c r="F211" s="86"/>
      <c r="G211" s="32"/>
      <c r="H211" s="32"/>
    </row>
    <row r="212" spans="1:8" ht="15" customHeight="1">
      <c r="A212" s="85"/>
      <c r="B212" s="32"/>
      <c r="C212" s="31"/>
      <c r="D212" s="31"/>
      <c r="E212" s="31"/>
      <c r="F212" s="86"/>
      <c r="G212" s="32"/>
      <c r="H212" s="32"/>
    </row>
    <row r="213" spans="1:8" ht="15" customHeight="1">
      <c r="A213" s="85"/>
      <c r="B213" s="32"/>
      <c r="C213" s="31"/>
      <c r="D213" s="31"/>
      <c r="E213" s="31"/>
      <c r="F213" s="86"/>
      <c r="G213" s="32"/>
      <c r="H213" s="32"/>
    </row>
    <row r="214" spans="1:8" ht="15" customHeight="1">
      <c r="A214" s="85"/>
      <c r="B214" s="32"/>
      <c r="C214" s="31"/>
      <c r="D214" s="31"/>
      <c r="E214" s="31"/>
      <c r="F214" s="86"/>
      <c r="G214" s="32"/>
      <c r="H214" s="32"/>
    </row>
    <row r="215" spans="1:8" ht="15" customHeight="1">
      <c r="A215" s="85"/>
      <c r="B215" s="32"/>
      <c r="C215" s="31"/>
      <c r="D215" s="31"/>
      <c r="E215" s="31"/>
      <c r="F215" s="86"/>
      <c r="G215" s="32"/>
      <c r="H215" s="32"/>
    </row>
    <row r="216" spans="1:8" ht="15" customHeight="1">
      <c r="A216" s="85"/>
      <c r="B216" s="32"/>
      <c r="C216" s="31"/>
      <c r="D216" s="31"/>
      <c r="E216" s="31"/>
      <c r="F216" s="86"/>
      <c r="G216" s="32"/>
      <c r="H216" s="32"/>
    </row>
    <row r="217" spans="1:8" ht="15" customHeight="1">
      <c r="A217" s="85"/>
      <c r="B217" s="32"/>
      <c r="C217" s="31"/>
      <c r="D217" s="31"/>
      <c r="E217" s="31"/>
      <c r="F217" s="86"/>
      <c r="G217" s="32"/>
      <c r="H217" s="32"/>
    </row>
    <row r="218" spans="1:8" ht="15" customHeight="1">
      <c r="A218" s="85"/>
      <c r="B218" s="32"/>
      <c r="C218" s="31"/>
      <c r="D218" s="31"/>
      <c r="E218" s="31"/>
      <c r="F218" s="86"/>
      <c r="G218" s="32"/>
      <c r="H218" s="32"/>
    </row>
    <row r="219" spans="1:8" ht="15" customHeight="1">
      <c r="A219" s="85"/>
      <c r="B219" s="32"/>
      <c r="C219" s="31"/>
      <c r="D219" s="31"/>
      <c r="E219" s="31"/>
      <c r="F219" s="86"/>
      <c r="G219" s="32"/>
      <c r="H219" s="32"/>
    </row>
    <row r="220" spans="1:8" ht="15" customHeight="1">
      <c r="A220" s="85"/>
      <c r="B220" s="32"/>
      <c r="C220" s="31"/>
      <c r="D220" s="31"/>
      <c r="E220" s="31"/>
      <c r="F220" s="86"/>
      <c r="G220" s="32"/>
      <c r="H220" s="32"/>
    </row>
    <row r="221" spans="1:8" ht="15" customHeight="1">
      <c r="A221" s="85"/>
      <c r="B221" s="32"/>
      <c r="C221" s="31"/>
      <c r="D221" s="31"/>
      <c r="E221" s="31"/>
      <c r="F221" s="86"/>
      <c r="G221" s="32"/>
      <c r="H221" s="32"/>
    </row>
    <row r="222" spans="1:8" ht="15" customHeight="1">
      <c r="A222" s="85"/>
      <c r="B222" s="32"/>
      <c r="C222" s="31"/>
      <c r="D222" s="31"/>
      <c r="E222" s="31"/>
      <c r="F222" s="86"/>
      <c r="G222" s="32"/>
      <c r="H222" s="32"/>
    </row>
    <row r="223" spans="1:8" ht="15" customHeight="1">
      <c r="A223" s="85"/>
      <c r="B223" s="32"/>
      <c r="C223" s="31"/>
      <c r="D223" s="31"/>
      <c r="E223" s="31"/>
      <c r="F223" s="86"/>
      <c r="G223" s="32"/>
      <c r="H223" s="32"/>
    </row>
    <row r="224" spans="1:8" ht="15" customHeight="1">
      <c r="A224" s="85"/>
      <c r="B224" s="32"/>
      <c r="C224" s="31"/>
      <c r="D224" s="31"/>
      <c r="E224" s="31"/>
      <c r="F224" s="86"/>
      <c r="G224" s="32"/>
      <c r="H224" s="32"/>
    </row>
    <row r="225" spans="1:8" ht="15" customHeight="1">
      <c r="A225" s="85"/>
      <c r="B225" s="32"/>
      <c r="C225" s="31"/>
      <c r="D225" s="31"/>
      <c r="E225" s="31"/>
      <c r="F225" s="86"/>
      <c r="G225" s="32"/>
      <c r="H225" s="32"/>
    </row>
    <row r="226" spans="1:8" ht="15" customHeight="1">
      <c r="A226" s="85"/>
      <c r="B226" s="32"/>
      <c r="C226" s="31"/>
      <c r="D226" s="31"/>
      <c r="E226" s="31"/>
      <c r="F226" s="86"/>
      <c r="G226" s="32"/>
      <c r="H226" s="32"/>
    </row>
    <row r="227" spans="1:8" ht="15" customHeight="1">
      <c r="A227" s="85"/>
      <c r="B227" s="32"/>
      <c r="C227" s="31"/>
      <c r="D227" s="31"/>
      <c r="E227" s="31"/>
      <c r="F227" s="86"/>
      <c r="G227" s="32"/>
      <c r="H227" s="32"/>
    </row>
    <row r="228" spans="1:8" ht="15" customHeight="1">
      <c r="A228" s="85"/>
      <c r="B228" s="32"/>
      <c r="C228" s="31"/>
      <c r="D228" s="31"/>
      <c r="E228" s="31"/>
      <c r="F228" s="86"/>
      <c r="G228" s="32"/>
      <c r="H228" s="32"/>
    </row>
    <row r="229" spans="1:8" ht="15" customHeight="1">
      <c r="A229" s="85"/>
      <c r="B229" s="32"/>
      <c r="C229" s="31"/>
      <c r="D229" s="31"/>
      <c r="E229" s="31"/>
      <c r="F229" s="86"/>
      <c r="G229" s="32"/>
      <c r="H229" s="32"/>
    </row>
    <row r="230" spans="1:8" ht="15" customHeight="1">
      <c r="A230" s="85"/>
      <c r="B230" s="32"/>
      <c r="C230" s="31"/>
      <c r="D230" s="31"/>
      <c r="E230" s="31"/>
      <c r="F230" s="86"/>
      <c r="G230" s="32"/>
      <c r="H230" s="32"/>
    </row>
    <row r="231" spans="1:8" ht="15" customHeight="1">
      <c r="A231" s="85"/>
      <c r="B231" s="32"/>
      <c r="C231" s="31"/>
      <c r="D231" s="31"/>
      <c r="E231" s="31"/>
      <c r="F231" s="86"/>
      <c r="G231" s="32"/>
      <c r="H231" s="32"/>
    </row>
    <row r="232" spans="1:8" ht="15" customHeight="1">
      <c r="A232" s="85"/>
      <c r="B232" s="32"/>
      <c r="C232" s="31"/>
      <c r="D232" s="31"/>
      <c r="E232" s="31"/>
      <c r="F232" s="86"/>
      <c r="G232" s="32"/>
      <c r="H232" s="32"/>
    </row>
    <row r="233" spans="1:8" ht="15" customHeight="1">
      <c r="A233" s="85"/>
      <c r="B233" s="32"/>
      <c r="C233" s="31"/>
      <c r="D233" s="31"/>
      <c r="E233" s="31"/>
      <c r="F233" s="86"/>
      <c r="G233" s="32"/>
      <c r="H233" s="32"/>
    </row>
    <row r="234" spans="1:8" ht="15" customHeight="1">
      <c r="A234" s="85"/>
      <c r="B234" s="32"/>
      <c r="C234" s="31"/>
      <c r="D234" s="31"/>
      <c r="E234" s="31"/>
      <c r="F234" s="86"/>
      <c r="G234" s="32"/>
      <c r="H234" s="32"/>
    </row>
    <row r="235" spans="1:8" ht="15" customHeight="1">
      <c r="A235" s="85"/>
      <c r="B235" s="32"/>
      <c r="C235" s="31"/>
      <c r="D235" s="31"/>
      <c r="E235" s="31"/>
      <c r="F235" s="86"/>
      <c r="G235" s="32"/>
      <c r="H235" s="32"/>
    </row>
    <row r="236" spans="1:8" ht="15" customHeight="1">
      <c r="A236" s="85"/>
      <c r="B236" s="32"/>
      <c r="C236" s="31"/>
      <c r="D236" s="31"/>
      <c r="E236" s="31"/>
      <c r="F236" s="86"/>
      <c r="G236" s="32"/>
      <c r="H236" s="32"/>
    </row>
    <row r="237" spans="1:8" ht="15" customHeight="1">
      <c r="A237" s="85"/>
      <c r="B237" s="32"/>
      <c r="C237" s="31"/>
      <c r="D237" s="31"/>
      <c r="E237" s="31"/>
      <c r="F237" s="86"/>
      <c r="G237" s="32"/>
      <c r="H237" s="32"/>
    </row>
    <row r="238" spans="1:8" ht="15" customHeight="1">
      <c r="A238" s="85"/>
      <c r="B238" s="32"/>
      <c r="C238" s="31"/>
      <c r="D238" s="31"/>
      <c r="E238" s="31"/>
      <c r="F238" s="86"/>
      <c r="G238" s="32"/>
      <c r="H238" s="32"/>
    </row>
    <row r="239" spans="1:8" ht="15" customHeight="1">
      <c r="A239" s="85"/>
      <c r="B239" s="32"/>
      <c r="C239" s="31"/>
      <c r="D239" s="31"/>
      <c r="E239" s="31"/>
      <c r="F239" s="86"/>
      <c r="G239" s="32"/>
      <c r="H239" s="32"/>
    </row>
    <row r="240" spans="1:8" ht="15" customHeight="1">
      <c r="A240" s="85"/>
      <c r="B240" s="32"/>
      <c r="C240" s="31"/>
      <c r="D240" s="31"/>
      <c r="E240" s="31"/>
      <c r="F240" s="86"/>
      <c r="G240" s="32"/>
      <c r="H240" s="32"/>
    </row>
    <row r="241" spans="1:8" ht="15" customHeight="1">
      <c r="A241" s="85"/>
      <c r="B241" s="32"/>
      <c r="C241" s="31"/>
      <c r="D241" s="31"/>
      <c r="E241" s="31"/>
      <c r="F241" s="86"/>
      <c r="G241" s="32"/>
      <c r="H241" s="32"/>
    </row>
    <row r="242" spans="1:8" ht="15" customHeight="1">
      <c r="A242" s="85"/>
      <c r="B242" s="32"/>
      <c r="C242" s="31"/>
      <c r="D242" s="31"/>
      <c r="E242" s="31"/>
      <c r="F242" s="86"/>
      <c r="G242" s="32"/>
      <c r="H242" s="32"/>
    </row>
    <row r="243" spans="1:8" ht="15" customHeight="1">
      <c r="A243" s="85"/>
      <c r="B243" s="32"/>
      <c r="C243" s="31"/>
      <c r="D243" s="31"/>
      <c r="E243" s="31"/>
      <c r="F243" s="86"/>
      <c r="G243" s="32"/>
      <c r="H243" s="32"/>
    </row>
    <row r="244" spans="1:8" ht="15" customHeight="1">
      <c r="A244" s="85"/>
      <c r="B244" s="32"/>
      <c r="C244" s="31"/>
      <c r="D244" s="31"/>
      <c r="E244" s="31"/>
      <c r="F244" s="86"/>
      <c r="G244" s="32"/>
      <c r="H244" s="32"/>
    </row>
    <row r="245" spans="1:8" ht="15" customHeight="1">
      <c r="A245" s="85"/>
      <c r="B245" s="32"/>
      <c r="C245" s="31"/>
      <c r="D245" s="31"/>
      <c r="E245" s="31"/>
      <c r="F245" s="86"/>
      <c r="G245" s="32"/>
      <c r="H245" s="32"/>
    </row>
    <row r="246" spans="1:8" ht="15" customHeight="1">
      <c r="A246" s="85"/>
      <c r="B246" s="32"/>
      <c r="C246" s="31"/>
      <c r="D246" s="31"/>
      <c r="E246" s="31"/>
      <c r="F246" s="86"/>
      <c r="G246" s="32"/>
      <c r="H246" s="32"/>
    </row>
    <row r="247" spans="1:8" ht="15" customHeight="1">
      <c r="A247" s="85"/>
      <c r="B247" s="32"/>
      <c r="C247" s="31"/>
      <c r="D247" s="31"/>
      <c r="E247" s="31"/>
      <c r="F247" s="86"/>
      <c r="G247" s="32"/>
      <c r="H247" s="32"/>
    </row>
    <row r="248" spans="1:8" ht="15" customHeight="1">
      <c r="A248" s="85"/>
      <c r="B248" s="32"/>
      <c r="C248" s="31"/>
      <c r="D248" s="31"/>
      <c r="E248" s="31"/>
      <c r="F248" s="86"/>
      <c r="G248" s="32"/>
      <c r="H248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510"/>
  <sheetViews>
    <sheetView zoomScale="80" zoomScaleNormal="80" workbookViewId="0"/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5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7"/>
      <c r="G2" s="87"/>
      <c r="H2" s="87"/>
      <c r="I2" s="87"/>
      <c r="J2" s="22"/>
      <c r="K2" s="87"/>
      <c r="L2" s="87"/>
      <c r="M2" s="87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0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1" t="s">
        <v>912</v>
      </c>
      <c r="D6" s="1"/>
      <c r="E6" s="1"/>
      <c r="F6" s="6"/>
      <c r="G6" s="6"/>
      <c r="H6" s="6"/>
      <c r="I6" s="6"/>
      <c r="J6" s="1"/>
      <c r="K6" s="6"/>
      <c r="L6" s="6"/>
      <c r="M6" s="92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2">
        <f>Main!B10</f>
        <v>45286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3" t="s">
        <v>577</v>
      </c>
      <c r="C8" s="93"/>
      <c r="D8" s="93"/>
      <c r="E8" s="93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4" t="s">
        <v>16</v>
      </c>
      <c r="B9" s="95" t="s">
        <v>566</v>
      </c>
      <c r="C9" s="95"/>
      <c r="D9" s="96" t="s">
        <v>578</v>
      </c>
      <c r="E9" s="95" t="s">
        <v>579</v>
      </c>
      <c r="F9" s="95" t="s">
        <v>580</v>
      </c>
      <c r="G9" s="95" t="s">
        <v>581</v>
      </c>
      <c r="H9" s="95" t="s">
        <v>582</v>
      </c>
      <c r="I9" s="95" t="s">
        <v>583</v>
      </c>
      <c r="J9" s="94" t="s">
        <v>584</v>
      </c>
      <c r="K9" s="95" t="s">
        <v>585</v>
      </c>
      <c r="L9" s="97" t="s">
        <v>586</v>
      </c>
      <c r="M9" s="97" t="s">
        <v>587</v>
      </c>
      <c r="N9" s="95" t="s">
        <v>588</v>
      </c>
      <c r="O9" s="329" t="s">
        <v>589</v>
      </c>
      <c r="P9" s="233" t="s">
        <v>590</v>
      </c>
      <c r="Q9" s="233" t="s">
        <v>879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81">
        <v>1</v>
      </c>
      <c r="B10" s="282">
        <v>45189</v>
      </c>
      <c r="C10" s="283"/>
      <c r="D10" s="284" t="s">
        <v>211</v>
      </c>
      <c r="E10" s="285" t="s">
        <v>591</v>
      </c>
      <c r="F10" s="223">
        <v>2335</v>
      </c>
      <c r="G10" s="218">
        <v>2235</v>
      </c>
      <c r="H10" s="223">
        <v>2451</v>
      </c>
      <c r="I10" s="223" t="s">
        <v>872</v>
      </c>
      <c r="J10" s="286" t="s">
        <v>962</v>
      </c>
      <c r="K10" s="286">
        <f t="shared" ref="K10" si="0">H10-F10</f>
        <v>116</v>
      </c>
      <c r="L10" s="287">
        <f>(F10*-0.3)/100</f>
        <v>-7.0049999999999999</v>
      </c>
      <c r="M10" s="288">
        <f t="shared" ref="M10" si="1">(K10+L10)/F10</f>
        <v>4.6678800856531054E-2</v>
      </c>
      <c r="N10" s="286" t="s">
        <v>594</v>
      </c>
      <c r="O10" s="289">
        <v>45266</v>
      </c>
      <c r="P10" s="290"/>
      <c r="Q10" s="275">
        <v>45203</v>
      </c>
      <c r="S10" s="37" t="s">
        <v>593</v>
      </c>
    </row>
    <row r="11" spans="1:27" ht="15" customHeight="1">
      <c r="A11" s="225">
        <v>2</v>
      </c>
      <c r="B11" s="221">
        <v>45190</v>
      </c>
      <c r="C11" s="226"/>
      <c r="D11" s="230" t="s">
        <v>547</v>
      </c>
      <c r="E11" s="227" t="s">
        <v>591</v>
      </c>
      <c r="F11" s="220" t="s">
        <v>873</v>
      </c>
      <c r="G11" s="222">
        <v>276</v>
      </c>
      <c r="H11" s="220"/>
      <c r="I11" s="220" t="s">
        <v>874</v>
      </c>
      <c r="J11" s="222" t="s">
        <v>592</v>
      </c>
      <c r="K11" s="222"/>
      <c r="L11" s="224"/>
      <c r="M11" s="228"/>
      <c r="N11" s="222"/>
      <c r="O11" s="229"/>
      <c r="P11" s="224">
        <f>VLOOKUP(D11,'MidCap Intra'!$B$11:$C$568,2,0)</f>
        <v>293.2</v>
      </c>
      <c r="Q11" s="275">
        <v>45208</v>
      </c>
      <c r="S11" s="37" t="s">
        <v>785</v>
      </c>
    </row>
    <row r="12" spans="1:27" ht="15" customHeight="1">
      <c r="A12" s="281">
        <v>3</v>
      </c>
      <c r="B12" s="282">
        <v>45212</v>
      </c>
      <c r="C12" s="283"/>
      <c r="D12" s="284" t="s">
        <v>229</v>
      </c>
      <c r="E12" s="285" t="s">
        <v>887</v>
      </c>
      <c r="F12" s="223">
        <v>3491</v>
      </c>
      <c r="G12" s="218">
        <v>3321</v>
      </c>
      <c r="H12" s="223">
        <v>3647.5</v>
      </c>
      <c r="I12" s="223" t="s">
        <v>876</v>
      </c>
      <c r="J12" s="286" t="s">
        <v>989</v>
      </c>
      <c r="K12" s="286">
        <f t="shared" ref="K12" si="2">H12-F12</f>
        <v>156.5</v>
      </c>
      <c r="L12" s="287">
        <f>(F12*-0.3)/100</f>
        <v>-10.472999999999999</v>
      </c>
      <c r="M12" s="288">
        <f t="shared" ref="M12" si="3">(K12+L12)/F12</f>
        <v>4.1829561730163271E-2</v>
      </c>
      <c r="N12" s="286" t="s">
        <v>594</v>
      </c>
      <c r="O12" s="289">
        <v>45271</v>
      </c>
      <c r="P12" s="290"/>
      <c r="Q12" s="275">
        <v>45218</v>
      </c>
      <c r="S12" s="37" t="s">
        <v>593</v>
      </c>
    </row>
    <row r="13" spans="1:27" ht="15" customHeight="1">
      <c r="A13" s="281">
        <v>4</v>
      </c>
      <c r="B13" s="282">
        <v>45224</v>
      </c>
      <c r="C13" s="283"/>
      <c r="D13" s="284" t="s">
        <v>138</v>
      </c>
      <c r="E13" s="285" t="s">
        <v>591</v>
      </c>
      <c r="F13" s="223">
        <v>916</v>
      </c>
      <c r="G13" s="218">
        <v>870</v>
      </c>
      <c r="H13" s="223">
        <v>972.5</v>
      </c>
      <c r="I13" s="223" t="s">
        <v>880</v>
      </c>
      <c r="J13" s="286" t="s">
        <v>945</v>
      </c>
      <c r="K13" s="286">
        <f t="shared" ref="K13" si="4">H13-F13</f>
        <v>56.5</v>
      </c>
      <c r="L13" s="287">
        <f>(F13*-0.3)/100</f>
        <v>-2.7480000000000002</v>
      </c>
      <c r="M13" s="288">
        <f t="shared" ref="M13" si="5">(K13+L13)/F13</f>
        <v>5.8681222707423583E-2</v>
      </c>
      <c r="N13" s="286" t="s">
        <v>594</v>
      </c>
      <c r="O13" s="289">
        <v>45264</v>
      </c>
      <c r="P13" s="290"/>
      <c r="Q13" s="275">
        <v>45225</v>
      </c>
      <c r="S13" s="37" t="s">
        <v>593</v>
      </c>
    </row>
    <row r="14" spans="1:27" ht="15" customHeight="1">
      <c r="A14" s="281">
        <v>5</v>
      </c>
      <c r="B14" s="282">
        <v>45236</v>
      </c>
      <c r="C14" s="283"/>
      <c r="D14" s="284" t="s">
        <v>769</v>
      </c>
      <c r="E14" s="285" t="s">
        <v>591</v>
      </c>
      <c r="F14" s="223">
        <v>189.5</v>
      </c>
      <c r="G14" s="218">
        <v>177</v>
      </c>
      <c r="H14" s="223">
        <v>200</v>
      </c>
      <c r="I14" s="223" t="s">
        <v>885</v>
      </c>
      <c r="J14" s="286" t="s">
        <v>928</v>
      </c>
      <c r="K14" s="286">
        <f t="shared" ref="K14" si="6">H14-F14</f>
        <v>10.5</v>
      </c>
      <c r="L14" s="287">
        <f>(F14*-0.3)/100</f>
        <v>-0.56850000000000001</v>
      </c>
      <c r="M14" s="288">
        <f t="shared" ref="M14" si="7">(K14+L14)/F14</f>
        <v>5.24089709762533E-2</v>
      </c>
      <c r="N14" s="286" t="s">
        <v>594</v>
      </c>
      <c r="O14" s="289">
        <v>45261</v>
      </c>
      <c r="P14" s="290"/>
      <c r="Q14" s="275"/>
      <c r="S14" s="37" t="s">
        <v>593</v>
      </c>
    </row>
    <row r="15" spans="1:27" ht="15" customHeight="1">
      <c r="A15" s="225">
        <v>6</v>
      </c>
      <c r="B15" s="221">
        <v>45238</v>
      </c>
      <c r="C15" s="226"/>
      <c r="D15" s="230" t="s">
        <v>429</v>
      </c>
      <c r="E15" s="227" t="s">
        <v>902</v>
      </c>
      <c r="F15" s="220" t="s">
        <v>901</v>
      </c>
      <c r="G15" s="222">
        <v>102.9</v>
      </c>
      <c r="H15" s="220"/>
      <c r="I15" s="220" t="s">
        <v>886</v>
      </c>
      <c r="J15" s="222" t="s">
        <v>592</v>
      </c>
      <c r="K15" s="222"/>
      <c r="L15" s="224"/>
      <c r="M15" s="228"/>
      <c r="N15" s="222"/>
      <c r="O15" s="229"/>
      <c r="P15" s="224">
        <f>VLOOKUP(D15,'MidCap Intra'!$B$11:$C$568,2,0)</f>
        <v>108</v>
      </c>
      <c r="Q15" s="275"/>
      <c r="S15" s="37" t="s">
        <v>593</v>
      </c>
    </row>
    <row r="16" spans="1:27" ht="15" customHeight="1">
      <c r="A16" s="225">
        <v>7</v>
      </c>
      <c r="B16" s="221">
        <v>45247</v>
      </c>
      <c r="C16" s="226"/>
      <c r="D16" s="230" t="s">
        <v>58</v>
      </c>
      <c r="E16" s="227" t="s">
        <v>591</v>
      </c>
      <c r="F16" s="220" t="s">
        <v>889</v>
      </c>
      <c r="G16" s="222">
        <v>163</v>
      </c>
      <c r="H16" s="220"/>
      <c r="I16" s="220" t="s">
        <v>890</v>
      </c>
      <c r="J16" s="222" t="s">
        <v>592</v>
      </c>
      <c r="K16" s="222"/>
      <c r="L16" s="224"/>
      <c r="M16" s="228"/>
      <c r="N16" s="222"/>
      <c r="O16" s="229"/>
      <c r="P16" s="224">
        <f>VLOOKUP(D16,'MidCap Intra'!$B$11:$C$568,2,0)</f>
        <v>172</v>
      </c>
      <c r="Q16" s="275"/>
      <c r="S16" s="37" t="s">
        <v>785</v>
      </c>
    </row>
    <row r="17" spans="1:19" ht="15" customHeight="1">
      <c r="A17" s="281">
        <v>8</v>
      </c>
      <c r="B17" s="282">
        <v>45247</v>
      </c>
      <c r="C17" s="283"/>
      <c r="D17" s="284" t="s">
        <v>54</v>
      </c>
      <c r="E17" s="285" t="s">
        <v>591</v>
      </c>
      <c r="F17" s="223">
        <v>422.5</v>
      </c>
      <c r="G17" s="218">
        <v>390</v>
      </c>
      <c r="H17" s="223">
        <v>457.5</v>
      </c>
      <c r="I17" s="223" t="s">
        <v>891</v>
      </c>
      <c r="J17" s="286" t="s">
        <v>924</v>
      </c>
      <c r="K17" s="286">
        <f t="shared" ref="K17" si="8">H17-F17</f>
        <v>35</v>
      </c>
      <c r="L17" s="287">
        <f>(F17*-0.3)/100</f>
        <v>-1.2675000000000001</v>
      </c>
      <c r="M17" s="288">
        <f t="shared" ref="M17" si="9">(K17+L17)/F17</f>
        <v>7.9840236686390537E-2</v>
      </c>
      <c r="N17" s="286" t="s">
        <v>594</v>
      </c>
      <c r="O17" s="289">
        <v>45264</v>
      </c>
      <c r="P17" s="290"/>
      <c r="Q17" s="275"/>
      <c r="S17" s="37" t="s">
        <v>593</v>
      </c>
    </row>
    <row r="18" spans="1:19" ht="15" customHeight="1">
      <c r="A18" s="225">
        <v>9</v>
      </c>
      <c r="B18" s="221">
        <v>45250</v>
      </c>
      <c r="C18" s="226"/>
      <c r="D18" s="230" t="s">
        <v>300</v>
      </c>
      <c r="E18" s="227" t="s">
        <v>591</v>
      </c>
      <c r="F18" s="220" t="s">
        <v>892</v>
      </c>
      <c r="G18" s="222">
        <v>34.35</v>
      </c>
      <c r="H18" s="220"/>
      <c r="I18" s="220" t="s">
        <v>893</v>
      </c>
      <c r="J18" s="222" t="s">
        <v>592</v>
      </c>
      <c r="K18" s="222"/>
      <c r="L18" s="224"/>
      <c r="M18" s="228"/>
      <c r="N18" s="222"/>
      <c r="O18" s="229"/>
      <c r="P18" s="224">
        <f>VLOOKUP(D18,'MidCap Intra'!$B$11:$C$568,2,0)</f>
        <v>36.15</v>
      </c>
      <c r="Q18" s="275"/>
      <c r="S18" s="37" t="s">
        <v>593</v>
      </c>
    </row>
    <row r="19" spans="1:19" ht="15" customHeight="1">
      <c r="A19" s="281">
        <v>10</v>
      </c>
      <c r="B19" s="282">
        <v>45250</v>
      </c>
      <c r="C19" s="283"/>
      <c r="D19" s="284" t="s">
        <v>490</v>
      </c>
      <c r="E19" s="285" t="s">
        <v>591</v>
      </c>
      <c r="F19" s="223">
        <v>164</v>
      </c>
      <c r="G19" s="218">
        <v>152</v>
      </c>
      <c r="H19" s="223">
        <v>174.25</v>
      </c>
      <c r="I19" s="223" t="s">
        <v>894</v>
      </c>
      <c r="J19" s="286" t="s">
        <v>935</v>
      </c>
      <c r="K19" s="286">
        <f t="shared" ref="K19" si="10">H19-F19</f>
        <v>10.25</v>
      </c>
      <c r="L19" s="287">
        <f>(F19*-0.3)/100</f>
        <v>-0.49199999999999994</v>
      </c>
      <c r="M19" s="288">
        <f t="shared" ref="M19" si="11">(K19+L19)/F19</f>
        <v>5.9500000000000004E-2</v>
      </c>
      <c r="N19" s="286" t="s">
        <v>594</v>
      </c>
      <c r="O19" s="289">
        <v>45264</v>
      </c>
      <c r="P19" s="290"/>
      <c r="Q19" s="275"/>
      <c r="S19" s="37" t="s">
        <v>593</v>
      </c>
    </row>
    <row r="20" spans="1:19" ht="15" customHeight="1">
      <c r="A20" s="281">
        <v>11</v>
      </c>
      <c r="B20" s="282">
        <v>45252</v>
      </c>
      <c r="C20" s="283"/>
      <c r="D20" s="284" t="s">
        <v>507</v>
      </c>
      <c r="E20" s="285" t="s">
        <v>591</v>
      </c>
      <c r="F20" s="223">
        <v>2805</v>
      </c>
      <c r="G20" s="218">
        <v>2540</v>
      </c>
      <c r="H20" s="223">
        <v>2990</v>
      </c>
      <c r="I20" s="223" t="s">
        <v>899</v>
      </c>
      <c r="J20" s="286" t="s">
        <v>963</v>
      </c>
      <c r="K20" s="286">
        <f t="shared" ref="K20" si="12">H20-F20</f>
        <v>185</v>
      </c>
      <c r="L20" s="287">
        <f>(F20*-0.3)/100</f>
        <v>-8.4149999999999991</v>
      </c>
      <c r="M20" s="288">
        <f t="shared" ref="M20" si="13">(K20+L20)/F20</f>
        <v>6.2953654188948313E-2</v>
      </c>
      <c r="N20" s="286" t="s">
        <v>594</v>
      </c>
      <c r="O20" s="289">
        <v>45266</v>
      </c>
      <c r="P20" s="290"/>
      <c r="Q20" s="275"/>
      <c r="S20" s="37" t="s">
        <v>593</v>
      </c>
    </row>
    <row r="21" spans="1:19" ht="15" customHeight="1">
      <c r="A21" s="281">
        <v>12</v>
      </c>
      <c r="B21" s="282">
        <v>45258</v>
      </c>
      <c r="C21" s="283"/>
      <c r="D21" s="284" t="s">
        <v>168</v>
      </c>
      <c r="E21" s="285" t="s">
        <v>591</v>
      </c>
      <c r="F21" s="223">
        <v>5410</v>
      </c>
      <c r="G21" s="218">
        <v>4990</v>
      </c>
      <c r="H21" s="223">
        <v>5695</v>
      </c>
      <c r="I21" s="223" t="s">
        <v>869</v>
      </c>
      <c r="J21" s="286" t="s">
        <v>987</v>
      </c>
      <c r="K21" s="286">
        <f t="shared" ref="K21" si="14">H21-F21</f>
        <v>285</v>
      </c>
      <c r="L21" s="287">
        <f>(F21*-0.3)/100</f>
        <v>-16.23</v>
      </c>
      <c r="M21" s="288">
        <f t="shared" ref="M21" si="15">(K21+L21)/F21</f>
        <v>4.9680221811460257E-2</v>
      </c>
      <c r="N21" s="286" t="s">
        <v>594</v>
      </c>
      <c r="O21" s="289">
        <v>45268</v>
      </c>
      <c r="P21" s="290"/>
      <c r="Q21" s="275"/>
      <c r="S21" s="37" t="s">
        <v>593</v>
      </c>
    </row>
    <row r="22" spans="1:19" ht="15" customHeight="1">
      <c r="A22" s="281">
        <v>13</v>
      </c>
      <c r="B22" s="282">
        <v>45260</v>
      </c>
      <c r="C22" s="283"/>
      <c r="D22" s="284" t="s">
        <v>52</v>
      </c>
      <c r="E22" s="285" t="s">
        <v>591</v>
      </c>
      <c r="F22" s="223">
        <v>828</v>
      </c>
      <c r="G22" s="218">
        <v>780</v>
      </c>
      <c r="H22" s="223">
        <v>875</v>
      </c>
      <c r="I22" s="223" t="s">
        <v>909</v>
      </c>
      <c r="J22" s="286" t="s">
        <v>925</v>
      </c>
      <c r="K22" s="286">
        <f t="shared" ref="K22" si="16">H22-F22</f>
        <v>47</v>
      </c>
      <c r="L22" s="287">
        <f>(F22*-0.3)/100</f>
        <v>-2.484</v>
      </c>
      <c r="M22" s="288">
        <f t="shared" ref="M22" si="17">(K22+L22)/F22</f>
        <v>5.3763285024154589E-2</v>
      </c>
      <c r="N22" s="286" t="s">
        <v>594</v>
      </c>
      <c r="O22" s="289">
        <v>45264</v>
      </c>
      <c r="P22" s="290"/>
      <c r="Q22" s="275"/>
      <c r="S22" s="37" t="s">
        <v>593</v>
      </c>
    </row>
    <row r="23" spans="1:19" ht="15" customHeight="1">
      <c r="A23" s="225">
        <v>14</v>
      </c>
      <c r="B23" s="221">
        <v>45265</v>
      </c>
      <c r="C23" s="226"/>
      <c r="D23" s="230" t="s">
        <v>437</v>
      </c>
      <c r="E23" s="227" t="s">
        <v>591</v>
      </c>
      <c r="F23" s="220" t="s">
        <v>949</v>
      </c>
      <c r="G23" s="222">
        <v>254</v>
      </c>
      <c r="H23" s="220"/>
      <c r="I23" s="220" t="s">
        <v>942</v>
      </c>
      <c r="J23" s="222" t="s">
        <v>592</v>
      </c>
      <c r="K23" s="222"/>
      <c r="L23" s="224"/>
      <c r="M23" s="228"/>
      <c r="N23" s="222"/>
      <c r="O23" s="229"/>
      <c r="P23" s="224">
        <f>VLOOKUP(D23,'MidCap Intra'!$B$11:$C$568,2,0)</f>
        <v>260.5</v>
      </c>
      <c r="Q23" s="275"/>
      <c r="S23" s="37" t="s">
        <v>593</v>
      </c>
    </row>
    <row r="24" spans="1:19" ht="15" customHeight="1">
      <c r="A24" s="225">
        <v>15</v>
      </c>
      <c r="B24" s="221">
        <v>45268</v>
      </c>
      <c r="C24" s="226"/>
      <c r="D24" s="230" t="s">
        <v>848</v>
      </c>
      <c r="E24" s="227" t="s">
        <v>591</v>
      </c>
      <c r="F24" s="220" t="s">
        <v>982</v>
      </c>
      <c r="G24" s="222">
        <v>1870</v>
      </c>
      <c r="H24" s="220"/>
      <c r="I24" s="220" t="s">
        <v>983</v>
      </c>
      <c r="J24" s="222" t="s">
        <v>592</v>
      </c>
      <c r="K24" s="222"/>
      <c r="L24" s="224"/>
      <c r="M24" s="228"/>
      <c r="N24" s="222"/>
      <c r="O24" s="229"/>
      <c r="P24" s="224">
        <f>VLOOKUP(D24,'MidCap Intra'!$B$11:$C$568,2,0)</f>
        <v>1962.85</v>
      </c>
      <c r="Q24" s="275"/>
      <c r="S24" s="37" t="s">
        <v>593</v>
      </c>
    </row>
    <row r="25" spans="1:19" ht="15" customHeight="1">
      <c r="A25" s="281">
        <v>16</v>
      </c>
      <c r="B25" s="282">
        <v>45272</v>
      </c>
      <c r="C25" s="283"/>
      <c r="D25" s="284" t="s">
        <v>386</v>
      </c>
      <c r="E25" s="285" t="s">
        <v>591</v>
      </c>
      <c r="F25" s="223">
        <v>1470</v>
      </c>
      <c r="G25" s="218">
        <v>1350</v>
      </c>
      <c r="H25" s="223">
        <v>1560</v>
      </c>
      <c r="I25" s="223" t="s">
        <v>1006</v>
      </c>
      <c r="J25" s="286" t="s">
        <v>1044</v>
      </c>
      <c r="K25" s="286">
        <f t="shared" ref="K25" si="18">H25-F25</f>
        <v>90</v>
      </c>
      <c r="L25" s="287">
        <f>(F25*-0.3)/100</f>
        <v>-4.41</v>
      </c>
      <c r="M25" s="288">
        <f t="shared" ref="M25" si="19">(K25+L25)/F25</f>
        <v>5.822448979591837E-2</v>
      </c>
      <c r="N25" s="286" t="s">
        <v>594</v>
      </c>
      <c r="O25" s="289">
        <v>45275</v>
      </c>
      <c r="P25" s="290"/>
      <c r="Q25" s="275"/>
      <c r="S25" s="37" t="s">
        <v>593</v>
      </c>
    </row>
    <row r="26" spans="1:19" ht="15" customHeight="1">
      <c r="A26" s="225">
        <v>17</v>
      </c>
      <c r="B26" s="221">
        <v>45274</v>
      </c>
      <c r="C26" s="226"/>
      <c r="D26" s="230" t="s">
        <v>427</v>
      </c>
      <c r="E26" s="227" t="s">
        <v>591</v>
      </c>
      <c r="F26" s="220" t="s">
        <v>1016</v>
      </c>
      <c r="G26" s="222">
        <v>355</v>
      </c>
      <c r="H26" s="220"/>
      <c r="I26" s="220" t="s">
        <v>1017</v>
      </c>
      <c r="J26" s="222" t="s">
        <v>592</v>
      </c>
      <c r="K26" s="222"/>
      <c r="L26" s="224"/>
      <c r="M26" s="228"/>
      <c r="N26" s="222"/>
      <c r="O26" s="229"/>
      <c r="P26" s="224">
        <f>VLOOKUP(D26,'MidCap Intra'!$B$11:$C$568,2,0)</f>
        <v>389.25</v>
      </c>
      <c r="Q26" s="275"/>
      <c r="S26" s="37" t="s">
        <v>593</v>
      </c>
    </row>
    <row r="27" spans="1:19" ht="15" customHeight="1">
      <c r="A27" s="225">
        <v>18</v>
      </c>
      <c r="B27" s="221">
        <v>45278</v>
      </c>
      <c r="C27" s="226"/>
      <c r="D27" s="230" t="s">
        <v>215</v>
      </c>
      <c r="E27" s="227" t="s">
        <v>591</v>
      </c>
      <c r="F27" s="220" t="s">
        <v>1041</v>
      </c>
      <c r="G27" s="222">
        <v>593</v>
      </c>
      <c r="H27" s="220"/>
      <c r="I27" s="220" t="s">
        <v>1042</v>
      </c>
      <c r="J27" s="222" t="s">
        <v>592</v>
      </c>
      <c r="K27" s="222"/>
      <c r="L27" s="224"/>
      <c r="M27" s="228"/>
      <c r="N27" s="222"/>
      <c r="O27" s="229"/>
      <c r="P27" s="224">
        <f>VLOOKUP(D27,'MidCap Intra'!$B$11:$C$568,2,0)</f>
        <v>636.75</v>
      </c>
      <c r="Q27" s="275"/>
      <c r="S27" s="37"/>
    </row>
    <row r="28" spans="1:19" ht="15" customHeight="1">
      <c r="A28" s="281">
        <v>19</v>
      </c>
      <c r="B28" s="282">
        <v>45278</v>
      </c>
      <c r="C28" s="283"/>
      <c r="D28" s="284" t="s">
        <v>386</v>
      </c>
      <c r="E28" s="285" t="s">
        <v>591</v>
      </c>
      <c r="F28" s="223">
        <v>1510</v>
      </c>
      <c r="G28" s="218">
        <v>1390</v>
      </c>
      <c r="H28" s="223">
        <v>1591</v>
      </c>
      <c r="I28" s="223" t="s">
        <v>1043</v>
      </c>
      <c r="J28" s="286" t="s">
        <v>1084</v>
      </c>
      <c r="K28" s="286">
        <f t="shared" ref="K28" si="20">H28-F28</f>
        <v>81</v>
      </c>
      <c r="L28" s="287">
        <f>(F28*-0.3)/100</f>
        <v>-4.53</v>
      </c>
      <c r="M28" s="288">
        <f t="shared" ref="M28" si="21">(K28+L28)/F28</f>
        <v>5.0642384105960267E-2</v>
      </c>
      <c r="N28" s="286" t="s">
        <v>594</v>
      </c>
      <c r="O28" s="289">
        <v>45280</v>
      </c>
      <c r="P28" s="290"/>
      <c r="Q28" s="275"/>
      <c r="S28" s="37"/>
    </row>
    <row r="29" spans="1:19" ht="15" customHeight="1">
      <c r="A29" s="225">
        <v>20</v>
      </c>
      <c r="B29" s="221">
        <v>45280</v>
      </c>
      <c r="C29" s="226"/>
      <c r="D29" s="230" t="s">
        <v>353</v>
      </c>
      <c r="E29" s="227" t="s">
        <v>591</v>
      </c>
      <c r="F29" s="220" t="s">
        <v>1090</v>
      </c>
      <c r="G29" s="222">
        <v>1035</v>
      </c>
      <c r="H29" s="220"/>
      <c r="I29" s="220" t="s">
        <v>1091</v>
      </c>
      <c r="J29" s="222" t="s">
        <v>592</v>
      </c>
      <c r="K29" s="222"/>
      <c r="L29" s="224"/>
      <c r="M29" s="228"/>
      <c r="N29" s="222"/>
      <c r="O29" s="229"/>
      <c r="P29" s="224">
        <f>VLOOKUP(D29,'MidCap Intra'!$B$11:$C$568,2,0)</f>
        <v>1094.1500000000001</v>
      </c>
      <c r="Q29" s="275"/>
      <c r="S29" s="37"/>
    </row>
    <row r="30" spans="1:19" ht="15" customHeight="1">
      <c r="A30" s="225"/>
      <c r="B30" s="221"/>
      <c r="C30" s="226"/>
      <c r="D30" s="230"/>
      <c r="E30" s="227"/>
      <c r="F30" s="220"/>
      <c r="G30" s="222"/>
      <c r="H30" s="220"/>
      <c r="I30" s="220"/>
      <c r="J30" s="222"/>
      <c r="K30" s="222"/>
      <c r="L30" s="224"/>
      <c r="M30" s="228"/>
      <c r="N30" s="222"/>
      <c r="O30" s="229"/>
      <c r="P30" s="224"/>
      <c r="Q30" s="275"/>
      <c r="S30" s="37"/>
    </row>
    <row r="31" spans="1:19" ht="15" customHeight="1">
      <c r="A31" s="225"/>
      <c r="B31" s="221"/>
      <c r="C31" s="226"/>
      <c r="D31" s="230"/>
      <c r="E31" s="227"/>
      <c r="F31" s="220"/>
      <c r="G31" s="222"/>
      <c r="H31" s="220"/>
      <c r="I31" s="220"/>
      <c r="J31" s="222"/>
      <c r="K31" s="222"/>
      <c r="L31" s="224"/>
      <c r="M31" s="228"/>
      <c r="N31" s="222"/>
      <c r="O31" s="229"/>
      <c r="P31" s="224"/>
      <c r="Q31" s="275"/>
      <c r="S31" s="37"/>
    </row>
    <row r="33" spans="1:39" ht="14.25" customHeight="1">
      <c r="A33" s="103"/>
      <c r="B33" s="104"/>
      <c r="C33" s="105"/>
      <c r="D33" s="106"/>
      <c r="E33" s="107"/>
      <c r="F33" s="107"/>
      <c r="G33" s="103"/>
      <c r="H33" s="107"/>
      <c r="I33" s="108"/>
      <c r="J33" s="109"/>
      <c r="K33" s="109"/>
      <c r="L33" s="110"/>
      <c r="M33" s="111"/>
      <c r="N33" s="112"/>
      <c r="O33" s="113"/>
      <c r="P33" s="114"/>
      <c r="Q33" s="114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2" customHeight="1">
      <c r="A34" s="115" t="s">
        <v>595</v>
      </c>
      <c r="B34" s="116"/>
      <c r="C34" s="117"/>
      <c r="E34" s="118"/>
      <c r="F34" s="118"/>
      <c r="G34" s="118"/>
      <c r="H34" s="118"/>
      <c r="I34" s="118"/>
      <c r="J34" s="119"/>
      <c r="K34" s="118"/>
      <c r="L34" s="120"/>
      <c r="M34" s="55"/>
      <c r="N34" s="119"/>
      <c r="O34" s="11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" customHeight="1">
      <c r="A35" s="121" t="s">
        <v>596</v>
      </c>
      <c r="B35" s="115"/>
      <c r="C35" s="115"/>
      <c r="D35" s="115"/>
      <c r="E35" s="37"/>
      <c r="F35" s="122" t="s">
        <v>597</v>
      </c>
      <c r="G35" s="6"/>
      <c r="H35" s="6"/>
      <c r="I35" s="6"/>
      <c r="J35" s="123"/>
      <c r="K35" s="124"/>
      <c r="L35" s="124"/>
      <c r="M35" s="125"/>
      <c r="N35" s="1"/>
      <c r="O35" s="126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12" customHeight="1">
      <c r="A36" s="115" t="s">
        <v>598</v>
      </c>
      <c r="B36" s="115"/>
      <c r="C36" s="115"/>
      <c r="D36" s="115" t="s">
        <v>599</v>
      </c>
      <c r="E36" s="6"/>
      <c r="F36" s="122" t="s">
        <v>600</v>
      </c>
      <c r="G36" s="6"/>
      <c r="H36" s="6"/>
      <c r="I36" s="6"/>
      <c r="J36" s="123"/>
      <c r="K36" s="124"/>
      <c r="L36" s="124"/>
      <c r="M36" s="125"/>
      <c r="N36" s="1"/>
      <c r="O36" s="126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12" customHeight="1">
      <c r="A37" s="115"/>
      <c r="B37" s="115"/>
      <c r="C37" s="115"/>
      <c r="D37" s="115"/>
      <c r="E37" s="6"/>
      <c r="F37" s="6"/>
      <c r="G37" s="6"/>
      <c r="H37" s="6"/>
      <c r="I37" s="6"/>
      <c r="J37" s="127"/>
      <c r="K37" s="124"/>
      <c r="L37" s="124"/>
      <c r="M37" s="6"/>
      <c r="N37" s="128"/>
      <c r="O37" s="1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</row>
    <row r="38" spans="1:39" ht="12" customHeight="1">
      <c r="A38" s="237"/>
      <c r="B38" s="237"/>
      <c r="C38" s="237"/>
      <c r="D38" s="237"/>
      <c r="E38" s="238"/>
      <c r="F38" s="238"/>
      <c r="G38" s="238"/>
      <c r="H38" s="238"/>
      <c r="I38" s="238"/>
      <c r="J38" s="239"/>
      <c r="K38" s="240"/>
      <c r="L38" s="240"/>
      <c r="M38" s="238"/>
      <c r="N38" s="241"/>
      <c r="O38" s="242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</row>
    <row r="39" spans="1:39" ht="14.25" customHeight="1">
      <c r="A39" s="115"/>
      <c r="B39" s="115"/>
      <c r="C39" s="115"/>
      <c r="D39" s="115"/>
      <c r="E39" s="6"/>
      <c r="F39" s="6"/>
      <c r="G39" s="6"/>
      <c r="H39" s="6"/>
      <c r="I39" s="6"/>
      <c r="J39" s="127"/>
      <c r="K39" s="124"/>
      <c r="L39" s="125"/>
      <c r="M39" s="6"/>
      <c r="N39" s="128"/>
      <c r="O39" s="1"/>
      <c r="P39" s="37"/>
      <c r="Q39" s="37"/>
      <c r="R39" s="37"/>
      <c r="S39" s="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</row>
    <row r="40" spans="1:39" ht="12.75" customHeight="1">
      <c r="A40" s="138" t="s">
        <v>605</v>
      </c>
      <c r="B40" s="138"/>
      <c r="C40" s="138"/>
      <c r="D40" s="138"/>
      <c r="E40" s="6"/>
      <c r="F40" s="6"/>
      <c r="G40" s="6"/>
      <c r="H40" s="6"/>
      <c r="I40" s="6"/>
      <c r="J40" s="6"/>
      <c r="K40" s="6"/>
      <c r="L40" s="6"/>
      <c r="M40" s="6"/>
      <c r="N40" s="6"/>
      <c r="O40" s="24"/>
      <c r="R40" s="37"/>
      <c r="S40" s="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</row>
    <row r="41" spans="1:39" ht="38.25" customHeight="1">
      <c r="A41" s="95" t="s">
        <v>16</v>
      </c>
      <c r="B41" s="95" t="s">
        <v>566</v>
      </c>
      <c r="C41" s="95"/>
      <c r="D41" s="96" t="s">
        <v>578</v>
      </c>
      <c r="E41" s="95" t="s">
        <v>579</v>
      </c>
      <c r="F41" s="95" t="s">
        <v>580</v>
      </c>
      <c r="G41" s="95" t="s">
        <v>601</v>
      </c>
      <c r="H41" s="95" t="s">
        <v>582</v>
      </c>
      <c r="I41" s="231" t="s">
        <v>583</v>
      </c>
      <c r="J41" s="233" t="s">
        <v>584</v>
      </c>
      <c r="K41" s="232" t="s">
        <v>606</v>
      </c>
      <c r="L41" s="97" t="s">
        <v>586</v>
      </c>
      <c r="M41" s="139" t="s">
        <v>607</v>
      </c>
      <c r="N41" s="95" t="s">
        <v>608</v>
      </c>
      <c r="O41" s="94" t="s">
        <v>588</v>
      </c>
      <c r="P41" s="96" t="s">
        <v>589</v>
      </c>
      <c r="Q41" s="279"/>
      <c r="R41" s="37"/>
      <c r="S41" s="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</row>
    <row r="42" spans="1:39" ht="12.75" customHeight="1">
      <c r="A42" s="223">
        <v>1</v>
      </c>
      <c r="B42" s="277">
        <v>45259</v>
      </c>
      <c r="C42" s="251"/>
      <c r="D42" s="251" t="s">
        <v>903</v>
      </c>
      <c r="E42" s="223" t="s">
        <v>603</v>
      </c>
      <c r="F42" s="223">
        <v>574</v>
      </c>
      <c r="G42" s="223">
        <v>566</v>
      </c>
      <c r="H42" s="223">
        <v>584.5</v>
      </c>
      <c r="I42" s="218" t="s">
        <v>904</v>
      </c>
      <c r="J42" s="301" t="s">
        <v>928</v>
      </c>
      <c r="K42" s="234">
        <f t="shared" ref="K42" si="22">H42-F42</f>
        <v>10.5</v>
      </c>
      <c r="L42" s="280">
        <f t="shared" ref="L42" si="23">(H42*N42)*0.03%</f>
        <v>227.95499999999998</v>
      </c>
      <c r="M42" s="235">
        <f t="shared" ref="M42" si="24">(K42*N42)-L42</f>
        <v>13422.045</v>
      </c>
      <c r="N42" s="234">
        <v>1300</v>
      </c>
      <c r="O42" s="102" t="s">
        <v>594</v>
      </c>
      <c r="P42" s="236">
        <v>45264</v>
      </c>
      <c r="Q42" s="273"/>
      <c r="R42" s="140"/>
      <c r="S42" s="55" t="s">
        <v>923</v>
      </c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41"/>
      <c r="AH42" s="142"/>
      <c r="AI42" s="140"/>
      <c r="AJ42" s="140"/>
      <c r="AK42" s="141"/>
      <c r="AL42" s="141"/>
      <c r="AM42" s="141"/>
    </row>
    <row r="43" spans="1:39" ht="12.75" customHeight="1">
      <c r="A43" s="223">
        <v>2</v>
      </c>
      <c r="B43" s="277">
        <v>45259</v>
      </c>
      <c r="C43" s="251"/>
      <c r="D43" s="251" t="s">
        <v>905</v>
      </c>
      <c r="E43" s="223" t="s">
        <v>603</v>
      </c>
      <c r="F43" s="223">
        <v>839.5</v>
      </c>
      <c r="G43" s="223">
        <v>826.5</v>
      </c>
      <c r="H43" s="223">
        <v>885</v>
      </c>
      <c r="I43" s="218" t="s">
        <v>906</v>
      </c>
      <c r="J43" s="301" t="s">
        <v>926</v>
      </c>
      <c r="K43" s="234">
        <f t="shared" ref="K43" si="25">H43-F43</f>
        <v>45.5</v>
      </c>
      <c r="L43" s="280">
        <f t="shared" ref="L43" si="26">(H43*N43)*0.03%</f>
        <v>212.39999999999998</v>
      </c>
      <c r="M43" s="235">
        <f t="shared" ref="M43" si="27">(K43*N43)-L43</f>
        <v>36187.599999999999</v>
      </c>
      <c r="N43" s="234">
        <v>800</v>
      </c>
      <c r="O43" s="102" t="s">
        <v>594</v>
      </c>
      <c r="P43" s="236">
        <v>45264</v>
      </c>
      <c r="Q43" s="273"/>
      <c r="R43" s="140"/>
      <c r="S43" s="55" t="s">
        <v>593</v>
      </c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41"/>
      <c r="AH43" s="142"/>
      <c r="AI43" s="140"/>
      <c r="AJ43" s="140"/>
      <c r="AK43" s="141"/>
      <c r="AL43" s="141"/>
      <c r="AM43" s="141"/>
    </row>
    <row r="44" spans="1:39" ht="12.75" customHeight="1">
      <c r="A44" s="223">
        <v>3</v>
      </c>
      <c r="B44" s="277">
        <v>45260</v>
      </c>
      <c r="C44" s="251"/>
      <c r="D44" s="251" t="s">
        <v>910</v>
      </c>
      <c r="E44" s="223" t="s">
        <v>603</v>
      </c>
      <c r="F44" s="223">
        <v>20230</v>
      </c>
      <c r="G44" s="223">
        <v>20100</v>
      </c>
      <c r="H44" s="223">
        <v>20335</v>
      </c>
      <c r="I44" s="218" t="s">
        <v>911</v>
      </c>
      <c r="J44" s="301" t="s">
        <v>913</v>
      </c>
      <c r="K44" s="234">
        <f t="shared" ref="K44" si="28">H44-F44</f>
        <v>105</v>
      </c>
      <c r="L44" s="280">
        <f t="shared" ref="L44" si="29">(H44*N44)*0.03%</f>
        <v>305.02499999999998</v>
      </c>
      <c r="M44" s="235">
        <f t="shared" ref="M44" si="30">(K44*N44)-L44</f>
        <v>4944.9750000000004</v>
      </c>
      <c r="N44" s="234">
        <v>50</v>
      </c>
      <c r="O44" s="102" t="s">
        <v>594</v>
      </c>
      <c r="P44" s="236">
        <v>45261</v>
      </c>
      <c r="Q44" s="273"/>
      <c r="R44" s="140"/>
      <c r="S44" s="55" t="s">
        <v>593</v>
      </c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41"/>
      <c r="AH44" s="142"/>
      <c r="AI44" s="140"/>
      <c r="AJ44" s="140"/>
      <c r="AK44" s="141"/>
      <c r="AL44" s="141"/>
      <c r="AM44" s="141"/>
    </row>
    <row r="45" spans="1:39" ht="12.75" customHeight="1">
      <c r="A45" s="223">
        <v>4</v>
      </c>
      <c r="B45" s="277">
        <v>45260</v>
      </c>
      <c r="C45" s="251"/>
      <c r="D45" s="251" t="s">
        <v>907</v>
      </c>
      <c r="E45" s="223" t="s">
        <v>603</v>
      </c>
      <c r="F45" s="223">
        <v>210</v>
      </c>
      <c r="G45" s="223">
        <v>207</v>
      </c>
      <c r="H45" s="223">
        <v>213.2</v>
      </c>
      <c r="I45" s="218" t="s">
        <v>908</v>
      </c>
      <c r="J45" s="301" t="s">
        <v>916</v>
      </c>
      <c r="K45" s="234">
        <f t="shared" ref="K45" si="31">H45-F45</f>
        <v>3.1999999999999886</v>
      </c>
      <c r="L45" s="280">
        <f t="shared" ref="L45" si="32">(H45*N45)*0.03%</f>
        <v>230.25599999999997</v>
      </c>
      <c r="M45" s="235">
        <f t="shared" ref="M45" si="33">(K45*N45)-L45</f>
        <v>11289.743999999961</v>
      </c>
      <c r="N45" s="234">
        <v>3600</v>
      </c>
      <c r="O45" s="102" t="s">
        <v>594</v>
      </c>
      <c r="P45" s="236">
        <v>45261</v>
      </c>
      <c r="Q45" s="273"/>
      <c r="R45" s="140"/>
      <c r="S45" s="55" t="s">
        <v>923</v>
      </c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41"/>
      <c r="AH45" s="142"/>
      <c r="AI45" s="140"/>
      <c r="AJ45" s="140"/>
      <c r="AK45" s="141"/>
      <c r="AL45" s="141"/>
      <c r="AM45" s="141"/>
    </row>
    <row r="46" spans="1:39" ht="12.75" customHeight="1">
      <c r="A46" s="223">
        <v>5</v>
      </c>
      <c r="B46" s="277">
        <v>45261</v>
      </c>
      <c r="C46" s="251"/>
      <c r="D46" s="251" t="s">
        <v>917</v>
      </c>
      <c r="E46" s="223" t="s">
        <v>603</v>
      </c>
      <c r="F46" s="223">
        <v>556</v>
      </c>
      <c r="G46" s="223">
        <v>548</v>
      </c>
      <c r="H46" s="223">
        <v>565.5</v>
      </c>
      <c r="I46" s="218" t="s">
        <v>918</v>
      </c>
      <c r="J46" s="301" t="s">
        <v>927</v>
      </c>
      <c r="K46" s="234">
        <f t="shared" ref="K46" si="34">H46-F46</f>
        <v>9.5</v>
      </c>
      <c r="L46" s="280">
        <f t="shared" ref="L46" si="35">(H46*N46)*0.03%</f>
        <v>212.06249999999997</v>
      </c>
      <c r="M46" s="235">
        <f t="shared" ref="M46" si="36">(K46*N46)-L46</f>
        <v>11662.9375</v>
      </c>
      <c r="N46" s="234">
        <v>1250</v>
      </c>
      <c r="O46" s="102" t="s">
        <v>594</v>
      </c>
      <c r="P46" s="236">
        <v>45264</v>
      </c>
      <c r="Q46" s="273"/>
      <c r="R46" s="140"/>
      <c r="S46" s="55" t="s">
        <v>785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41"/>
      <c r="AH46" s="142"/>
      <c r="AI46" s="140"/>
      <c r="AJ46" s="140"/>
      <c r="AK46" s="141"/>
      <c r="AL46" s="141"/>
      <c r="AM46" s="141"/>
    </row>
    <row r="47" spans="1:39" ht="12.75" customHeight="1">
      <c r="A47" s="223">
        <v>6</v>
      </c>
      <c r="B47" s="277">
        <v>45261</v>
      </c>
      <c r="C47" s="251"/>
      <c r="D47" s="251" t="s">
        <v>919</v>
      </c>
      <c r="E47" s="223" t="s">
        <v>603</v>
      </c>
      <c r="F47" s="223">
        <v>23825</v>
      </c>
      <c r="G47" s="223">
        <v>23550</v>
      </c>
      <c r="H47" s="223">
        <v>24075</v>
      </c>
      <c r="I47" s="218" t="s">
        <v>920</v>
      </c>
      <c r="J47" s="301" t="s">
        <v>944</v>
      </c>
      <c r="K47" s="234">
        <f t="shared" ref="K47:K48" si="37">H47-F47</f>
        <v>250</v>
      </c>
      <c r="L47" s="280">
        <f t="shared" ref="L47:L48" si="38">(H47*N47)*0.03%</f>
        <v>288.89999999999998</v>
      </c>
      <c r="M47" s="235">
        <f t="shared" ref="M47:M48" si="39">(K47*N47)-L47</f>
        <v>9711.1</v>
      </c>
      <c r="N47" s="234">
        <v>40</v>
      </c>
      <c r="O47" s="102" t="s">
        <v>594</v>
      </c>
      <c r="P47" s="236">
        <v>45264</v>
      </c>
      <c r="Q47" s="273"/>
      <c r="R47" s="140"/>
      <c r="S47" s="55" t="s">
        <v>923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41"/>
      <c r="AH47" s="142"/>
      <c r="AI47" s="140"/>
      <c r="AJ47" s="140"/>
      <c r="AK47" s="141"/>
      <c r="AL47" s="141"/>
      <c r="AM47" s="141"/>
    </row>
    <row r="48" spans="1:39" ht="12.75" customHeight="1">
      <c r="A48" s="223">
        <v>7</v>
      </c>
      <c r="B48" s="277">
        <v>45264</v>
      </c>
      <c r="C48" s="251"/>
      <c r="D48" s="251" t="s">
        <v>929</v>
      </c>
      <c r="E48" s="223" t="s">
        <v>603</v>
      </c>
      <c r="F48" s="223">
        <v>1162.5</v>
      </c>
      <c r="G48" s="223">
        <v>1143</v>
      </c>
      <c r="H48" s="223">
        <v>1185</v>
      </c>
      <c r="I48" s="218" t="s">
        <v>930</v>
      </c>
      <c r="J48" s="301" t="s">
        <v>952</v>
      </c>
      <c r="K48" s="234">
        <f t="shared" si="37"/>
        <v>22.5</v>
      </c>
      <c r="L48" s="280">
        <f t="shared" si="38"/>
        <v>177.74999999999997</v>
      </c>
      <c r="M48" s="235">
        <f t="shared" si="39"/>
        <v>11072.25</v>
      </c>
      <c r="N48" s="234">
        <v>500</v>
      </c>
      <c r="O48" s="102" t="s">
        <v>594</v>
      </c>
      <c r="P48" s="236">
        <v>45265</v>
      </c>
      <c r="Q48" s="273"/>
      <c r="R48" s="140"/>
      <c r="S48" s="55" t="s">
        <v>923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41"/>
      <c r="AH48" s="142"/>
      <c r="AI48" s="140"/>
      <c r="AJ48" s="140"/>
      <c r="AK48" s="141"/>
      <c r="AL48" s="141"/>
      <c r="AM48" s="141"/>
    </row>
    <row r="49" spans="1:39" ht="12.75" customHeight="1">
      <c r="A49" s="313">
        <v>8</v>
      </c>
      <c r="B49" s="314">
        <v>45264</v>
      </c>
      <c r="C49" s="315"/>
      <c r="D49" s="315" t="s">
        <v>931</v>
      </c>
      <c r="E49" s="313" t="s">
        <v>603</v>
      </c>
      <c r="F49" s="313">
        <v>5645</v>
      </c>
      <c r="G49" s="313">
        <v>5550</v>
      </c>
      <c r="H49" s="313">
        <v>5610</v>
      </c>
      <c r="I49" s="316" t="s">
        <v>932</v>
      </c>
      <c r="J49" s="324" t="s">
        <v>953</v>
      </c>
      <c r="K49" s="308">
        <f t="shared" ref="K49" si="40">H49-F49</f>
        <v>-35</v>
      </c>
      <c r="L49" s="325">
        <f t="shared" ref="L49" si="41">(H49*N49)*0.03%</f>
        <v>210.37499999999997</v>
      </c>
      <c r="M49" s="310">
        <f t="shared" ref="M49" si="42">(K49*N49)-L49</f>
        <v>-4585.375</v>
      </c>
      <c r="N49" s="308">
        <v>125</v>
      </c>
      <c r="O49" s="311" t="s">
        <v>604</v>
      </c>
      <c r="P49" s="312">
        <v>45265</v>
      </c>
      <c r="Q49" s="273"/>
      <c r="R49" s="140"/>
      <c r="S49" s="55" t="s">
        <v>923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41"/>
      <c r="AH49" s="142"/>
      <c r="AI49" s="140"/>
      <c r="AJ49" s="140"/>
      <c r="AK49" s="141"/>
      <c r="AL49" s="141"/>
      <c r="AM49" s="141"/>
    </row>
    <row r="50" spans="1:39" ht="12.75" customHeight="1">
      <c r="A50" s="223">
        <v>9</v>
      </c>
      <c r="B50" s="277">
        <v>45264</v>
      </c>
      <c r="C50" s="251"/>
      <c r="D50" s="251" t="s">
        <v>919</v>
      </c>
      <c r="E50" s="223" t="s">
        <v>603</v>
      </c>
      <c r="F50" s="223">
        <v>23575</v>
      </c>
      <c r="G50" s="223">
        <v>23300</v>
      </c>
      <c r="H50" s="223">
        <v>23775</v>
      </c>
      <c r="I50" s="218" t="s">
        <v>933</v>
      </c>
      <c r="J50" s="301" t="s">
        <v>950</v>
      </c>
      <c r="K50" s="234">
        <f t="shared" ref="K50:K51" si="43">H50-F50</f>
        <v>200</v>
      </c>
      <c r="L50" s="280">
        <f t="shared" ref="L50:L51" si="44">(H50*N50)*0.03%</f>
        <v>285.29999999999995</v>
      </c>
      <c r="M50" s="235">
        <f t="shared" ref="M50:M51" si="45">(K50*N50)-L50</f>
        <v>7714.7</v>
      </c>
      <c r="N50" s="234">
        <v>40</v>
      </c>
      <c r="O50" s="102" t="s">
        <v>594</v>
      </c>
      <c r="P50" s="236">
        <v>45265</v>
      </c>
      <c r="Q50" s="273"/>
      <c r="R50" s="140"/>
      <c r="S50" s="55" t="s">
        <v>923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41"/>
      <c r="AH50" s="142"/>
      <c r="AI50" s="140"/>
      <c r="AJ50" s="140"/>
      <c r="AK50" s="141"/>
      <c r="AL50" s="141"/>
      <c r="AM50" s="141"/>
    </row>
    <row r="51" spans="1:39" ht="12.75" customHeight="1">
      <c r="A51" s="313">
        <v>10</v>
      </c>
      <c r="B51" s="314">
        <v>45265</v>
      </c>
      <c r="C51" s="315"/>
      <c r="D51" s="315" t="s">
        <v>919</v>
      </c>
      <c r="E51" s="313" t="s">
        <v>603</v>
      </c>
      <c r="F51" s="313">
        <v>23375</v>
      </c>
      <c r="G51" s="313">
        <v>23100</v>
      </c>
      <c r="H51" s="313">
        <v>23125</v>
      </c>
      <c r="I51" s="316" t="s">
        <v>956</v>
      </c>
      <c r="J51" s="324" t="s">
        <v>961</v>
      </c>
      <c r="K51" s="308">
        <f t="shared" si="43"/>
        <v>-250</v>
      </c>
      <c r="L51" s="325">
        <f t="shared" si="44"/>
        <v>277.5</v>
      </c>
      <c r="M51" s="310">
        <f t="shared" si="45"/>
        <v>-10277.5</v>
      </c>
      <c r="N51" s="308">
        <v>40</v>
      </c>
      <c r="O51" s="311" t="s">
        <v>604</v>
      </c>
      <c r="P51" s="312">
        <v>45266</v>
      </c>
      <c r="Q51" s="273"/>
      <c r="R51" s="140"/>
      <c r="S51" s="55" t="s">
        <v>923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41"/>
      <c r="AH51" s="142"/>
      <c r="AI51" s="140"/>
      <c r="AJ51" s="140"/>
      <c r="AK51" s="141"/>
      <c r="AL51" s="141"/>
      <c r="AM51" s="141"/>
    </row>
    <row r="52" spans="1:39" ht="12.75" customHeight="1">
      <c r="A52" s="223">
        <v>11</v>
      </c>
      <c r="B52" s="277">
        <v>45204</v>
      </c>
      <c r="C52" s="251"/>
      <c r="D52" s="251" t="s">
        <v>957</v>
      </c>
      <c r="E52" s="223" t="s">
        <v>603</v>
      </c>
      <c r="F52" s="223">
        <v>2242.5</v>
      </c>
      <c r="G52" s="223">
        <v>2205</v>
      </c>
      <c r="H52" s="223">
        <v>2267.5</v>
      </c>
      <c r="I52" s="218" t="s">
        <v>958</v>
      </c>
      <c r="J52" s="301" t="s">
        <v>761</v>
      </c>
      <c r="K52" s="234">
        <f t="shared" ref="K52" si="46">H52-F52</f>
        <v>25</v>
      </c>
      <c r="L52" s="280">
        <f t="shared" ref="L52" si="47">(H52*N52)*0.03%</f>
        <v>204.07499999999999</v>
      </c>
      <c r="M52" s="235">
        <f t="shared" ref="M52" si="48">(K52*N52)-L52</f>
        <v>7295.9250000000002</v>
      </c>
      <c r="N52" s="234">
        <v>300</v>
      </c>
      <c r="O52" s="102" t="s">
        <v>594</v>
      </c>
      <c r="P52" s="236">
        <v>45266</v>
      </c>
      <c r="Q52" s="273"/>
      <c r="R52" s="140"/>
      <c r="S52" s="55" t="s">
        <v>923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41"/>
      <c r="AH52" s="142"/>
      <c r="AI52" s="140"/>
      <c r="AJ52" s="140"/>
      <c r="AK52" s="141"/>
      <c r="AL52" s="141"/>
      <c r="AM52" s="141"/>
    </row>
    <row r="53" spans="1:39" ht="12.75" customHeight="1">
      <c r="A53" s="223">
        <v>12</v>
      </c>
      <c r="B53" s="277">
        <v>45266</v>
      </c>
      <c r="C53" s="251"/>
      <c r="D53" s="251" t="s">
        <v>917</v>
      </c>
      <c r="E53" s="223" t="s">
        <v>603</v>
      </c>
      <c r="F53" s="223">
        <v>555</v>
      </c>
      <c r="G53" s="223">
        <v>547</v>
      </c>
      <c r="H53" s="223">
        <v>565</v>
      </c>
      <c r="I53" s="218" t="s">
        <v>964</v>
      </c>
      <c r="J53" s="301" t="s">
        <v>979</v>
      </c>
      <c r="K53" s="234">
        <f t="shared" ref="K53:K54" si="49">H53-F53</f>
        <v>10</v>
      </c>
      <c r="L53" s="280">
        <f t="shared" ref="L53:L55" si="50">(H53*N53)*0.03%</f>
        <v>211.87499999999997</v>
      </c>
      <c r="M53" s="235">
        <f t="shared" ref="M53:M55" si="51">(K53*N53)-L53</f>
        <v>12288.125</v>
      </c>
      <c r="N53" s="234">
        <v>1250</v>
      </c>
      <c r="O53" s="102" t="s">
        <v>594</v>
      </c>
      <c r="P53" s="236">
        <v>45267</v>
      </c>
      <c r="Q53" s="273"/>
      <c r="R53" s="140"/>
      <c r="S53" s="55" t="s">
        <v>785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41"/>
      <c r="AH53" s="142"/>
      <c r="AI53" s="140"/>
      <c r="AJ53" s="140"/>
      <c r="AK53" s="141"/>
      <c r="AL53" s="141"/>
      <c r="AM53" s="141"/>
    </row>
    <row r="54" spans="1:39" ht="12.75" customHeight="1">
      <c r="A54" s="223">
        <v>13</v>
      </c>
      <c r="B54" s="277">
        <v>45266</v>
      </c>
      <c r="C54" s="251"/>
      <c r="D54" s="251" t="s">
        <v>965</v>
      </c>
      <c r="E54" s="223" t="s">
        <v>603</v>
      </c>
      <c r="F54" s="223">
        <v>1331.5</v>
      </c>
      <c r="G54" s="223">
        <v>1312</v>
      </c>
      <c r="H54" s="223">
        <v>1350</v>
      </c>
      <c r="I54" s="218" t="s">
        <v>966</v>
      </c>
      <c r="J54" s="301" t="s">
        <v>980</v>
      </c>
      <c r="K54" s="234">
        <f t="shared" si="49"/>
        <v>18.5</v>
      </c>
      <c r="L54" s="280">
        <f t="shared" si="50"/>
        <v>202.49999999999997</v>
      </c>
      <c r="M54" s="235">
        <f t="shared" si="51"/>
        <v>9047.5</v>
      </c>
      <c r="N54" s="234">
        <v>500</v>
      </c>
      <c r="O54" s="102" t="s">
        <v>594</v>
      </c>
      <c r="P54" s="236">
        <v>45267</v>
      </c>
      <c r="Q54" s="273"/>
      <c r="R54" s="140"/>
      <c r="S54" s="55" t="s">
        <v>923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41"/>
      <c r="AH54" s="142"/>
      <c r="AI54" s="140"/>
      <c r="AJ54" s="140"/>
      <c r="AK54" s="141"/>
      <c r="AL54" s="141"/>
      <c r="AM54" s="141"/>
    </row>
    <row r="55" spans="1:39" ht="12.75" customHeight="1">
      <c r="A55" s="223">
        <v>14</v>
      </c>
      <c r="B55" s="277">
        <v>45267</v>
      </c>
      <c r="C55" s="251"/>
      <c r="D55" s="251" t="s">
        <v>910</v>
      </c>
      <c r="E55" s="223" t="s">
        <v>940</v>
      </c>
      <c r="F55" s="223">
        <v>20985</v>
      </c>
      <c r="G55" s="223">
        <v>21130</v>
      </c>
      <c r="H55" s="223">
        <v>20915</v>
      </c>
      <c r="I55" s="218" t="s">
        <v>969</v>
      </c>
      <c r="J55" s="301" t="s">
        <v>775</v>
      </c>
      <c r="K55" s="234">
        <f>F55-H55</f>
        <v>70</v>
      </c>
      <c r="L55" s="280">
        <f t="shared" si="50"/>
        <v>313.72499999999997</v>
      </c>
      <c r="M55" s="235">
        <f t="shared" si="51"/>
        <v>3186.2750000000001</v>
      </c>
      <c r="N55" s="234">
        <v>50</v>
      </c>
      <c r="O55" s="102" t="s">
        <v>594</v>
      </c>
      <c r="P55" s="330">
        <v>45273</v>
      </c>
      <c r="Q55" s="273"/>
      <c r="R55" s="140"/>
      <c r="S55" s="55" t="s">
        <v>593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41"/>
      <c r="AH55" s="142"/>
      <c r="AI55" s="140"/>
      <c r="AJ55" s="140"/>
      <c r="AK55" s="141"/>
      <c r="AL55" s="141"/>
      <c r="AM55" s="141"/>
    </row>
    <row r="56" spans="1:39" ht="12.75" customHeight="1">
      <c r="A56" s="313">
        <v>15</v>
      </c>
      <c r="B56" s="314">
        <v>45267</v>
      </c>
      <c r="C56" s="315"/>
      <c r="D56" s="315" t="s">
        <v>970</v>
      </c>
      <c r="E56" s="313" t="s">
        <v>940</v>
      </c>
      <c r="F56" s="313">
        <v>397</v>
      </c>
      <c r="G56" s="313">
        <v>403</v>
      </c>
      <c r="H56" s="313">
        <v>403</v>
      </c>
      <c r="I56" s="316" t="s">
        <v>971</v>
      </c>
      <c r="J56" s="324" t="s">
        <v>984</v>
      </c>
      <c r="K56" s="308">
        <f>F56-H56</f>
        <v>-6</v>
      </c>
      <c r="L56" s="325">
        <f t="shared" ref="L56:L58" si="52">(H56*N56)*0.03%</f>
        <v>241.79999999999998</v>
      </c>
      <c r="M56" s="310">
        <f t="shared" ref="M56:M58" si="53">(K56*N56)-L56</f>
        <v>-12241.8</v>
      </c>
      <c r="N56" s="308">
        <v>2000</v>
      </c>
      <c r="O56" s="311" t="s">
        <v>604</v>
      </c>
      <c r="P56" s="326">
        <v>45268</v>
      </c>
      <c r="Q56" s="273"/>
      <c r="R56" s="140"/>
      <c r="S56" s="55" t="s">
        <v>593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41"/>
      <c r="AH56" s="142"/>
      <c r="AI56" s="140"/>
      <c r="AJ56" s="140"/>
      <c r="AK56" s="141"/>
      <c r="AL56" s="141"/>
      <c r="AM56" s="141"/>
    </row>
    <row r="57" spans="1:39" ht="12.75" customHeight="1">
      <c r="A57" s="313">
        <v>16</v>
      </c>
      <c r="B57" s="314">
        <v>45267</v>
      </c>
      <c r="C57" s="315"/>
      <c r="D57" s="315" t="s">
        <v>977</v>
      </c>
      <c r="E57" s="313" t="s">
        <v>603</v>
      </c>
      <c r="F57" s="313">
        <v>2727.5</v>
      </c>
      <c r="G57" s="313">
        <v>2690</v>
      </c>
      <c r="H57" s="313">
        <v>2690</v>
      </c>
      <c r="I57" s="316" t="s">
        <v>978</v>
      </c>
      <c r="J57" s="324" t="s">
        <v>985</v>
      </c>
      <c r="K57" s="308">
        <f t="shared" ref="K57:K58" si="54">H57-F57</f>
        <v>-37.5</v>
      </c>
      <c r="L57" s="325">
        <f t="shared" si="52"/>
        <v>242.09999999999997</v>
      </c>
      <c r="M57" s="310">
        <f t="shared" si="53"/>
        <v>-11492.1</v>
      </c>
      <c r="N57" s="327">
        <v>300</v>
      </c>
      <c r="O57" s="311" t="s">
        <v>604</v>
      </c>
      <c r="P57" s="326">
        <v>45268</v>
      </c>
      <c r="Q57" s="273"/>
      <c r="R57" s="140"/>
      <c r="S57" s="55" t="s">
        <v>923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41"/>
      <c r="AH57" s="142"/>
      <c r="AI57" s="140"/>
      <c r="AJ57" s="140"/>
      <c r="AK57" s="141"/>
      <c r="AL57" s="141"/>
      <c r="AM57" s="141"/>
    </row>
    <row r="58" spans="1:39" ht="12.75" customHeight="1">
      <c r="A58" s="223">
        <v>17</v>
      </c>
      <c r="B58" s="277">
        <v>45271</v>
      </c>
      <c r="C58" s="251"/>
      <c r="D58" s="251" t="s">
        <v>929</v>
      </c>
      <c r="E58" s="223" t="s">
        <v>603</v>
      </c>
      <c r="F58" s="223">
        <v>1189</v>
      </c>
      <c r="G58" s="223">
        <v>1169</v>
      </c>
      <c r="H58" s="223">
        <v>1212</v>
      </c>
      <c r="I58" s="218" t="s">
        <v>992</v>
      </c>
      <c r="J58" s="301" t="s">
        <v>1000</v>
      </c>
      <c r="K58" s="234">
        <f t="shared" si="54"/>
        <v>23</v>
      </c>
      <c r="L58" s="280">
        <f t="shared" si="52"/>
        <v>181.79999999999998</v>
      </c>
      <c r="M58" s="235">
        <f t="shared" si="53"/>
        <v>11318.2</v>
      </c>
      <c r="N58" s="234">
        <v>500</v>
      </c>
      <c r="O58" s="102" t="s">
        <v>594</v>
      </c>
      <c r="P58" s="236">
        <v>45272</v>
      </c>
      <c r="Q58" s="273"/>
      <c r="R58" s="140"/>
      <c r="S58" s="55" t="s">
        <v>923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41"/>
      <c r="AH58" s="142"/>
      <c r="AI58" s="140"/>
      <c r="AJ58" s="140"/>
      <c r="AK58" s="141"/>
      <c r="AL58" s="141"/>
      <c r="AM58" s="141"/>
    </row>
    <row r="59" spans="1:39" ht="12.75" customHeight="1">
      <c r="A59" s="223">
        <v>18</v>
      </c>
      <c r="B59" s="277">
        <v>45271</v>
      </c>
      <c r="C59" s="251"/>
      <c r="D59" s="251" t="s">
        <v>990</v>
      </c>
      <c r="E59" s="223" t="s">
        <v>603</v>
      </c>
      <c r="F59" s="223">
        <v>2991</v>
      </c>
      <c r="G59" s="223">
        <v>2955</v>
      </c>
      <c r="H59" s="223">
        <v>3019</v>
      </c>
      <c r="I59" s="218" t="s">
        <v>991</v>
      </c>
      <c r="J59" s="301" t="s">
        <v>997</v>
      </c>
      <c r="K59" s="234">
        <f t="shared" ref="K59:K60" si="55">H59-F59</f>
        <v>28</v>
      </c>
      <c r="L59" s="280">
        <f t="shared" ref="L59:L60" si="56">(H59*N59)*0.03%</f>
        <v>271.70999999999998</v>
      </c>
      <c r="M59" s="235">
        <f t="shared" ref="M59:M60" si="57">(K59*N59)-L59</f>
        <v>8128.29</v>
      </c>
      <c r="N59" s="234">
        <v>300</v>
      </c>
      <c r="O59" s="102" t="s">
        <v>594</v>
      </c>
      <c r="P59" s="236">
        <v>45272</v>
      </c>
      <c r="Q59" s="273"/>
      <c r="R59" s="140"/>
      <c r="S59" s="55" t="s">
        <v>923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41"/>
      <c r="AH59" s="142"/>
      <c r="AI59" s="140"/>
      <c r="AJ59" s="140"/>
      <c r="AK59" s="141"/>
      <c r="AL59" s="141"/>
      <c r="AM59" s="141"/>
    </row>
    <row r="60" spans="1:39" ht="12.75" customHeight="1">
      <c r="A60" s="313">
        <v>19</v>
      </c>
      <c r="B60" s="314">
        <v>45272</v>
      </c>
      <c r="C60" s="315"/>
      <c r="D60" s="315" t="s">
        <v>965</v>
      </c>
      <c r="E60" s="313" t="s">
        <v>603</v>
      </c>
      <c r="F60" s="313">
        <v>1356</v>
      </c>
      <c r="G60" s="313">
        <v>1335</v>
      </c>
      <c r="H60" s="313">
        <v>1335</v>
      </c>
      <c r="I60" s="316" t="s">
        <v>1008</v>
      </c>
      <c r="J60" s="324" t="s">
        <v>1011</v>
      </c>
      <c r="K60" s="308">
        <f t="shared" si="55"/>
        <v>-21</v>
      </c>
      <c r="L60" s="325">
        <f t="shared" si="56"/>
        <v>200.24999999999997</v>
      </c>
      <c r="M60" s="310">
        <f t="shared" si="57"/>
        <v>-10700.25</v>
      </c>
      <c r="N60" s="327">
        <v>500</v>
      </c>
      <c r="O60" s="311" t="s">
        <v>604</v>
      </c>
      <c r="P60" s="326">
        <v>45273</v>
      </c>
      <c r="Q60" s="273"/>
      <c r="R60" s="140"/>
      <c r="S60" s="55" t="s">
        <v>923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41"/>
      <c r="AH60" s="142"/>
      <c r="AI60" s="140"/>
      <c r="AJ60" s="140"/>
      <c r="AK60" s="141"/>
      <c r="AL60" s="141"/>
      <c r="AM60" s="141"/>
    </row>
    <row r="61" spans="1:39" ht="12.75" customHeight="1">
      <c r="A61" s="313">
        <v>20</v>
      </c>
      <c r="B61" s="314">
        <v>45272</v>
      </c>
      <c r="C61" s="315"/>
      <c r="D61" s="315" t="s">
        <v>1001</v>
      </c>
      <c r="E61" s="313" t="s">
        <v>603</v>
      </c>
      <c r="F61" s="313">
        <v>2001.5</v>
      </c>
      <c r="G61" s="313">
        <v>1968</v>
      </c>
      <c r="H61" s="313">
        <v>1971</v>
      </c>
      <c r="I61" s="316" t="s">
        <v>1002</v>
      </c>
      <c r="J61" s="324" t="s">
        <v>1007</v>
      </c>
      <c r="K61" s="308">
        <f t="shared" ref="K61" si="58">H61-F61</f>
        <v>-30.5</v>
      </c>
      <c r="L61" s="325">
        <f t="shared" ref="L61:L63" si="59">(H61*N61)*0.03%</f>
        <v>177.39</v>
      </c>
      <c r="M61" s="310">
        <f t="shared" ref="M61:M63" si="60">(K61*N61)-L61</f>
        <v>-9327.39</v>
      </c>
      <c r="N61" s="327">
        <v>300</v>
      </c>
      <c r="O61" s="311" t="s">
        <v>604</v>
      </c>
      <c r="P61" s="326">
        <v>45272</v>
      </c>
      <c r="Q61" s="273"/>
      <c r="R61" s="140"/>
      <c r="S61" s="55" t="s">
        <v>593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41"/>
      <c r="AH61" s="142"/>
      <c r="AI61" s="140"/>
      <c r="AJ61" s="140"/>
      <c r="AK61" s="141"/>
      <c r="AL61" s="141"/>
      <c r="AM61" s="141"/>
    </row>
    <row r="62" spans="1:39" ht="12.75" customHeight="1">
      <c r="A62" s="313">
        <v>21</v>
      </c>
      <c r="B62" s="314">
        <v>45273</v>
      </c>
      <c r="C62" s="315"/>
      <c r="D62" s="315" t="s">
        <v>910</v>
      </c>
      <c r="E62" s="313" t="s">
        <v>940</v>
      </c>
      <c r="F62" s="313">
        <v>20975</v>
      </c>
      <c r="G62" s="313">
        <v>21130</v>
      </c>
      <c r="H62" s="313">
        <v>21180</v>
      </c>
      <c r="I62" s="316" t="s">
        <v>969</v>
      </c>
      <c r="J62" s="324" t="s">
        <v>1015</v>
      </c>
      <c r="K62" s="308">
        <f>F62-H62</f>
        <v>-205</v>
      </c>
      <c r="L62" s="325">
        <f t="shared" si="59"/>
        <v>317.7</v>
      </c>
      <c r="M62" s="310">
        <f t="shared" si="60"/>
        <v>-10567.7</v>
      </c>
      <c r="N62" s="308">
        <v>50</v>
      </c>
      <c r="O62" s="311" t="s">
        <v>604</v>
      </c>
      <c r="P62" s="326">
        <v>45274</v>
      </c>
      <c r="Q62" s="273"/>
      <c r="R62" s="140"/>
      <c r="S62" s="55" t="s">
        <v>923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41"/>
      <c r="AH62" s="142"/>
      <c r="AI62" s="140"/>
      <c r="AJ62" s="140"/>
      <c r="AK62" s="141"/>
      <c r="AL62" s="141"/>
      <c r="AM62" s="141"/>
    </row>
    <row r="63" spans="1:39" ht="12.75" customHeight="1">
      <c r="A63" s="223">
        <v>22</v>
      </c>
      <c r="B63" s="277">
        <v>45273</v>
      </c>
      <c r="C63" s="251"/>
      <c r="D63" s="251" t="s">
        <v>1013</v>
      </c>
      <c r="E63" s="223" t="s">
        <v>603</v>
      </c>
      <c r="F63" s="223">
        <v>2632.5</v>
      </c>
      <c r="G63" s="223">
        <v>2592</v>
      </c>
      <c r="H63" s="223">
        <v>2672</v>
      </c>
      <c r="I63" s="218" t="s">
        <v>1014</v>
      </c>
      <c r="J63" s="301" t="s">
        <v>1037</v>
      </c>
      <c r="K63" s="234">
        <f t="shared" ref="K63" si="61">H63-F63</f>
        <v>39.5</v>
      </c>
      <c r="L63" s="280">
        <f t="shared" si="59"/>
        <v>200.39999999999998</v>
      </c>
      <c r="M63" s="235">
        <f t="shared" si="60"/>
        <v>9674.6</v>
      </c>
      <c r="N63" s="234">
        <v>250</v>
      </c>
      <c r="O63" s="102" t="s">
        <v>594</v>
      </c>
      <c r="P63" s="236">
        <v>45278</v>
      </c>
      <c r="Q63" s="273"/>
      <c r="R63" s="140"/>
      <c r="S63" s="55" t="s">
        <v>923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41"/>
      <c r="AH63" s="142"/>
      <c r="AI63" s="140"/>
      <c r="AJ63" s="140"/>
      <c r="AK63" s="141"/>
      <c r="AL63" s="141"/>
      <c r="AM63" s="141"/>
    </row>
    <row r="64" spans="1:39" ht="12.75" customHeight="1">
      <c r="A64" s="223">
        <v>23</v>
      </c>
      <c r="B64" s="277">
        <v>45274</v>
      </c>
      <c r="C64" s="251"/>
      <c r="D64" s="251" t="s">
        <v>1018</v>
      </c>
      <c r="E64" s="223" t="s">
        <v>603</v>
      </c>
      <c r="F64" s="223">
        <v>1103.5</v>
      </c>
      <c r="G64" s="223">
        <v>1087</v>
      </c>
      <c r="H64" s="223">
        <v>1115</v>
      </c>
      <c r="I64" s="218" t="s">
        <v>1019</v>
      </c>
      <c r="J64" s="301" t="s">
        <v>1022</v>
      </c>
      <c r="K64" s="234">
        <f t="shared" ref="K64:K65" si="62">H64-F64</f>
        <v>11.5</v>
      </c>
      <c r="L64" s="280">
        <f t="shared" ref="L64:L65" si="63">(H64*N64)*0.03%</f>
        <v>217.42499999999998</v>
      </c>
      <c r="M64" s="235">
        <f t="shared" ref="M64:M65" si="64">(K64*N64)-L64</f>
        <v>7257.5749999999998</v>
      </c>
      <c r="N64" s="234">
        <v>650</v>
      </c>
      <c r="O64" s="102" t="s">
        <v>594</v>
      </c>
      <c r="P64" s="236">
        <v>45274</v>
      </c>
      <c r="Q64" s="273"/>
      <c r="R64" s="140"/>
      <c r="S64" s="55" t="s">
        <v>923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41"/>
      <c r="AH64" s="142"/>
      <c r="AI64" s="140"/>
      <c r="AJ64" s="140"/>
      <c r="AK64" s="141"/>
      <c r="AL64" s="141"/>
      <c r="AM64" s="141"/>
    </row>
    <row r="65" spans="1:39" ht="12.75" customHeight="1">
      <c r="A65" s="223">
        <v>34</v>
      </c>
      <c r="B65" s="277">
        <v>45274</v>
      </c>
      <c r="C65" s="251"/>
      <c r="D65" s="251" t="s">
        <v>1020</v>
      </c>
      <c r="E65" s="223" t="s">
        <v>603</v>
      </c>
      <c r="F65" s="223">
        <v>1050</v>
      </c>
      <c r="G65" s="223">
        <v>1029</v>
      </c>
      <c r="H65" s="223">
        <v>1062.5</v>
      </c>
      <c r="I65" s="218" t="s">
        <v>1021</v>
      </c>
      <c r="J65" s="301" t="s">
        <v>1083</v>
      </c>
      <c r="K65" s="234">
        <f t="shared" si="62"/>
        <v>12.5</v>
      </c>
      <c r="L65" s="280">
        <f t="shared" si="63"/>
        <v>159.375</v>
      </c>
      <c r="M65" s="235">
        <f t="shared" si="64"/>
        <v>6090.625</v>
      </c>
      <c r="N65" s="234">
        <v>500</v>
      </c>
      <c r="O65" s="102" t="s">
        <v>594</v>
      </c>
      <c r="P65" s="236">
        <v>45280</v>
      </c>
      <c r="Q65" s="273"/>
      <c r="R65" s="140"/>
      <c r="S65" s="55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41"/>
      <c r="AH65" s="142"/>
      <c r="AI65" s="140"/>
      <c r="AJ65" s="140"/>
      <c r="AK65" s="141"/>
      <c r="AL65" s="141"/>
      <c r="AM65" s="141"/>
    </row>
    <row r="66" spans="1:39" ht="12.75" customHeight="1">
      <c r="A66" s="223">
        <v>35</v>
      </c>
      <c r="B66" s="277">
        <v>45275</v>
      </c>
      <c r="C66" s="251"/>
      <c r="D66" s="251" t="s">
        <v>1035</v>
      </c>
      <c r="E66" s="223" t="s">
        <v>603</v>
      </c>
      <c r="F66" s="223">
        <v>2503</v>
      </c>
      <c r="G66" s="223">
        <v>2463</v>
      </c>
      <c r="H66" s="223">
        <v>2535</v>
      </c>
      <c r="I66" s="218" t="s">
        <v>1036</v>
      </c>
      <c r="J66" s="301" t="s">
        <v>1038</v>
      </c>
      <c r="K66" s="234">
        <f t="shared" ref="K66" si="65">H66-F66</f>
        <v>32</v>
      </c>
      <c r="L66" s="280">
        <f t="shared" ref="L66" si="66">(H66*N66)*0.03%</f>
        <v>190.12499999999997</v>
      </c>
      <c r="M66" s="235">
        <f t="shared" ref="M66" si="67">(K66*N66)-L66</f>
        <v>7809.875</v>
      </c>
      <c r="N66" s="234">
        <v>250</v>
      </c>
      <c r="O66" s="102" t="s">
        <v>594</v>
      </c>
      <c r="P66" s="236">
        <v>45278</v>
      </c>
      <c r="Q66" s="273"/>
      <c r="R66" s="140"/>
      <c r="S66" s="55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41"/>
      <c r="AH66" s="142"/>
      <c r="AI66" s="140"/>
      <c r="AJ66" s="140"/>
      <c r="AK66" s="141"/>
      <c r="AL66" s="141"/>
      <c r="AM66" s="141"/>
    </row>
    <row r="67" spans="1:39" ht="12.75" customHeight="1">
      <c r="A67" s="223">
        <v>36</v>
      </c>
      <c r="B67" s="277">
        <v>45279</v>
      </c>
      <c r="C67" s="251"/>
      <c r="D67" s="251" t="s">
        <v>1057</v>
      </c>
      <c r="E67" s="223" t="s">
        <v>603</v>
      </c>
      <c r="F67" s="223">
        <v>1635</v>
      </c>
      <c r="G67" s="223">
        <v>1607</v>
      </c>
      <c r="H67" s="223">
        <v>1661</v>
      </c>
      <c r="I67" s="218" t="s">
        <v>1058</v>
      </c>
      <c r="J67" s="301" t="s">
        <v>1082</v>
      </c>
      <c r="K67" s="234">
        <f t="shared" ref="K67:K68" si="68">H67-F67</f>
        <v>26</v>
      </c>
      <c r="L67" s="280">
        <f t="shared" ref="L67:L68" si="69">(H67*N67)*0.03%</f>
        <v>199.32</v>
      </c>
      <c r="M67" s="235">
        <f t="shared" ref="M67" si="70">(K67*N67)-L67</f>
        <v>10200.68</v>
      </c>
      <c r="N67" s="234">
        <v>400</v>
      </c>
      <c r="O67" s="102" t="s">
        <v>594</v>
      </c>
      <c r="P67" s="236">
        <v>45280</v>
      </c>
      <c r="Q67" s="273"/>
      <c r="R67" s="140"/>
      <c r="S67" s="55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41"/>
      <c r="AH67" s="142"/>
      <c r="AI67" s="140"/>
      <c r="AJ67" s="140"/>
      <c r="AK67" s="141"/>
      <c r="AL67" s="141"/>
      <c r="AM67" s="141"/>
    </row>
    <row r="68" spans="1:39" ht="12.75" customHeight="1">
      <c r="A68" s="386">
        <v>37</v>
      </c>
      <c r="B68" s="388">
        <v>45280</v>
      </c>
      <c r="C68" s="315"/>
      <c r="D68" s="315" t="s">
        <v>1085</v>
      </c>
      <c r="E68" s="313" t="s">
        <v>603</v>
      </c>
      <c r="F68" s="313">
        <v>25770</v>
      </c>
      <c r="G68" s="386">
        <v>25150</v>
      </c>
      <c r="H68" s="313">
        <v>25350</v>
      </c>
      <c r="I68" s="402">
        <v>26500</v>
      </c>
      <c r="J68" s="364" t="s">
        <v>1095</v>
      </c>
      <c r="K68" s="308">
        <f t="shared" si="68"/>
        <v>-420</v>
      </c>
      <c r="L68" s="325">
        <f t="shared" si="69"/>
        <v>304.2</v>
      </c>
      <c r="M68" s="368">
        <v>-9954.2000000000007</v>
      </c>
      <c r="N68" s="327">
        <v>40</v>
      </c>
      <c r="O68" s="364" t="s">
        <v>604</v>
      </c>
      <c r="P68" s="366">
        <v>45281</v>
      </c>
      <c r="Q68" s="273"/>
      <c r="R68" s="140"/>
      <c r="S68" s="55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41"/>
      <c r="AH68" s="142"/>
      <c r="AI68" s="140"/>
      <c r="AJ68" s="140"/>
      <c r="AK68" s="141"/>
      <c r="AL68" s="141"/>
      <c r="AM68" s="141"/>
    </row>
    <row r="69" spans="1:39" ht="12.75" customHeight="1">
      <c r="A69" s="387"/>
      <c r="B69" s="389"/>
      <c r="C69" s="315"/>
      <c r="D69" s="315" t="s">
        <v>1086</v>
      </c>
      <c r="E69" s="313" t="s">
        <v>940</v>
      </c>
      <c r="F69" s="313">
        <v>305</v>
      </c>
      <c r="G69" s="387"/>
      <c r="H69" s="313">
        <v>125</v>
      </c>
      <c r="I69" s="403"/>
      <c r="J69" s="365"/>
      <c r="K69" s="308">
        <f>F69-H69</f>
        <v>180</v>
      </c>
      <c r="L69" s="325">
        <v>50</v>
      </c>
      <c r="M69" s="369"/>
      <c r="N69" s="327">
        <v>40</v>
      </c>
      <c r="O69" s="365"/>
      <c r="P69" s="367"/>
      <c r="Q69" s="273"/>
      <c r="R69" s="140"/>
      <c r="S69" s="55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41"/>
      <c r="AH69" s="142"/>
      <c r="AI69" s="140"/>
      <c r="AJ69" s="140"/>
      <c r="AK69" s="141"/>
      <c r="AL69" s="141"/>
      <c r="AM69" s="141"/>
    </row>
    <row r="70" spans="1:39" ht="12.75" customHeight="1">
      <c r="A70" s="313">
        <v>38</v>
      </c>
      <c r="B70" s="314">
        <v>45280</v>
      </c>
      <c r="C70" s="315"/>
      <c r="D70" s="315" t="s">
        <v>1087</v>
      </c>
      <c r="E70" s="313" t="s">
        <v>603</v>
      </c>
      <c r="F70" s="313">
        <v>4957.5</v>
      </c>
      <c r="G70" s="313">
        <v>4910</v>
      </c>
      <c r="H70" s="313">
        <v>4910</v>
      </c>
      <c r="I70" s="316" t="s">
        <v>1088</v>
      </c>
      <c r="J70" s="324" t="s">
        <v>1092</v>
      </c>
      <c r="K70" s="308">
        <f>H70-F70</f>
        <v>-47.5</v>
      </c>
      <c r="L70" s="325">
        <f t="shared" ref="L70" si="71">(H70*N70)*0.03%</f>
        <v>294.59999999999997</v>
      </c>
      <c r="M70" s="310">
        <f t="shared" ref="M70" si="72">(K70*N70)-L70</f>
        <v>-9794.6</v>
      </c>
      <c r="N70" s="308">
        <v>200</v>
      </c>
      <c r="O70" s="311" t="s">
        <v>604</v>
      </c>
      <c r="P70" s="326">
        <v>45280</v>
      </c>
      <c r="Q70" s="273"/>
      <c r="R70" s="140"/>
      <c r="S70" s="55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41"/>
      <c r="AH70" s="142"/>
      <c r="AI70" s="140"/>
      <c r="AJ70" s="140"/>
      <c r="AK70" s="141"/>
      <c r="AL70" s="141"/>
      <c r="AM70" s="141"/>
    </row>
    <row r="71" spans="1:39" ht="12.75" customHeight="1">
      <c r="A71" s="220"/>
      <c r="B71" s="291"/>
      <c r="C71" s="274"/>
      <c r="D71" s="274"/>
      <c r="E71" s="220"/>
      <c r="F71" s="220"/>
      <c r="G71" s="220"/>
      <c r="H71" s="220"/>
      <c r="I71" s="222"/>
      <c r="J71" s="219"/>
      <c r="K71" s="98"/>
      <c r="L71" s="292"/>
      <c r="M71" s="276"/>
      <c r="N71" s="98"/>
      <c r="O71" s="100"/>
      <c r="P71" s="293"/>
      <c r="Q71" s="273"/>
      <c r="R71" s="140"/>
      <c r="S71" s="55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141"/>
      <c r="AH71" s="142"/>
      <c r="AI71" s="140"/>
      <c r="AJ71" s="140"/>
      <c r="AK71" s="141"/>
      <c r="AL71" s="141"/>
      <c r="AM71" s="141"/>
    </row>
    <row r="72" spans="1:39" ht="12.75" customHeight="1">
      <c r="A72" s="220"/>
      <c r="B72" s="291"/>
      <c r="C72" s="274"/>
      <c r="D72" s="274"/>
      <c r="E72" s="220"/>
      <c r="F72" s="220"/>
      <c r="G72" s="220"/>
      <c r="H72" s="220"/>
      <c r="I72" s="222"/>
      <c r="J72" s="219"/>
      <c r="K72" s="98"/>
      <c r="L72" s="292"/>
      <c r="M72" s="276"/>
      <c r="N72" s="98"/>
      <c r="O72" s="100"/>
      <c r="P72" s="293"/>
      <c r="Q72" s="273"/>
      <c r="R72" s="140"/>
      <c r="S72" s="55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141"/>
      <c r="AH72" s="142"/>
      <c r="AI72" s="140"/>
      <c r="AJ72" s="140"/>
      <c r="AK72" s="141"/>
      <c r="AL72" s="141"/>
      <c r="AM72" s="141"/>
    </row>
    <row r="73" spans="1:39" ht="12.75" customHeight="1">
      <c r="A73" s="220"/>
      <c r="B73" s="291"/>
      <c r="C73" s="274"/>
      <c r="D73" s="274"/>
      <c r="E73" s="220"/>
      <c r="F73" s="220"/>
      <c r="G73" s="220"/>
      <c r="H73" s="220"/>
      <c r="I73" s="222"/>
      <c r="J73" s="219"/>
      <c r="K73" s="98"/>
      <c r="L73" s="292"/>
      <c r="M73" s="276"/>
      <c r="N73" s="98"/>
      <c r="O73" s="100"/>
      <c r="P73" s="293"/>
      <c r="Q73" s="273"/>
      <c r="R73" s="140"/>
      <c r="S73" s="55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141"/>
      <c r="AH73" s="142"/>
      <c r="AI73" s="140"/>
      <c r="AJ73" s="140"/>
      <c r="AK73" s="141"/>
      <c r="AL73" s="141"/>
      <c r="AM73" s="141"/>
    </row>
    <row r="75" spans="1:39" ht="12.75" customHeight="1">
      <c r="A75" s="141"/>
      <c r="B75" s="144"/>
      <c r="C75" s="140"/>
      <c r="D75" s="140"/>
      <c r="E75" s="141"/>
      <c r="F75" s="141"/>
      <c r="G75" s="141"/>
      <c r="H75" s="145"/>
      <c r="I75" s="145"/>
      <c r="J75" s="145"/>
      <c r="K75" s="140"/>
      <c r="L75" s="141"/>
      <c r="M75" s="141"/>
      <c r="N75" s="141"/>
      <c r="O75" s="145"/>
      <c r="P75" s="145"/>
      <c r="Q75" s="145"/>
      <c r="R75" s="140"/>
      <c r="S75" s="55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141"/>
      <c r="AH75" s="142"/>
      <c r="AI75" s="140"/>
      <c r="AJ75" s="140"/>
      <c r="AK75" s="141"/>
      <c r="AL75" s="141"/>
      <c r="AM75" s="141"/>
    </row>
    <row r="76" spans="1:39">
      <c r="A76" s="146" t="s">
        <v>609</v>
      </c>
      <c r="B76" s="146"/>
      <c r="C76" s="146"/>
      <c r="D76" s="146"/>
      <c r="E76" s="147"/>
      <c r="F76" s="108"/>
      <c r="G76" s="108"/>
      <c r="H76" s="108"/>
      <c r="I76" s="108"/>
      <c r="J76" s="1"/>
      <c r="K76" s="6"/>
      <c r="L76" s="6"/>
      <c r="M76" s="6"/>
      <c r="N76" s="1"/>
      <c r="O76" s="1"/>
      <c r="P76" s="37"/>
      <c r="Q76" s="37"/>
      <c r="R76" s="37"/>
      <c r="S76" s="6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37"/>
      <c r="AH76" s="37"/>
      <c r="AI76" s="37"/>
      <c r="AJ76" s="37"/>
      <c r="AK76" s="37"/>
      <c r="AL76" s="37"/>
      <c r="AM76" s="37"/>
    </row>
    <row r="77" spans="1:39" ht="38.25">
      <c r="A77" s="95" t="s">
        <v>16</v>
      </c>
      <c r="B77" s="95" t="s">
        <v>566</v>
      </c>
      <c r="C77" s="95"/>
      <c r="D77" s="96" t="s">
        <v>578</v>
      </c>
      <c r="E77" s="95" t="s">
        <v>579</v>
      </c>
      <c r="F77" s="95" t="s">
        <v>580</v>
      </c>
      <c r="G77" s="95" t="s">
        <v>601</v>
      </c>
      <c r="H77" s="95" t="s">
        <v>582</v>
      </c>
      <c r="I77" s="95" t="s">
        <v>583</v>
      </c>
      <c r="J77" s="94" t="s">
        <v>584</v>
      </c>
      <c r="K77" s="94" t="s">
        <v>610</v>
      </c>
      <c r="L77" s="97" t="s">
        <v>586</v>
      </c>
      <c r="M77" s="139" t="s">
        <v>607</v>
      </c>
      <c r="N77" s="95" t="s">
        <v>608</v>
      </c>
      <c r="O77" s="95" t="s">
        <v>588</v>
      </c>
      <c r="P77" s="96" t="s">
        <v>589</v>
      </c>
      <c r="Q77" s="278"/>
      <c r="R77" s="37"/>
      <c r="S77" s="6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37"/>
      <c r="AH77" s="37"/>
      <c r="AI77" s="37"/>
      <c r="AJ77" s="37"/>
      <c r="AK77" s="37"/>
      <c r="AL77" s="37"/>
      <c r="AM77" s="37"/>
    </row>
    <row r="78" spans="1:39" ht="12.75" customHeight="1">
      <c r="A78" s="313">
        <v>1</v>
      </c>
      <c r="B78" s="314">
        <v>45261</v>
      </c>
      <c r="C78" s="315"/>
      <c r="D78" s="315" t="s">
        <v>914</v>
      </c>
      <c r="E78" s="313" t="s">
        <v>603</v>
      </c>
      <c r="F78" s="313">
        <v>190</v>
      </c>
      <c r="G78" s="313">
        <v>90</v>
      </c>
      <c r="H78" s="313">
        <v>35</v>
      </c>
      <c r="I78" s="316" t="s">
        <v>915</v>
      </c>
      <c r="J78" s="318" t="s">
        <v>934</v>
      </c>
      <c r="K78" s="317">
        <f>H78-F78</f>
        <v>-155</v>
      </c>
      <c r="L78" s="309">
        <v>50</v>
      </c>
      <c r="M78" s="310">
        <f t="shared" ref="M78" si="73">(K78*N78)-L78</f>
        <v>-2375</v>
      </c>
      <c r="N78" s="308">
        <v>15</v>
      </c>
      <c r="O78" s="311" t="s">
        <v>604</v>
      </c>
      <c r="P78" s="312">
        <v>45264</v>
      </c>
      <c r="Q78" s="273"/>
      <c r="R78" s="140"/>
      <c r="S78" s="55" t="s">
        <v>593</v>
      </c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141"/>
      <c r="AH78" s="142"/>
      <c r="AI78" s="140"/>
      <c r="AJ78" s="140"/>
      <c r="AK78" s="141"/>
      <c r="AL78" s="141"/>
      <c r="AM78" s="141"/>
    </row>
    <row r="79" spans="1:39" ht="12.75" customHeight="1">
      <c r="A79" s="386">
        <v>2</v>
      </c>
      <c r="B79" s="388">
        <v>45264</v>
      </c>
      <c r="C79" s="315"/>
      <c r="D79" s="315" t="s">
        <v>936</v>
      </c>
      <c r="E79" s="313" t="s">
        <v>940</v>
      </c>
      <c r="F79" s="313">
        <v>67</v>
      </c>
      <c r="G79" s="322"/>
      <c r="H79" s="313">
        <v>52</v>
      </c>
      <c r="I79" s="316"/>
      <c r="J79" s="384" t="s">
        <v>959</v>
      </c>
      <c r="K79" s="317">
        <f>F79-H79</f>
        <v>15</v>
      </c>
      <c r="L79" s="309">
        <v>50</v>
      </c>
      <c r="M79" s="368">
        <v>-4100</v>
      </c>
      <c r="N79" s="308">
        <v>50</v>
      </c>
      <c r="O79" s="364" t="s">
        <v>604</v>
      </c>
      <c r="P79" s="366">
        <v>45265</v>
      </c>
      <c r="Q79" s="273"/>
      <c r="R79" s="140"/>
      <c r="S79" s="55" t="s">
        <v>593</v>
      </c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141"/>
      <c r="AH79" s="142"/>
      <c r="AI79" s="140"/>
      <c r="AJ79" s="140"/>
      <c r="AK79" s="141"/>
      <c r="AL79" s="141"/>
      <c r="AM79" s="141"/>
    </row>
    <row r="80" spans="1:39" ht="12.75" customHeight="1">
      <c r="A80" s="387"/>
      <c r="B80" s="389"/>
      <c r="C80" s="315"/>
      <c r="D80" s="315" t="s">
        <v>937</v>
      </c>
      <c r="E80" s="313" t="s">
        <v>940</v>
      </c>
      <c r="F80" s="313">
        <v>87</v>
      </c>
      <c r="G80" s="322"/>
      <c r="H80" s="313">
        <v>182</v>
      </c>
      <c r="I80" s="316"/>
      <c r="J80" s="385"/>
      <c r="K80" s="317">
        <f>F80-H80</f>
        <v>-95</v>
      </c>
      <c r="L80" s="309">
        <v>50</v>
      </c>
      <c r="M80" s="379"/>
      <c r="N80" s="308">
        <v>50</v>
      </c>
      <c r="O80" s="382"/>
      <c r="P80" s="380"/>
      <c r="Q80" s="273"/>
      <c r="R80" s="140"/>
      <c r="S80" s="55" t="s">
        <v>593</v>
      </c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141"/>
      <c r="AH80" s="142"/>
      <c r="AI80" s="140"/>
      <c r="AJ80" s="140"/>
      <c r="AK80" s="141"/>
      <c r="AL80" s="141"/>
      <c r="AM80" s="141"/>
    </row>
    <row r="81" spans="1:39" ht="12.75" customHeight="1">
      <c r="A81" s="357">
        <v>3</v>
      </c>
      <c r="B81" s="359">
        <v>45264</v>
      </c>
      <c r="C81" s="251"/>
      <c r="D81" s="251" t="s">
        <v>938</v>
      </c>
      <c r="E81" s="223" t="s">
        <v>940</v>
      </c>
      <c r="F81" s="223">
        <v>37</v>
      </c>
      <c r="G81" s="323"/>
      <c r="H81" s="223">
        <v>6.5</v>
      </c>
      <c r="I81" s="218"/>
      <c r="J81" s="370" t="s">
        <v>946</v>
      </c>
      <c r="K81" s="320">
        <f>F81-H81</f>
        <v>30.5</v>
      </c>
      <c r="L81" s="321">
        <v>50</v>
      </c>
      <c r="M81" s="378">
        <v>620</v>
      </c>
      <c r="N81" s="234">
        <v>40</v>
      </c>
      <c r="O81" s="383" t="s">
        <v>594</v>
      </c>
      <c r="P81" s="381">
        <v>45265</v>
      </c>
      <c r="Q81" s="273"/>
      <c r="R81" s="140"/>
      <c r="S81" s="55" t="s">
        <v>1023</v>
      </c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141"/>
      <c r="AH81" s="142"/>
      <c r="AI81" s="140"/>
      <c r="AJ81" s="140"/>
      <c r="AK81" s="141"/>
      <c r="AL81" s="141"/>
      <c r="AM81" s="141"/>
    </row>
    <row r="82" spans="1:39" ht="12.75" customHeight="1">
      <c r="A82" s="358"/>
      <c r="B82" s="360"/>
      <c r="C82" s="251"/>
      <c r="D82" s="251" t="s">
        <v>939</v>
      </c>
      <c r="E82" s="223" t="s">
        <v>940</v>
      </c>
      <c r="F82" s="223">
        <v>45</v>
      </c>
      <c r="G82" s="323"/>
      <c r="H82" s="223">
        <v>57.5</v>
      </c>
      <c r="I82" s="218"/>
      <c r="J82" s="371"/>
      <c r="K82" s="320">
        <f>F82-H82</f>
        <v>-12.5</v>
      </c>
      <c r="L82" s="321">
        <v>50</v>
      </c>
      <c r="M82" s="362"/>
      <c r="N82" s="234">
        <v>40</v>
      </c>
      <c r="O82" s="373"/>
      <c r="P82" s="376"/>
      <c r="Q82" s="273"/>
      <c r="R82" s="140"/>
      <c r="S82" s="55" t="s">
        <v>1023</v>
      </c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141"/>
      <c r="AH82" s="142"/>
      <c r="AI82" s="140"/>
      <c r="AJ82" s="140"/>
      <c r="AK82" s="141"/>
      <c r="AL82" s="141"/>
      <c r="AM82" s="141"/>
    </row>
    <row r="83" spans="1:39" ht="12.75" customHeight="1">
      <c r="A83" s="223">
        <v>4</v>
      </c>
      <c r="B83" s="277">
        <v>45264</v>
      </c>
      <c r="C83" s="251"/>
      <c r="D83" s="251" t="s">
        <v>941</v>
      </c>
      <c r="E83" s="223" t="s">
        <v>603</v>
      </c>
      <c r="F83" s="223">
        <v>300</v>
      </c>
      <c r="G83" s="223">
        <v>190</v>
      </c>
      <c r="H83" s="223">
        <v>470</v>
      </c>
      <c r="I83" s="218" t="s">
        <v>943</v>
      </c>
      <c r="J83" s="319" t="s">
        <v>820</v>
      </c>
      <c r="K83" s="320">
        <f>H83-F83</f>
        <v>170</v>
      </c>
      <c r="L83" s="321">
        <v>50</v>
      </c>
      <c r="M83" s="235">
        <f t="shared" ref="M83:M84" si="74">(K83*N83)-L83</f>
        <v>2500</v>
      </c>
      <c r="N83" s="234">
        <v>15</v>
      </c>
      <c r="O83" s="102" t="s">
        <v>594</v>
      </c>
      <c r="P83" s="236">
        <v>45265</v>
      </c>
      <c r="Q83" s="273"/>
      <c r="R83" s="140"/>
      <c r="S83" s="55" t="s">
        <v>1024</v>
      </c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141"/>
      <c r="AH83" s="142"/>
      <c r="AI83" s="140"/>
      <c r="AJ83" s="140"/>
      <c r="AK83" s="141"/>
      <c r="AL83" s="141"/>
      <c r="AM83" s="141"/>
    </row>
    <row r="84" spans="1:39" ht="12.75" customHeight="1">
      <c r="A84" s="313">
        <v>5</v>
      </c>
      <c r="B84" s="314">
        <v>45265</v>
      </c>
      <c r="C84" s="315"/>
      <c r="D84" s="315" t="s">
        <v>947</v>
      </c>
      <c r="E84" s="313" t="s">
        <v>603</v>
      </c>
      <c r="F84" s="313">
        <v>29</v>
      </c>
      <c r="G84" s="313">
        <v>0</v>
      </c>
      <c r="H84" s="313">
        <v>0</v>
      </c>
      <c r="I84" s="316" t="s">
        <v>948</v>
      </c>
      <c r="J84" s="318" t="s">
        <v>967</v>
      </c>
      <c r="K84" s="317">
        <f>H84-F84</f>
        <v>-29</v>
      </c>
      <c r="L84" s="309">
        <v>25</v>
      </c>
      <c r="M84" s="310">
        <f t="shared" si="74"/>
        <v>-1185</v>
      </c>
      <c r="N84" s="308">
        <v>40</v>
      </c>
      <c r="O84" s="311" t="s">
        <v>604</v>
      </c>
      <c r="P84" s="312">
        <v>45266</v>
      </c>
      <c r="Q84" s="273"/>
      <c r="R84" s="140"/>
      <c r="S84" s="55" t="s">
        <v>1023</v>
      </c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141"/>
      <c r="AH84" s="142"/>
      <c r="AI84" s="140"/>
      <c r="AJ84" s="140"/>
      <c r="AK84" s="141"/>
      <c r="AL84" s="141"/>
      <c r="AM84" s="141"/>
    </row>
    <row r="85" spans="1:39" ht="12.75" customHeight="1">
      <c r="A85" s="223">
        <v>6</v>
      </c>
      <c r="B85" s="277">
        <v>45265</v>
      </c>
      <c r="C85" s="251"/>
      <c r="D85" s="251" t="s">
        <v>954</v>
      </c>
      <c r="E85" s="223" t="s">
        <v>603</v>
      </c>
      <c r="F85" s="223">
        <v>54</v>
      </c>
      <c r="G85" s="223">
        <v>18</v>
      </c>
      <c r="H85" s="223">
        <v>79</v>
      </c>
      <c r="I85" s="218" t="s">
        <v>955</v>
      </c>
      <c r="J85" s="319" t="s">
        <v>761</v>
      </c>
      <c r="K85" s="320">
        <f>H85-F85</f>
        <v>25</v>
      </c>
      <c r="L85" s="321">
        <v>50</v>
      </c>
      <c r="M85" s="235">
        <f t="shared" ref="M85" si="75">(K85*N85)-L85</f>
        <v>1200</v>
      </c>
      <c r="N85" s="234">
        <v>50</v>
      </c>
      <c r="O85" s="102" t="s">
        <v>594</v>
      </c>
      <c r="P85" s="236">
        <v>45265</v>
      </c>
      <c r="Q85" s="273"/>
      <c r="R85" s="140"/>
      <c r="S85" s="55" t="s">
        <v>1024</v>
      </c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141"/>
      <c r="AH85" s="142"/>
      <c r="AI85" s="140"/>
      <c r="AJ85" s="140"/>
      <c r="AK85" s="141"/>
      <c r="AL85" s="141"/>
      <c r="AM85" s="141"/>
    </row>
    <row r="86" spans="1:39" ht="12.75" customHeight="1">
      <c r="A86" s="386">
        <v>7</v>
      </c>
      <c r="B86" s="388">
        <v>45267</v>
      </c>
      <c r="C86" s="315"/>
      <c r="D86" s="315" t="s">
        <v>972</v>
      </c>
      <c r="E86" s="313" t="s">
        <v>603</v>
      </c>
      <c r="F86" s="313">
        <v>325</v>
      </c>
      <c r="G86" s="313"/>
      <c r="H86" s="313">
        <v>90</v>
      </c>
      <c r="I86" s="316"/>
      <c r="J86" s="384" t="s">
        <v>986</v>
      </c>
      <c r="K86" s="313">
        <f>H86-F86</f>
        <v>-235</v>
      </c>
      <c r="L86" s="328">
        <v>50</v>
      </c>
      <c r="M86" s="368">
        <f>(160*-15)-100</f>
        <v>-2500</v>
      </c>
      <c r="N86" s="313">
        <v>15</v>
      </c>
      <c r="O86" s="364" t="s">
        <v>604</v>
      </c>
      <c r="P86" s="366">
        <v>45268</v>
      </c>
      <c r="Q86" s="273"/>
      <c r="R86" s="140"/>
      <c r="S86" s="55" t="s">
        <v>1024</v>
      </c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141"/>
      <c r="AH86" s="142"/>
      <c r="AI86" s="140"/>
      <c r="AJ86" s="140"/>
      <c r="AK86" s="141"/>
      <c r="AL86" s="141"/>
      <c r="AM86" s="141"/>
    </row>
    <row r="87" spans="1:39" ht="12.75" customHeight="1">
      <c r="A87" s="387"/>
      <c r="B87" s="389"/>
      <c r="C87" s="315"/>
      <c r="D87" s="315" t="s">
        <v>973</v>
      </c>
      <c r="E87" s="313" t="s">
        <v>940</v>
      </c>
      <c r="F87" s="313">
        <v>165</v>
      </c>
      <c r="G87" s="313"/>
      <c r="H87" s="313">
        <v>90</v>
      </c>
      <c r="I87" s="316"/>
      <c r="J87" s="385"/>
      <c r="K87" s="317">
        <f>F87-H87</f>
        <v>75</v>
      </c>
      <c r="L87" s="309">
        <v>50</v>
      </c>
      <c r="M87" s="379"/>
      <c r="N87" s="308">
        <v>15</v>
      </c>
      <c r="O87" s="382"/>
      <c r="P87" s="380"/>
      <c r="Q87" s="273"/>
      <c r="R87" s="140"/>
      <c r="S87" s="55" t="s">
        <v>1024</v>
      </c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141"/>
      <c r="AH87" s="142"/>
      <c r="AI87" s="140"/>
      <c r="AJ87" s="140"/>
      <c r="AK87" s="141"/>
      <c r="AL87" s="141"/>
      <c r="AM87" s="141"/>
    </row>
    <row r="88" spans="1:39" ht="12.75" customHeight="1">
      <c r="A88" s="223">
        <v>8</v>
      </c>
      <c r="B88" s="277">
        <v>45267</v>
      </c>
      <c r="C88" s="251"/>
      <c r="D88" s="251" t="s">
        <v>974</v>
      </c>
      <c r="E88" s="223" t="s">
        <v>603</v>
      </c>
      <c r="F88" s="223">
        <v>40</v>
      </c>
      <c r="G88" s="223">
        <v>8</v>
      </c>
      <c r="H88" s="223">
        <v>60</v>
      </c>
      <c r="I88" s="218" t="s">
        <v>975</v>
      </c>
      <c r="J88" s="319" t="s">
        <v>976</v>
      </c>
      <c r="K88" s="320">
        <f>H88-F88</f>
        <v>20</v>
      </c>
      <c r="L88" s="321">
        <v>50</v>
      </c>
      <c r="M88" s="235">
        <f t="shared" ref="M88" si="76">(K88*N88)-L88</f>
        <v>950</v>
      </c>
      <c r="N88" s="234">
        <v>50</v>
      </c>
      <c r="O88" s="102" t="s">
        <v>594</v>
      </c>
      <c r="P88" s="236">
        <v>45267</v>
      </c>
      <c r="Q88" s="273"/>
      <c r="R88" s="140"/>
      <c r="S88" s="55" t="s">
        <v>1023</v>
      </c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141"/>
      <c r="AH88" s="142"/>
      <c r="AI88" s="140"/>
      <c r="AJ88" s="140"/>
      <c r="AK88" s="141"/>
      <c r="AL88" s="141"/>
      <c r="AM88" s="141"/>
    </row>
    <row r="89" spans="1:39" ht="12.75" customHeight="1">
      <c r="A89" s="223">
        <v>9</v>
      </c>
      <c r="B89" s="277">
        <v>45272</v>
      </c>
      <c r="C89" s="251"/>
      <c r="D89" s="251" t="s">
        <v>1003</v>
      </c>
      <c r="E89" s="223" t="s">
        <v>603</v>
      </c>
      <c r="F89" s="223">
        <v>14</v>
      </c>
      <c r="G89" s="223">
        <v>0</v>
      </c>
      <c r="H89" s="223">
        <v>29</v>
      </c>
      <c r="I89" s="218" t="s">
        <v>1004</v>
      </c>
      <c r="J89" s="319" t="s">
        <v>1005</v>
      </c>
      <c r="K89" s="320">
        <f>H89-F89</f>
        <v>15</v>
      </c>
      <c r="L89" s="321">
        <v>50</v>
      </c>
      <c r="M89" s="235">
        <f t="shared" ref="M89" si="77">(K89*N89)-L89</f>
        <v>550</v>
      </c>
      <c r="N89" s="234">
        <v>40</v>
      </c>
      <c r="O89" s="102" t="s">
        <v>594</v>
      </c>
      <c r="P89" s="236">
        <v>45272</v>
      </c>
      <c r="Q89" s="273"/>
      <c r="R89" s="140"/>
      <c r="S89" s="55" t="s">
        <v>1023</v>
      </c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141"/>
      <c r="AH89" s="142"/>
      <c r="AI89" s="140"/>
      <c r="AJ89" s="140"/>
      <c r="AK89" s="141"/>
      <c r="AL89" s="141"/>
      <c r="AM89" s="141"/>
    </row>
    <row r="90" spans="1:39" ht="12.75" customHeight="1">
      <c r="A90" s="386">
        <v>10</v>
      </c>
      <c r="B90" s="388">
        <v>45272</v>
      </c>
      <c r="C90" s="315"/>
      <c r="D90" s="315" t="s">
        <v>1009</v>
      </c>
      <c r="E90" s="313" t="s">
        <v>603</v>
      </c>
      <c r="F90" s="313">
        <v>300</v>
      </c>
      <c r="G90" s="313"/>
      <c r="H90" s="313">
        <v>0</v>
      </c>
      <c r="I90" s="316"/>
      <c r="J90" s="384" t="s">
        <v>1093</v>
      </c>
      <c r="K90" s="317">
        <f>H90-F90</f>
        <v>-300</v>
      </c>
      <c r="L90" s="309">
        <v>25</v>
      </c>
      <c r="M90" s="368">
        <v>-1550</v>
      </c>
      <c r="N90" s="308">
        <v>15</v>
      </c>
      <c r="O90" s="364" t="s">
        <v>604</v>
      </c>
      <c r="P90" s="366">
        <v>45280</v>
      </c>
      <c r="Q90" s="273"/>
      <c r="R90" s="140"/>
      <c r="S90" s="55" t="s">
        <v>1024</v>
      </c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141"/>
      <c r="AH90" s="142"/>
      <c r="AI90" s="140"/>
      <c r="AJ90" s="140"/>
      <c r="AK90" s="141"/>
      <c r="AL90" s="141"/>
      <c r="AM90" s="141"/>
    </row>
    <row r="91" spans="1:39" ht="12.75" customHeight="1">
      <c r="A91" s="387"/>
      <c r="B91" s="389"/>
      <c r="C91" s="315"/>
      <c r="D91" s="315" t="s">
        <v>1010</v>
      </c>
      <c r="E91" s="313" t="s">
        <v>940</v>
      </c>
      <c r="F91" s="313">
        <v>200</v>
      </c>
      <c r="G91" s="313"/>
      <c r="H91" s="313">
        <v>0</v>
      </c>
      <c r="I91" s="316"/>
      <c r="J91" s="385"/>
      <c r="K91" s="317">
        <f>F91-H91</f>
        <v>200</v>
      </c>
      <c r="L91" s="309">
        <v>25</v>
      </c>
      <c r="M91" s="369"/>
      <c r="N91" s="308">
        <v>15</v>
      </c>
      <c r="O91" s="365"/>
      <c r="P91" s="367"/>
      <c r="Q91" s="273"/>
      <c r="R91" s="140"/>
      <c r="S91" s="55" t="s">
        <v>1024</v>
      </c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141"/>
      <c r="AH91" s="142"/>
      <c r="AI91" s="140"/>
      <c r="AJ91" s="140"/>
      <c r="AK91" s="141"/>
      <c r="AL91" s="141"/>
      <c r="AM91" s="141"/>
    </row>
    <row r="92" spans="1:39" ht="12.75" customHeight="1">
      <c r="A92" s="223">
        <v>11</v>
      </c>
      <c r="B92" s="277">
        <v>45273</v>
      </c>
      <c r="C92" s="251"/>
      <c r="D92" s="251" t="s">
        <v>1012</v>
      </c>
      <c r="E92" s="223" t="s">
        <v>603</v>
      </c>
      <c r="F92" s="223">
        <v>42.5</v>
      </c>
      <c r="G92" s="223"/>
      <c r="H92" s="223">
        <v>67.5</v>
      </c>
      <c r="I92" s="218" t="s">
        <v>955</v>
      </c>
      <c r="J92" s="319" t="s">
        <v>761</v>
      </c>
      <c r="K92" s="320">
        <f>H92-F92</f>
        <v>25</v>
      </c>
      <c r="L92" s="321">
        <v>50</v>
      </c>
      <c r="M92" s="235">
        <f t="shared" ref="M92" si="78">(K92*N92)-L92</f>
        <v>325</v>
      </c>
      <c r="N92" s="234">
        <v>15</v>
      </c>
      <c r="O92" s="102" t="s">
        <v>594</v>
      </c>
      <c r="P92" s="236">
        <v>45273</v>
      </c>
      <c r="Q92" s="273"/>
      <c r="R92" s="140"/>
      <c r="S92" s="55" t="s">
        <v>1023</v>
      </c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141"/>
      <c r="AH92" s="142"/>
      <c r="AI92" s="140"/>
      <c r="AJ92" s="140"/>
      <c r="AK92" s="141"/>
      <c r="AL92" s="141"/>
      <c r="AM92" s="141"/>
    </row>
    <row r="93" spans="1:39" ht="12.75" customHeight="1">
      <c r="A93" s="392">
        <v>12</v>
      </c>
      <c r="B93" s="394">
        <v>45275</v>
      </c>
      <c r="C93" s="337"/>
      <c r="D93" s="337" t="s">
        <v>1027</v>
      </c>
      <c r="E93" s="338" t="s">
        <v>603</v>
      </c>
      <c r="F93" s="338">
        <v>24</v>
      </c>
      <c r="G93" s="338"/>
      <c r="H93" s="338">
        <v>17.5</v>
      </c>
      <c r="I93" s="339"/>
      <c r="J93" s="390" t="s">
        <v>1059</v>
      </c>
      <c r="K93" s="340">
        <f>H93-F93</f>
        <v>-6.5</v>
      </c>
      <c r="L93" s="341">
        <v>50</v>
      </c>
      <c r="M93" s="396">
        <v>-100</v>
      </c>
      <c r="N93" s="342">
        <v>400</v>
      </c>
      <c r="O93" s="398" t="s">
        <v>611</v>
      </c>
      <c r="P93" s="400">
        <v>45279</v>
      </c>
      <c r="Q93" s="273"/>
      <c r="R93" s="140"/>
      <c r="S93" s="55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141"/>
      <c r="AH93" s="142"/>
      <c r="AI93" s="140"/>
      <c r="AJ93" s="140"/>
      <c r="AK93" s="141"/>
      <c r="AL93" s="141"/>
      <c r="AM93" s="141"/>
    </row>
    <row r="94" spans="1:39" ht="12.75" customHeight="1">
      <c r="A94" s="393"/>
      <c r="B94" s="395"/>
      <c r="C94" s="337"/>
      <c r="D94" s="337" t="s">
        <v>1028</v>
      </c>
      <c r="E94" s="338" t="s">
        <v>940</v>
      </c>
      <c r="F94" s="338">
        <v>18</v>
      </c>
      <c r="G94" s="338"/>
      <c r="H94" s="338">
        <v>11.5</v>
      </c>
      <c r="I94" s="339"/>
      <c r="J94" s="391"/>
      <c r="K94" s="340">
        <f>F94-H94</f>
        <v>6.5</v>
      </c>
      <c r="L94" s="341">
        <v>50</v>
      </c>
      <c r="M94" s="397"/>
      <c r="N94" s="342">
        <v>400</v>
      </c>
      <c r="O94" s="399"/>
      <c r="P94" s="401"/>
      <c r="Q94" s="273"/>
      <c r="R94" s="140"/>
      <c r="S94" s="55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141"/>
      <c r="AH94" s="142"/>
      <c r="AI94" s="140"/>
      <c r="AJ94" s="140"/>
      <c r="AK94" s="141"/>
      <c r="AL94" s="141"/>
      <c r="AM94" s="141"/>
    </row>
    <row r="95" spans="1:39" ht="12.75" customHeight="1">
      <c r="A95" s="357">
        <v>13</v>
      </c>
      <c r="B95" s="359">
        <v>45275</v>
      </c>
      <c r="C95" s="251"/>
      <c r="D95" s="251" t="s">
        <v>1029</v>
      </c>
      <c r="E95" s="223" t="s">
        <v>603</v>
      </c>
      <c r="F95" s="223">
        <v>13.5</v>
      </c>
      <c r="G95" s="223"/>
      <c r="H95" s="223">
        <v>18.5</v>
      </c>
      <c r="I95" s="218"/>
      <c r="J95" s="370" t="s">
        <v>1032</v>
      </c>
      <c r="K95" s="320">
        <f>H95-F95</f>
        <v>5</v>
      </c>
      <c r="L95" s="321">
        <v>50</v>
      </c>
      <c r="M95" s="378">
        <v>2900</v>
      </c>
      <c r="N95" s="234">
        <v>1500</v>
      </c>
      <c r="O95" s="383" t="s">
        <v>594</v>
      </c>
      <c r="P95" s="381">
        <v>45275</v>
      </c>
      <c r="Q95" s="273"/>
      <c r="R95" s="140"/>
      <c r="S95" s="55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141"/>
      <c r="AH95" s="142"/>
      <c r="AI95" s="140"/>
      <c r="AJ95" s="140"/>
      <c r="AK95" s="141"/>
      <c r="AL95" s="141"/>
      <c r="AM95" s="141"/>
    </row>
    <row r="96" spans="1:39" ht="12.75" customHeight="1">
      <c r="A96" s="358"/>
      <c r="B96" s="360"/>
      <c r="C96" s="251"/>
      <c r="D96" s="251" t="s">
        <v>1030</v>
      </c>
      <c r="E96" s="223" t="s">
        <v>940</v>
      </c>
      <c r="F96" s="332" t="s">
        <v>1031</v>
      </c>
      <c r="G96" s="223"/>
      <c r="H96" s="223">
        <v>9.5</v>
      </c>
      <c r="I96" s="218"/>
      <c r="J96" s="371"/>
      <c r="K96" s="331">
        <f>F96-H96</f>
        <v>-3</v>
      </c>
      <c r="L96" s="321">
        <v>50</v>
      </c>
      <c r="M96" s="363"/>
      <c r="N96" s="234">
        <v>1500</v>
      </c>
      <c r="O96" s="374"/>
      <c r="P96" s="377"/>
      <c r="Q96" s="273"/>
      <c r="R96" s="140"/>
      <c r="S96" s="55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141"/>
      <c r="AH96" s="142"/>
      <c r="AI96" s="140"/>
      <c r="AJ96" s="140"/>
      <c r="AK96" s="141"/>
      <c r="AL96" s="141"/>
      <c r="AM96" s="141"/>
    </row>
    <row r="97" spans="1:39" ht="12.75" customHeight="1">
      <c r="A97" s="357">
        <v>14</v>
      </c>
      <c r="B97" s="359">
        <v>45275</v>
      </c>
      <c r="C97" s="251"/>
      <c r="D97" s="251" t="s">
        <v>1033</v>
      </c>
      <c r="E97" s="223" t="s">
        <v>603</v>
      </c>
      <c r="F97" s="223">
        <v>49</v>
      </c>
      <c r="G97" s="223"/>
      <c r="H97" s="223">
        <v>62</v>
      </c>
      <c r="I97" s="218"/>
      <c r="J97" s="370" t="s">
        <v>1054</v>
      </c>
      <c r="K97" s="320">
        <f>H97-F97</f>
        <v>13</v>
      </c>
      <c r="L97" s="321">
        <v>50</v>
      </c>
      <c r="M97" s="378">
        <v>1850</v>
      </c>
      <c r="N97" s="234">
        <v>300</v>
      </c>
      <c r="O97" s="383" t="s">
        <v>594</v>
      </c>
      <c r="P97" s="381">
        <v>45279</v>
      </c>
      <c r="Q97" s="273"/>
      <c r="R97" s="140"/>
      <c r="S97" s="55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141"/>
      <c r="AH97" s="142"/>
      <c r="AI97" s="140"/>
      <c r="AJ97" s="140"/>
      <c r="AK97" s="141"/>
      <c r="AL97" s="141"/>
      <c r="AM97" s="141"/>
    </row>
    <row r="98" spans="1:39" ht="12.75" customHeight="1">
      <c r="A98" s="358"/>
      <c r="B98" s="360"/>
      <c r="C98" s="251"/>
      <c r="D98" s="251" t="s">
        <v>1034</v>
      </c>
      <c r="E98" s="223" t="s">
        <v>940</v>
      </c>
      <c r="F98" s="223">
        <v>27.5</v>
      </c>
      <c r="G98" s="223"/>
      <c r="H98" s="223">
        <v>34</v>
      </c>
      <c r="I98" s="218"/>
      <c r="J98" s="371"/>
      <c r="K98" s="320">
        <f>F98-H98</f>
        <v>-6.5</v>
      </c>
      <c r="L98" s="321">
        <v>50</v>
      </c>
      <c r="M98" s="363"/>
      <c r="N98" s="234">
        <v>300</v>
      </c>
      <c r="O98" s="374"/>
      <c r="P98" s="377"/>
      <c r="Q98" s="273"/>
      <c r="R98" s="140"/>
      <c r="S98" s="55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141"/>
      <c r="AH98" s="142"/>
      <c r="AI98" s="140"/>
      <c r="AJ98" s="140"/>
      <c r="AK98" s="141"/>
      <c r="AL98" s="141"/>
      <c r="AM98" s="141"/>
    </row>
    <row r="99" spans="1:39" ht="12.75" customHeight="1">
      <c r="A99" s="357">
        <v>15</v>
      </c>
      <c r="B99" s="359">
        <v>45278</v>
      </c>
      <c r="C99" s="251"/>
      <c r="D99" s="251" t="s">
        <v>1039</v>
      </c>
      <c r="E99" s="223" t="s">
        <v>940</v>
      </c>
      <c r="F99" s="223">
        <v>42</v>
      </c>
      <c r="G99" s="223"/>
      <c r="H99" s="223">
        <v>13</v>
      </c>
      <c r="I99" s="218"/>
      <c r="J99" s="370" t="s">
        <v>634</v>
      </c>
      <c r="K99" s="320">
        <f>F99-H99</f>
        <v>29</v>
      </c>
      <c r="L99" s="321">
        <v>50</v>
      </c>
      <c r="M99" s="378">
        <v>1500</v>
      </c>
      <c r="N99" s="234">
        <v>40</v>
      </c>
      <c r="O99" s="383" t="s">
        <v>594</v>
      </c>
      <c r="P99" s="381">
        <v>45279</v>
      </c>
      <c r="Q99" s="273"/>
      <c r="R99" s="140"/>
      <c r="S99" s="55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141"/>
      <c r="AH99" s="142"/>
      <c r="AI99" s="140"/>
      <c r="AJ99" s="140"/>
      <c r="AK99" s="141"/>
      <c r="AL99" s="141"/>
      <c r="AM99" s="141"/>
    </row>
    <row r="100" spans="1:39" ht="12.75" customHeight="1">
      <c r="A100" s="358"/>
      <c r="B100" s="360"/>
      <c r="C100" s="251"/>
      <c r="D100" s="251" t="s">
        <v>1040</v>
      </c>
      <c r="E100" s="223" t="s">
        <v>940</v>
      </c>
      <c r="F100" s="223">
        <v>36</v>
      </c>
      <c r="G100" s="223"/>
      <c r="H100" s="223">
        <v>25</v>
      </c>
      <c r="I100" s="218"/>
      <c r="J100" s="371"/>
      <c r="K100" s="320">
        <f>F100-H100</f>
        <v>11</v>
      </c>
      <c r="L100" s="321">
        <v>50</v>
      </c>
      <c r="M100" s="363"/>
      <c r="N100" s="234">
        <v>40</v>
      </c>
      <c r="O100" s="374"/>
      <c r="P100" s="377"/>
      <c r="Q100" s="273"/>
      <c r="R100" s="140"/>
      <c r="S100" s="55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141"/>
      <c r="AH100" s="142"/>
      <c r="AI100" s="140"/>
      <c r="AJ100" s="140"/>
      <c r="AK100" s="141"/>
      <c r="AL100" s="141"/>
      <c r="AM100" s="141"/>
    </row>
    <row r="101" spans="1:39" ht="12.75" customHeight="1">
      <c r="A101" s="334">
        <v>16</v>
      </c>
      <c r="B101" s="335">
        <v>45279</v>
      </c>
      <c r="C101" s="315"/>
      <c r="D101" s="315" t="s">
        <v>1040</v>
      </c>
      <c r="E101" s="313" t="s">
        <v>603</v>
      </c>
      <c r="F101" s="313">
        <v>9.5</v>
      </c>
      <c r="G101" s="313">
        <v>0</v>
      </c>
      <c r="H101" s="336">
        <v>0</v>
      </c>
      <c r="I101" s="313" t="s">
        <v>1055</v>
      </c>
      <c r="J101" s="318" t="s">
        <v>1056</v>
      </c>
      <c r="K101" s="317">
        <f t="shared" ref="K101:K106" si="79">H101-F101</f>
        <v>-9.5</v>
      </c>
      <c r="L101" s="309">
        <v>25</v>
      </c>
      <c r="M101" s="310">
        <f t="shared" ref="M101" si="80">(K101*N101)-L101</f>
        <v>-405</v>
      </c>
      <c r="N101" s="308">
        <v>40</v>
      </c>
      <c r="O101" s="311" t="s">
        <v>604</v>
      </c>
      <c r="P101" s="312">
        <v>45279</v>
      </c>
      <c r="Q101" s="273"/>
      <c r="R101" s="140"/>
      <c r="S101" s="55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141"/>
      <c r="AH101" s="142"/>
      <c r="AI101" s="140"/>
      <c r="AJ101" s="140"/>
      <c r="AK101" s="141"/>
      <c r="AL101" s="141"/>
      <c r="AM101" s="141"/>
    </row>
    <row r="102" spans="1:39" ht="12.75" customHeight="1">
      <c r="A102" s="334">
        <v>17</v>
      </c>
      <c r="B102" s="335">
        <v>45280</v>
      </c>
      <c r="C102" s="315"/>
      <c r="D102" s="315" t="s">
        <v>1089</v>
      </c>
      <c r="E102" s="313" t="s">
        <v>603</v>
      </c>
      <c r="F102" s="313">
        <v>40</v>
      </c>
      <c r="G102" s="313">
        <v>0</v>
      </c>
      <c r="H102" s="313">
        <v>0</v>
      </c>
      <c r="I102" s="316" t="s">
        <v>975</v>
      </c>
      <c r="J102" s="318" t="s">
        <v>1094</v>
      </c>
      <c r="K102" s="317">
        <f t="shared" si="79"/>
        <v>-40</v>
      </c>
      <c r="L102" s="309">
        <v>25</v>
      </c>
      <c r="M102" s="310">
        <f t="shared" ref="M102" si="81">(K102*N102)-L102</f>
        <v>-625</v>
      </c>
      <c r="N102" s="308">
        <v>15</v>
      </c>
      <c r="O102" s="311" t="s">
        <v>604</v>
      </c>
      <c r="P102" s="312">
        <v>45280</v>
      </c>
      <c r="Q102" s="273"/>
      <c r="R102" s="140"/>
      <c r="S102" s="55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141"/>
      <c r="AH102" s="142"/>
      <c r="AI102" s="140"/>
      <c r="AJ102" s="140"/>
      <c r="AK102" s="141"/>
      <c r="AL102" s="141"/>
      <c r="AM102" s="141"/>
    </row>
    <row r="103" spans="1:39" ht="12.75" customHeight="1">
      <c r="A103" s="357">
        <v>18</v>
      </c>
      <c r="B103" s="359">
        <v>45281</v>
      </c>
      <c r="C103" s="251"/>
      <c r="D103" s="251" t="s">
        <v>1096</v>
      </c>
      <c r="E103" s="223" t="s">
        <v>603</v>
      </c>
      <c r="F103" s="223">
        <v>25</v>
      </c>
      <c r="G103" s="223"/>
      <c r="H103" s="223">
        <v>72</v>
      </c>
      <c r="I103" s="218"/>
      <c r="J103" s="370" t="s">
        <v>1082</v>
      </c>
      <c r="K103" s="320">
        <f t="shared" si="79"/>
        <v>47</v>
      </c>
      <c r="L103" s="321">
        <v>50</v>
      </c>
      <c r="M103" s="361">
        <v>1200</v>
      </c>
      <c r="N103" s="234">
        <v>50</v>
      </c>
      <c r="O103" s="372" t="s">
        <v>594</v>
      </c>
      <c r="P103" s="375">
        <v>45281</v>
      </c>
      <c r="Q103" s="273"/>
      <c r="R103" s="140"/>
      <c r="S103" s="55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141"/>
      <c r="AH103" s="142"/>
      <c r="AI103" s="140"/>
      <c r="AJ103" s="140"/>
      <c r="AK103" s="141"/>
      <c r="AL103" s="141"/>
      <c r="AM103" s="141"/>
    </row>
    <row r="104" spans="1:39" ht="12.75" customHeight="1">
      <c r="A104" s="358"/>
      <c r="B104" s="360"/>
      <c r="C104" s="251"/>
      <c r="D104" s="251" t="s">
        <v>1097</v>
      </c>
      <c r="E104" s="223" t="s">
        <v>603</v>
      </c>
      <c r="F104" s="223">
        <v>32</v>
      </c>
      <c r="G104" s="223"/>
      <c r="H104" s="223">
        <v>11</v>
      </c>
      <c r="I104" s="218"/>
      <c r="J104" s="371"/>
      <c r="K104" s="320">
        <f t="shared" si="79"/>
        <v>-21</v>
      </c>
      <c r="L104" s="321">
        <v>50</v>
      </c>
      <c r="M104" s="362"/>
      <c r="N104" s="234">
        <v>50</v>
      </c>
      <c r="O104" s="373"/>
      <c r="P104" s="376"/>
      <c r="Q104" s="273"/>
      <c r="R104" s="140"/>
      <c r="S104" s="55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141"/>
      <c r="AH104" s="142"/>
      <c r="AI104" s="140"/>
      <c r="AJ104" s="140"/>
      <c r="AK104" s="141"/>
      <c r="AL104" s="141"/>
      <c r="AM104" s="141"/>
    </row>
    <row r="105" spans="1:39" ht="12.75" customHeight="1">
      <c r="A105" s="357">
        <v>19</v>
      </c>
      <c r="B105" s="359">
        <v>45281</v>
      </c>
      <c r="C105" s="251"/>
      <c r="D105" s="251" t="s">
        <v>1098</v>
      </c>
      <c r="E105" s="223" t="s">
        <v>603</v>
      </c>
      <c r="F105" s="223">
        <v>22</v>
      </c>
      <c r="G105" s="223"/>
      <c r="H105" s="223">
        <v>71</v>
      </c>
      <c r="I105" s="218"/>
      <c r="J105" s="370" t="s">
        <v>1000</v>
      </c>
      <c r="K105" s="320">
        <f t="shared" si="79"/>
        <v>49</v>
      </c>
      <c r="L105" s="321">
        <v>50</v>
      </c>
      <c r="M105" s="361">
        <v>1050</v>
      </c>
      <c r="N105" s="234">
        <v>50</v>
      </c>
      <c r="O105" s="372" t="s">
        <v>594</v>
      </c>
      <c r="P105" s="375">
        <v>45281</v>
      </c>
      <c r="Q105" s="273"/>
      <c r="R105" s="140"/>
      <c r="S105" s="55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141"/>
      <c r="AH105" s="142"/>
      <c r="AI105" s="140"/>
      <c r="AJ105" s="140"/>
      <c r="AK105" s="141"/>
      <c r="AL105" s="141"/>
      <c r="AM105" s="141"/>
    </row>
    <row r="106" spans="1:39" ht="12.75" customHeight="1">
      <c r="A106" s="358"/>
      <c r="B106" s="360"/>
      <c r="C106" s="251"/>
      <c r="D106" s="251" t="s">
        <v>1099</v>
      </c>
      <c r="E106" s="223" t="s">
        <v>603</v>
      </c>
      <c r="F106" s="223">
        <v>33</v>
      </c>
      <c r="G106" s="223"/>
      <c r="H106" s="223">
        <v>7</v>
      </c>
      <c r="I106" s="218"/>
      <c r="J106" s="371"/>
      <c r="K106" s="320">
        <f t="shared" si="79"/>
        <v>-26</v>
      </c>
      <c r="L106" s="321">
        <v>50</v>
      </c>
      <c r="M106" s="363"/>
      <c r="N106" s="234">
        <v>50</v>
      </c>
      <c r="O106" s="374"/>
      <c r="P106" s="377"/>
      <c r="Q106" s="273"/>
      <c r="R106" s="140"/>
      <c r="S106" s="55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141"/>
      <c r="AH106" s="142"/>
      <c r="AI106" s="140"/>
      <c r="AJ106" s="140"/>
      <c r="AK106" s="141"/>
      <c r="AL106" s="141"/>
      <c r="AM106" s="141"/>
    </row>
    <row r="107" spans="1:39" ht="12.75" customHeight="1">
      <c r="A107" s="334">
        <v>20</v>
      </c>
      <c r="B107" s="335">
        <v>45281</v>
      </c>
      <c r="C107" s="315"/>
      <c r="D107" s="315" t="s">
        <v>1100</v>
      </c>
      <c r="E107" s="313" t="s">
        <v>940</v>
      </c>
      <c r="F107" s="313">
        <v>39</v>
      </c>
      <c r="G107" s="313">
        <v>65</v>
      </c>
      <c r="H107" s="313">
        <v>65</v>
      </c>
      <c r="I107" s="316">
        <v>0.1</v>
      </c>
      <c r="J107" s="318" t="s">
        <v>1289</v>
      </c>
      <c r="K107" s="317">
        <f>F107-H107</f>
        <v>-26</v>
      </c>
      <c r="L107" s="309">
        <v>50</v>
      </c>
      <c r="M107" s="310">
        <f t="shared" ref="M107" si="82">(K107*N107)-L107</f>
        <v>-1350</v>
      </c>
      <c r="N107" s="308">
        <v>50</v>
      </c>
      <c r="O107" s="311" t="s">
        <v>604</v>
      </c>
      <c r="P107" s="312">
        <v>45282</v>
      </c>
      <c r="Q107" s="273"/>
      <c r="R107" s="140"/>
      <c r="S107" s="55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141"/>
      <c r="AH107" s="142"/>
      <c r="AI107" s="140"/>
      <c r="AJ107" s="140"/>
      <c r="AK107" s="141"/>
      <c r="AL107" s="141"/>
      <c r="AM107" s="141"/>
    </row>
    <row r="108" spans="1:39" ht="12.75" customHeight="1">
      <c r="A108" s="408">
        <v>21</v>
      </c>
      <c r="B108" s="409">
        <v>45282</v>
      </c>
      <c r="C108" s="274"/>
      <c r="D108" s="274" t="s">
        <v>1290</v>
      </c>
      <c r="E108" s="220" t="s">
        <v>940</v>
      </c>
      <c r="F108" s="220" t="s">
        <v>1292</v>
      </c>
      <c r="G108" s="220"/>
      <c r="H108" s="220"/>
      <c r="I108" s="222"/>
      <c r="J108" s="405" t="s">
        <v>592</v>
      </c>
      <c r="K108" s="220"/>
      <c r="L108" s="294"/>
      <c r="M108" s="296"/>
      <c r="N108" s="220"/>
      <c r="O108" s="222"/>
      <c r="P108" s="291"/>
      <c r="Q108" s="273"/>
      <c r="R108" s="140"/>
      <c r="S108" s="55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141"/>
      <c r="AH108" s="142"/>
      <c r="AI108" s="140"/>
      <c r="AJ108" s="140"/>
      <c r="AK108" s="141"/>
      <c r="AL108" s="141"/>
      <c r="AM108" s="141"/>
    </row>
    <row r="109" spans="1:39" ht="12.75" customHeight="1">
      <c r="A109" s="407"/>
      <c r="B109" s="406"/>
      <c r="C109" s="274"/>
      <c r="D109" s="274" t="s">
        <v>1291</v>
      </c>
      <c r="E109" s="220" t="s">
        <v>940</v>
      </c>
      <c r="F109" s="220" t="s">
        <v>1293</v>
      </c>
      <c r="G109" s="220"/>
      <c r="H109" s="220"/>
      <c r="I109" s="222"/>
      <c r="J109" s="404"/>
      <c r="K109" s="220"/>
      <c r="L109" s="294"/>
      <c r="M109" s="296"/>
      <c r="N109" s="220"/>
      <c r="O109" s="222"/>
      <c r="P109" s="291"/>
      <c r="Q109" s="273"/>
      <c r="R109" s="140"/>
      <c r="S109" s="55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141"/>
      <c r="AH109" s="142"/>
      <c r="AI109" s="140"/>
      <c r="AJ109" s="140"/>
      <c r="AK109" s="141"/>
      <c r="AL109" s="141"/>
      <c r="AM109" s="141"/>
    </row>
    <row r="110" spans="1:39" ht="12.75" customHeight="1">
      <c r="A110" s="344"/>
      <c r="B110" s="333"/>
      <c r="C110" s="274"/>
      <c r="D110" s="274"/>
      <c r="E110" s="220"/>
      <c r="F110" s="220"/>
      <c r="G110" s="220"/>
      <c r="H110" s="220"/>
      <c r="I110" s="222"/>
      <c r="J110" s="343"/>
      <c r="K110" s="220"/>
      <c r="L110" s="294"/>
      <c r="M110" s="296"/>
      <c r="N110" s="220"/>
      <c r="O110" s="222"/>
      <c r="P110" s="291"/>
      <c r="Q110" s="273"/>
      <c r="R110" s="140"/>
      <c r="S110" s="55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141"/>
      <c r="AH110" s="142"/>
      <c r="AI110" s="140"/>
      <c r="AJ110" s="140"/>
      <c r="AK110" s="141"/>
      <c r="AL110" s="141"/>
      <c r="AM110" s="141"/>
    </row>
    <row r="111" spans="1:39" ht="12.75" customHeight="1">
      <c r="A111" s="220"/>
      <c r="B111" s="291"/>
      <c r="C111" s="274"/>
      <c r="D111" s="274"/>
      <c r="E111" s="220"/>
      <c r="F111" s="220"/>
      <c r="G111" s="220"/>
      <c r="H111" s="220"/>
      <c r="I111" s="222"/>
      <c r="J111" s="222"/>
      <c r="K111" s="220"/>
      <c r="L111" s="294"/>
      <c r="M111" s="296"/>
      <c r="N111" s="220"/>
      <c r="O111" s="222"/>
      <c r="P111" s="291"/>
      <c r="Q111" s="273"/>
      <c r="R111" s="140"/>
      <c r="S111" s="55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141"/>
      <c r="AH111" s="142"/>
      <c r="AI111" s="140"/>
      <c r="AJ111" s="140"/>
      <c r="AK111" s="141"/>
      <c r="AL111" s="141"/>
      <c r="AM111" s="141"/>
    </row>
    <row r="112" spans="1:39" ht="38.25" customHeight="1">
      <c r="A112" s="93" t="s">
        <v>615</v>
      </c>
      <c r="B112" s="148"/>
      <c r="C112" s="148"/>
      <c r="D112" s="149"/>
      <c r="E112" s="129"/>
      <c r="F112" s="6"/>
      <c r="G112" s="6"/>
      <c r="H112" s="130"/>
      <c r="I112" s="150"/>
      <c r="J112" s="1"/>
      <c r="K112" s="6"/>
      <c r="L112" s="6"/>
      <c r="M112" s="6"/>
      <c r="N112" s="1"/>
      <c r="O112" s="1"/>
      <c r="R112" s="1"/>
      <c r="S112" s="6"/>
      <c r="T112" s="1"/>
      <c r="U112" s="1"/>
      <c r="V112" s="1"/>
      <c r="W112" s="1"/>
      <c r="X112" s="1"/>
      <c r="Y112" s="6"/>
      <c r="Z112" s="1"/>
      <c r="AA112" s="1"/>
      <c r="AB112" s="1"/>
      <c r="AC112" s="1"/>
      <c r="AD112" s="1"/>
      <c r="AE112" s="6"/>
      <c r="AF112" s="1"/>
      <c r="AG112" s="1"/>
      <c r="AH112" s="1"/>
      <c r="AI112" s="1"/>
      <c r="AJ112" s="1"/>
      <c r="AK112" s="6"/>
      <c r="AL112" s="1"/>
    </row>
    <row r="113" spans="1:39" ht="38.25">
      <c r="A113" s="94" t="s">
        <v>16</v>
      </c>
      <c r="B113" s="95" t="s">
        <v>566</v>
      </c>
      <c r="C113" s="95"/>
      <c r="D113" s="96" t="s">
        <v>578</v>
      </c>
      <c r="E113" s="95" t="s">
        <v>579</v>
      </c>
      <c r="F113" s="95" t="s">
        <v>580</v>
      </c>
      <c r="G113" s="95" t="s">
        <v>581</v>
      </c>
      <c r="H113" s="95" t="s">
        <v>582</v>
      </c>
      <c r="I113" s="95" t="s">
        <v>583</v>
      </c>
      <c r="J113" s="94" t="s">
        <v>584</v>
      </c>
      <c r="K113" s="133" t="s">
        <v>602</v>
      </c>
      <c r="L113" s="134" t="s">
        <v>586</v>
      </c>
      <c r="M113" s="97" t="s">
        <v>587</v>
      </c>
      <c r="N113" s="95" t="s">
        <v>588</v>
      </c>
      <c r="O113" s="96" t="s">
        <v>589</v>
      </c>
      <c r="P113" s="231" t="s">
        <v>590</v>
      </c>
      <c r="Q113" s="233" t="s">
        <v>879</v>
      </c>
      <c r="R113" s="37"/>
      <c r="S113" s="6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</row>
    <row r="114" spans="1:39" ht="14.25" customHeight="1">
      <c r="A114" s="98">
        <v>1</v>
      </c>
      <c r="B114" s="99">
        <v>45252</v>
      </c>
      <c r="C114" s="143"/>
      <c r="D114" s="143" t="s">
        <v>365</v>
      </c>
      <c r="E114" s="98" t="s">
        <v>591</v>
      </c>
      <c r="F114" s="98" t="s">
        <v>897</v>
      </c>
      <c r="G114" s="98">
        <v>2480</v>
      </c>
      <c r="H114" s="98"/>
      <c r="I114" s="98" t="s">
        <v>898</v>
      </c>
      <c r="J114" s="100" t="s">
        <v>592</v>
      </c>
      <c r="K114" s="100"/>
      <c r="L114" s="101"/>
      <c r="M114" s="298"/>
      <c r="N114" s="295"/>
      <c r="O114" s="299"/>
      <c r="P114" s="224">
        <f>VLOOKUP(D114,'MidCap Intra'!$B$11:$C$568,2,0)</f>
        <v>2678.4</v>
      </c>
      <c r="Q114" s="221"/>
      <c r="R114" s="37"/>
      <c r="S114" s="37" t="s">
        <v>593</v>
      </c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</row>
    <row r="115" spans="1:39" ht="14.25" customHeight="1">
      <c r="A115" s="98">
        <v>2</v>
      </c>
      <c r="B115" s="99">
        <v>45261</v>
      </c>
      <c r="C115" s="143"/>
      <c r="D115" s="143" t="s">
        <v>406</v>
      </c>
      <c r="E115" s="98" t="s">
        <v>591</v>
      </c>
      <c r="F115" s="98" t="s">
        <v>921</v>
      </c>
      <c r="G115" s="98">
        <v>477</v>
      </c>
      <c r="H115" s="98"/>
      <c r="I115" s="98" t="s">
        <v>922</v>
      </c>
      <c r="J115" s="100" t="s">
        <v>592</v>
      </c>
      <c r="K115" s="100"/>
      <c r="L115" s="297"/>
      <c r="M115" s="228"/>
      <c r="N115" s="222"/>
      <c r="O115" s="229"/>
      <c r="P115" s="224">
        <f>VLOOKUP(D115,'MidCap Intra'!$B$11:$C$568,2,0)</f>
        <v>532</v>
      </c>
      <c r="Q115" s="221"/>
      <c r="R115" s="37"/>
      <c r="S115" s="37" t="s">
        <v>593</v>
      </c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</row>
    <row r="116" spans="1:39" ht="14.25" customHeight="1">
      <c r="A116" s="98">
        <v>3</v>
      </c>
      <c r="B116" s="99">
        <v>45271</v>
      </c>
      <c r="C116" s="143"/>
      <c r="D116" s="143" t="s">
        <v>447</v>
      </c>
      <c r="E116" s="98" t="s">
        <v>591</v>
      </c>
      <c r="F116" s="98" t="s">
        <v>996</v>
      </c>
      <c r="G116" s="98">
        <v>390</v>
      </c>
      <c r="H116" s="98"/>
      <c r="I116" s="98" t="s">
        <v>993</v>
      </c>
      <c r="J116" s="100" t="s">
        <v>592</v>
      </c>
      <c r="K116" s="100"/>
      <c r="L116" s="297"/>
      <c r="M116" s="228"/>
      <c r="N116" s="222"/>
      <c r="O116" s="229"/>
      <c r="P116" s="224">
        <f>VLOOKUP(D116,'MidCap Intra'!$B$11:$C$568,2,0)</f>
        <v>457.3</v>
      </c>
      <c r="Q116" s="221"/>
      <c r="R116" s="37"/>
      <c r="S116" s="37" t="s">
        <v>593</v>
      </c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</row>
    <row r="117" spans="1:39" ht="14.25" customHeight="1">
      <c r="A117" s="98"/>
      <c r="B117" s="99"/>
      <c r="C117" s="143"/>
      <c r="D117" s="143"/>
      <c r="E117" s="98"/>
      <c r="F117" s="98"/>
      <c r="G117" s="98"/>
      <c r="H117" s="98"/>
      <c r="I117" s="98"/>
      <c r="J117" s="100"/>
      <c r="K117" s="100"/>
      <c r="L117" s="297"/>
      <c r="M117" s="228"/>
      <c r="N117" s="222"/>
      <c r="O117" s="229"/>
      <c r="P117" s="221"/>
      <c r="Q117" s="221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</row>
    <row r="118" spans="1:39" ht="12.75" customHeight="1">
      <c r="A118" s="98"/>
      <c r="B118" s="99"/>
      <c r="C118" s="143"/>
      <c r="D118" s="143"/>
      <c r="E118" s="98"/>
      <c r="F118" s="98"/>
      <c r="G118" s="98"/>
      <c r="H118" s="98"/>
      <c r="I118" s="98"/>
      <c r="J118" s="100"/>
      <c r="K118" s="100"/>
      <c r="L118" s="297"/>
      <c r="M118" s="300"/>
      <c r="N118" s="222"/>
      <c r="O118" s="222"/>
      <c r="P118" s="221"/>
      <c r="Q118" s="221"/>
      <c r="S118" s="6"/>
      <c r="T118" s="1"/>
      <c r="U118" s="1"/>
      <c r="V118" s="1"/>
      <c r="W118" s="1"/>
      <c r="X118" s="1"/>
      <c r="Y118" s="1"/>
      <c r="Z118" s="1"/>
    </row>
    <row r="119" spans="1:39" ht="12.75" customHeight="1">
      <c r="A119" s="115" t="s">
        <v>595</v>
      </c>
      <c r="B119" s="115"/>
      <c r="C119" s="115"/>
      <c r="D119" s="115"/>
      <c r="E119" s="37"/>
      <c r="F119" s="122" t="s">
        <v>597</v>
      </c>
      <c r="G119" s="55"/>
      <c r="H119" s="55"/>
      <c r="I119" s="55"/>
      <c r="J119" s="6"/>
      <c r="K119" s="135"/>
      <c r="L119" s="136"/>
      <c r="M119" s="6"/>
      <c r="N119" s="105"/>
      <c r="O119" s="151"/>
      <c r="P119" s="1"/>
      <c r="Q119" s="242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39" ht="12.75" customHeight="1">
      <c r="A120" s="121" t="s">
        <v>596</v>
      </c>
      <c r="B120" s="115"/>
      <c r="C120" s="115"/>
      <c r="D120" s="115"/>
      <c r="E120" s="6"/>
      <c r="F120" s="122" t="s">
        <v>600</v>
      </c>
      <c r="G120" s="6"/>
      <c r="H120" s="6" t="s">
        <v>617</v>
      </c>
      <c r="I120" s="6"/>
      <c r="J120" s="1"/>
      <c r="K120" s="6"/>
      <c r="L120" s="6"/>
      <c r="M120" s="6"/>
      <c r="N120" s="1"/>
      <c r="O120" s="1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39" ht="12.75" customHeight="1">
      <c r="A121" s="121"/>
      <c r="B121" s="115"/>
      <c r="C121" s="115"/>
      <c r="D121" s="115"/>
      <c r="E121" s="6"/>
      <c r="F121" s="122"/>
      <c r="G121" s="6"/>
      <c r="H121" s="6"/>
      <c r="I121" s="6"/>
      <c r="J121" s="1"/>
      <c r="K121" s="6"/>
      <c r="L121" s="6"/>
      <c r="M121" s="6"/>
      <c r="N121" s="1"/>
      <c r="O121" s="1"/>
      <c r="R121" s="1"/>
      <c r="S121" s="55"/>
      <c r="T121" s="1"/>
      <c r="U121" s="1"/>
      <c r="V121" s="1"/>
      <c r="W121" s="1"/>
      <c r="X121" s="1"/>
      <c r="Y121" s="1"/>
      <c r="Z121" s="1"/>
      <c r="AA121" s="1"/>
    </row>
    <row r="122" spans="1:39" ht="12.75" customHeight="1">
      <c r="A122" s="121"/>
      <c r="B122" s="115"/>
      <c r="C122" s="115"/>
      <c r="D122" s="115"/>
      <c r="E122" s="6"/>
      <c r="F122" s="122"/>
      <c r="G122" s="55"/>
      <c r="H122" s="37"/>
      <c r="I122" s="55"/>
      <c r="J122" s="6"/>
      <c r="K122" s="135"/>
      <c r="L122" s="136"/>
      <c r="M122" s="6"/>
      <c r="N122" s="105"/>
      <c r="O122" s="137"/>
      <c r="P122" s="1"/>
      <c r="Q122" s="242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39" ht="12.75" customHeight="1">
      <c r="A123" s="121"/>
      <c r="B123" s="115"/>
      <c r="C123" s="115"/>
      <c r="D123" s="115"/>
      <c r="E123" s="6"/>
      <c r="F123" s="122"/>
      <c r="G123" s="55"/>
      <c r="H123" s="37"/>
      <c r="I123" s="55"/>
      <c r="J123" s="6"/>
      <c r="K123" s="135"/>
      <c r="L123" s="136"/>
      <c r="M123" s="6"/>
      <c r="N123" s="105"/>
      <c r="O123" s="137"/>
      <c r="P123" s="1"/>
      <c r="Q123" s="242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39" ht="12.75" customHeight="1">
      <c r="A124" s="121"/>
      <c r="B124" s="115"/>
      <c r="C124" s="115"/>
      <c r="D124" s="115"/>
      <c r="E124" s="6"/>
      <c r="F124" s="122"/>
      <c r="G124" s="55"/>
      <c r="H124" s="37"/>
      <c r="I124" s="55"/>
      <c r="J124" s="6"/>
      <c r="K124" s="135"/>
      <c r="L124" s="136"/>
      <c r="M124" s="6"/>
      <c r="N124" s="105"/>
      <c r="O124" s="137"/>
      <c r="P124" s="1"/>
      <c r="Q124" s="242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39" ht="12.75" customHeight="1">
      <c r="A125" s="121"/>
      <c r="B125" s="115"/>
      <c r="C125" s="115"/>
      <c r="D125" s="115"/>
      <c r="E125" s="6"/>
      <c r="F125" s="122"/>
      <c r="G125" s="55"/>
      <c r="H125" s="37"/>
      <c r="I125" s="55"/>
      <c r="J125" s="6"/>
      <c r="K125" s="135"/>
      <c r="L125" s="136"/>
      <c r="M125" s="6"/>
      <c r="N125" s="105"/>
      <c r="O125" s="137"/>
      <c r="P125" s="1"/>
      <c r="Q125" s="242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39" ht="12.75" customHeight="1">
      <c r="A126" s="121"/>
      <c r="B126" s="115"/>
      <c r="C126" s="115"/>
      <c r="D126" s="115"/>
      <c r="E126" s="6"/>
      <c r="F126" s="122"/>
      <c r="G126" s="55"/>
      <c r="H126" s="37"/>
      <c r="I126" s="55"/>
      <c r="J126" s="6"/>
      <c r="K126" s="135"/>
      <c r="L126" s="136"/>
      <c r="M126" s="6"/>
      <c r="N126" s="105"/>
      <c r="O126" s="137"/>
      <c r="P126" s="1"/>
      <c r="Q126" s="242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39" ht="12.75" customHeight="1">
      <c r="A127" s="121"/>
      <c r="B127" s="115"/>
      <c r="C127" s="115"/>
      <c r="D127" s="115"/>
      <c r="E127" s="6"/>
      <c r="F127" s="122"/>
      <c r="G127" s="55"/>
      <c r="H127" s="37"/>
      <c r="I127" s="55"/>
      <c r="J127" s="6"/>
      <c r="K127" s="135"/>
      <c r="L127" s="136"/>
      <c r="M127" s="6"/>
      <c r="N127" s="105"/>
      <c r="O127" s="137"/>
      <c r="P127" s="1"/>
      <c r="Q127" s="242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39" ht="12.75" customHeight="1">
      <c r="A128" s="55"/>
      <c r="B128" s="104"/>
      <c r="C128" s="104"/>
      <c r="D128" s="37"/>
      <c r="E128" s="55"/>
      <c r="F128" s="55"/>
      <c r="G128" s="55"/>
      <c r="H128" s="37"/>
      <c r="I128" s="55"/>
      <c r="J128" s="6"/>
      <c r="K128" s="135"/>
      <c r="L128" s="136"/>
      <c r="M128" s="6"/>
      <c r="N128" s="105"/>
      <c r="O128" s="137"/>
      <c r="P128" s="1"/>
      <c r="Q128" s="242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38.25" customHeight="1">
      <c r="A129" s="37"/>
      <c r="B129" s="152" t="s">
        <v>618</v>
      </c>
      <c r="C129" s="152"/>
      <c r="D129" s="152"/>
      <c r="E129" s="152"/>
      <c r="F129" s="6"/>
      <c r="G129" s="6"/>
      <c r="H129" s="131"/>
      <c r="I129" s="6"/>
      <c r="J129" s="131"/>
      <c r="K129" s="132"/>
      <c r="L129" s="6"/>
      <c r="M129" s="6"/>
      <c r="N129" s="1"/>
      <c r="O129" s="1"/>
      <c r="P129" s="1"/>
      <c r="Q129" s="242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94" t="s">
        <v>16</v>
      </c>
      <c r="B130" s="95" t="s">
        <v>566</v>
      </c>
      <c r="C130" s="95"/>
      <c r="D130" s="96" t="s">
        <v>578</v>
      </c>
      <c r="E130" s="95" t="s">
        <v>579</v>
      </c>
      <c r="F130" s="95" t="s">
        <v>580</v>
      </c>
      <c r="G130" s="95" t="s">
        <v>619</v>
      </c>
      <c r="H130" s="95" t="s">
        <v>620</v>
      </c>
      <c r="I130" s="95" t="s">
        <v>583</v>
      </c>
      <c r="J130" s="153" t="s">
        <v>584</v>
      </c>
      <c r="K130" s="95" t="s">
        <v>585</v>
      </c>
      <c r="L130" s="95" t="s">
        <v>621</v>
      </c>
      <c r="M130" s="95" t="s">
        <v>588</v>
      </c>
      <c r="N130" s="96" t="s">
        <v>589</v>
      </c>
      <c r="O130" s="1"/>
      <c r="P130" s="1"/>
      <c r="Q130" s="242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54">
        <v>1</v>
      </c>
      <c r="B131" s="155">
        <v>41579</v>
      </c>
      <c r="C131" s="155"/>
      <c r="D131" s="156" t="s">
        <v>622</v>
      </c>
      <c r="E131" s="157" t="s">
        <v>591</v>
      </c>
      <c r="F131" s="158">
        <v>82</v>
      </c>
      <c r="G131" s="157" t="s">
        <v>623</v>
      </c>
      <c r="H131" s="157">
        <v>100</v>
      </c>
      <c r="I131" s="159">
        <v>100</v>
      </c>
      <c r="J131" s="160" t="s">
        <v>624</v>
      </c>
      <c r="K131" s="161">
        <f t="shared" ref="K131:K183" si="83">H131-F131</f>
        <v>18</v>
      </c>
      <c r="L131" s="162">
        <f t="shared" ref="L131:L183" si="84">K131/F131</f>
        <v>0.21951219512195122</v>
      </c>
      <c r="M131" s="157" t="s">
        <v>594</v>
      </c>
      <c r="N131" s="163">
        <v>42657</v>
      </c>
      <c r="O131" s="1"/>
      <c r="P131" s="1"/>
      <c r="Q131" s="242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54">
        <v>2</v>
      </c>
      <c r="B132" s="155">
        <v>41794</v>
      </c>
      <c r="C132" s="155"/>
      <c r="D132" s="156" t="s">
        <v>625</v>
      </c>
      <c r="E132" s="157" t="s">
        <v>603</v>
      </c>
      <c r="F132" s="158">
        <v>257</v>
      </c>
      <c r="G132" s="157" t="s">
        <v>623</v>
      </c>
      <c r="H132" s="157">
        <v>300</v>
      </c>
      <c r="I132" s="159">
        <v>300</v>
      </c>
      <c r="J132" s="160" t="s">
        <v>624</v>
      </c>
      <c r="K132" s="161">
        <f t="shared" si="83"/>
        <v>43</v>
      </c>
      <c r="L132" s="162">
        <f t="shared" si="84"/>
        <v>0.16731517509727625</v>
      </c>
      <c r="M132" s="157" t="s">
        <v>594</v>
      </c>
      <c r="N132" s="163">
        <v>41822</v>
      </c>
      <c r="O132" s="1"/>
      <c r="P132" s="1"/>
      <c r="Q132" s="242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54">
        <v>3</v>
      </c>
      <c r="B133" s="155">
        <v>41828</v>
      </c>
      <c r="C133" s="155"/>
      <c r="D133" s="156" t="s">
        <v>626</v>
      </c>
      <c r="E133" s="157" t="s">
        <v>603</v>
      </c>
      <c r="F133" s="158">
        <v>393</v>
      </c>
      <c r="G133" s="157" t="s">
        <v>623</v>
      </c>
      <c r="H133" s="157">
        <v>468</v>
      </c>
      <c r="I133" s="159">
        <v>468</v>
      </c>
      <c r="J133" s="160" t="s">
        <v>624</v>
      </c>
      <c r="K133" s="161">
        <f t="shared" si="83"/>
        <v>75</v>
      </c>
      <c r="L133" s="162">
        <f t="shared" si="84"/>
        <v>0.19083969465648856</v>
      </c>
      <c r="M133" s="157" t="s">
        <v>594</v>
      </c>
      <c r="N133" s="163">
        <v>41863</v>
      </c>
      <c r="O133" s="1"/>
      <c r="P133" s="1"/>
      <c r="Q133" s="242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54">
        <v>4</v>
      </c>
      <c r="B134" s="155">
        <v>41857</v>
      </c>
      <c r="C134" s="155"/>
      <c r="D134" s="156" t="s">
        <v>627</v>
      </c>
      <c r="E134" s="157" t="s">
        <v>603</v>
      </c>
      <c r="F134" s="158">
        <v>205</v>
      </c>
      <c r="G134" s="157" t="s">
        <v>623</v>
      </c>
      <c r="H134" s="157">
        <v>275</v>
      </c>
      <c r="I134" s="159">
        <v>250</v>
      </c>
      <c r="J134" s="160" t="s">
        <v>624</v>
      </c>
      <c r="K134" s="161">
        <f t="shared" si="83"/>
        <v>70</v>
      </c>
      <c r="L134" s="162">
        <f t="shared" si="84"/>
        <v>0.34146341463414637</v>
      </c>
      <c r="M134" s="157" t="s">
        <v>594</v>
      </c>
      <c r="N134" s="163">
        <v>41962</v>
      </c>
      <c r="O134" s="1"/>
      <c r="P134" s="1"/>
      <c r="Q134" s="242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4">
        <v>5</v>
      </c>
      <c r="B135" s="155">
        <v>41886</v>
      </c>
      <c r="C135" s="155"/>
      <c r="D135" s="156" t="s">
        <v>628</v>
      </c>
      <c r="E135" s="157" t="s">
        <v>603</v>
      </c>
      <c r="F135" s="158">
        <v>162</v>
      </c>
      <c r="G135" s="157" t="s">
        <v>623</v>
      </c>
      <c r="H135" s="157">
        <v>190</v>
      </c>
      <c r="I135" s="159">
        <v>190</v>
      </c>
      <c r="J135" s="160" t="s">
        <v>624</v>
      </c>
      <c r="K135" s="161">
        <f t="shared" si="83"/>
        <v>28</v>
      </c>
      <c r="L135" s="162">
        <f t="shared" si="84"/>
        <v>0.1728395061728395</v>
      </c>
      <c r="M135" s="157" t="s">
        <v>594</v>
      </c>
      <c r="N135" s="163">
        <v>42006</v>
      </c>
      <c r="O135" s="1"/>
      <c r="P135" s="1"/>
      <c r="Q135" s="242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54">
        <v>6</v>
      </c>
      <c r="B136" s="155">
        <v>41886</v>
      </c>
      <c r="C136" s="155"/>
      <c r="D136" s="156" t="s">
        <v>629</v>
      </c>
      <c r="E136" s="157" t="s">
        <v>603</v>
      </c>
      <c r="F136" s="158">
        <v>75</v>
      </c>
      <c r="G136" s="157" t="s">
        <v>623</v>
      </c>
      <c r="H136" s="157">
        <v>91.5</v>
      </c>
      <c r="I136" s="159" t="s">
        <v>616</v>
      </c>
      <c r="J136" s="160" t="s">
        <v>630</v>
      </c>
      <c r="K136" s="161">
        <f t="shared" si="83"/>
        <v>16.5</v>
      </c>
      <c r="L136" s="162">
        <f t="shared" si="84"/>
        <v>0.22</v>
      </c>
      <c r="M136" s="157" t="s">
        <v>594</v>
      </c>
      <c r="N136" s="163">
        <v>41954</v>
      </c>
      <c r="O136" s="1"/>
      <c r="P136" s="1"/>
      <c r="Q136" s="242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54">
        <v>7</v>
      </c>
      <c r="B137" s="155">
        <v>41913</v>
      </c>
      <c r="C137" s="155"/>
      <c r="D137" s="156" t="s">
        <v>631</v>
      </c>
      <c r="E137" s="157" t="s">
        <v>603</v>
      </c>
      <c r="F137" s="158">
        <v>850</v>
      </c>
      <c r="G137" s="157" t="s">
        <v>623</v>
      </c>
      <c r="H137" s="157">
        <v>982.5</v>
      </c>
      <c r="I137" s="159">
        <v>1050</v>
      </c>
      <c r="J137" s="160" t="s">
        <v>632</v>
      </c>
      <c r="K137" s="161">
        <f t="shared" si="83"/>
        <v>132.5</v>
      </c>
      <c r="L137" s="162">
        <f t="shared" si="84"/>
        <v>0.15588235294117647</v>
      </c>
      <c r="M137" s="157" t="s">
        <v>594</v>
      </c>
      <c r="N137" s="163">
        <v>42039</v>
      </c>
      <c r="O137" s="1"/>
      <c r="P137" s="1"/>
      <c r="Q137" s="242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4">
        <v>8</v>
      </c>
      <c r="B138" s="155">
        <v>41913</v>
      </c>
      <c r="C138" s="155"/>
      <c r="D138" s="156" t="s">
        <v>633</v>
      </c>
      <c r="E138" s="157" t="s">
        <v>603</v>
      </c>
      <c r="F138" s="158">
        <v>475</v>
      </c>
      <c r="G138" s="157" t="s">
        <v>623</v>
      </c>
      <c r="H138" s="157">
        <v>515</v>
      </c>
      <c r="I138" s="159">
        <v>600</v>
      </c>
      <c r="J138" s="160" t="s">
        <v>634</v>
      </c>
      <c r="K138" s="161">
        <f t="shared" si="83"/>
        <v>40</v>
      </c>
      <c r="L138" s="162">
        <f t="shared" si="84"/>
        <v>8.4210526315789472E-2</v>
      </c>
      <c r="M138" s="157" t="s">
        <v>594</v>
      </c>
      <c r="N138" s="163">
        <v>41939</v>
      </c>
      <c r="O138" s="1"/>
      <c r="P138" s="1"/>
      <c r="Q138" s="242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54">
        <v>9</v>
      </c>
      <c r="B139" s="155">
        <v>41913</v>
      </c>
      <c r="C139" s="155"/>
      <c r="D139" s="156" t="s">
        <v>635</v>
      </c>
      <c r="E139" s="157" t="s">
        <v>603</v>
      </c>
      <c r="F139" s="158">
        <v>86</v>
      </c>
      <c r="G139" s="157" t="s">
        <v>623</v>
      </c>
      <c r="H139" s="157">
        <v>99</v>
      </c>
      <c r="I139" s="159">
        <v>140</v>
      </c>
      <c r="J139" s="160" t="s">
        <v>636</v>
      </c>
      <c r="K139" s="161">
        <f t="shared" si="83"/>
        <v>13</v>
      </c>
      <c r="L139" s="162">
        <f t="shared" si="84"/>
        <v>0.15116279069767441</v>
      </c>
      <c r="M139" s="157" t="s">
        <v>594</v>
      </c>
      <c r="N139" s="163">
        <v>41939</v>
      </c>
      <c r="O139" s="1"/>
      <c r="P139" s="1"/>
      <c r="Q139" s="242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4">
        <v>10</v>
      </c>
      <c r="B140" s="155">
        <v>41926</v>
      </c>
      <c r="C140" s="155"/>
      <c r="D140" s="156" t="s">
        <v>637</v>
      </c>
      <c r="E140" s="157" t="s">
        <v>603</v>
      </c>
      <c r="F140" s="158">
        <v>496.6</v>
      </c>
      <c r="G140" s="157" t="s">
        <v>623</v>
      </c>
      <c r="H140" s="157">
        <v>621</v>
      </c>
      <c r="I140" s="159">
        <v>580</v>
      </c>
      <c r="J140" s="160" t="s">
        <v>624</v>
      </c>
      <c r="K140" s="161">
        <f t="shared" si="83"/>
        <v>124.39999999999998</v>
      </c>
      <c r="L140" s="162">
        <f t="shared" si="84"/>
        <v>0.25050342327829234</v>
      </c>
      <c r="M140" s="157" t="s">
        <v>594</v>
      </c>
      <c r="N140" s="163">
        <v>42605</v>
      </c>
      <c r="O140" s="1"/>
      <c r="P140" s="1"/>
      <c r="Q140" s="242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4">
        <v>11</v>
      </c>
      <c r="B141" s="155">
        <v>41926</v>
      </c>
      <c r="C141" s="155"/>
      <c r="D141" s="156" t="s">
        <v>638</v>
      </c>
      <c r="E141" s="157" t="s">
        <v>603</v>
      </c>
      <c r="F141" s="158">
        <v>2481.9</v>
      </c>
      <c r="G141" s="157" t="s">
        <v>623</v>
      </c>
      <c r="H141" s="157">
        <v>2840</v>
      </c>
      <c r="I141" s="159">
        <v>2870</v>
      </c>
      <c r="J141" s="160" t="s">
        <v>639</v>
      </c>
      <c r="K141" s="161">
        <f t="shared" si="83"/>
        <v>358.09999999999991</v>
      </c>
      <c r="L141" s="162">
        <f t="shared" si="84"/>
        <v>0.14428462065353154</v>
      </c>
      <c r="M141" s="157" t="s">
        <v>594</v>
      </c>
      <c r="N141" s="163">
        <v>42017</v>
      </c>
      <c r="O141" s="1"/>
      <c r="P141" s="1"/>
      <c r="Q141" s="242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4">
        <v>12</v>
      </c>
      <c r="B142" s="155">
        <v>41928</v>
      </c>
      <c r="C142" s="155"/>
      <c r="D142" s="156" t="s">
        <v>640</v>
      </c>
      <c r="E142" s="157" t="s">
        <v>603</v>
      </c>
      <c r="F142" s="158">
        <v>84.5</v>
      </c>
      <c r="G142" s="157" t="s">
        <v>623</v>
      </c>
      <c r="H142" s="157">
        <v>93</v>
      </c>
      <c r="I142" s="159">
        <v>110</v>
      </c>
      <c r="J142" s="160" t="s">
        <v>641</v>
      </c>
      <c r="K142" s="161">
        <f t="shared" si="83"/>
        <v>8.5</v>
      </c>
      <c r="L142" s="162">
        <f t="shared" si="84"/>
        <v>0.10059171597633136</v>
      </c>
      <c r="M142" s="157" t="s">
        <v>594</v>
      </c>
      <c r="N142" s="163">
        <v>41939</v>
      </c>
      <c r="O142" s="1"/>
      <c r="P142" s="1"/>
      <c r="Q142" s="242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4">
        <v>13</v>
      </c>
      <c r="B143" s="155">
        <v>41928</v>
      </c>
      <c r="C143" s="155"/>
      <c r="D143" s="156" t="s">
        <v>642</v>
      </c>
      <c r="E143" s="157" t="s">
        <v>603</v>
      </c>
      <c r="F143" s="158">
        <v>401</v>
      </c>
      <c r="G143" s="157" t="s">
        <v>623</v>
      </c>
      <c r="H143" s="157">
        <v>428</v>
      </c>
      <c r="I143" s="159">
        <v>450</v>
      </c>
      <c r="J143" s="160" t="s">
        <v>643</v>
      </c>
      <c r="K143" s="161">
        <f t="shared" si="83"/>
        <v>27</v>
      </c>
      <c r="L143" s="162">
        <f t="shared" si="84"/>
        <v>6.7331670822942641E-2</v>
      </c>
      <c r="M143" s="157" t="s">
        <v>594</v>
      </c>
      <c r="N143" s="163">
        <v>42020</v>
      </c>
      <c r="O143" s="1"/>
      <c r="P143" s="1"/>
      <c r="Q143" s="242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4">
        <v>14</v>
      </c>
      <c r="B144" s="155">
        <v>41928</v>
      </c>
      <c r="C144" s="155"/>
      <c r="D144" s="156" t="s">
        <v>644</v>
      </c>
      <c r="E144" s="157" t="s">
        <v>603</v>
      </c>
      <c r="F144" s="158">
        <v>101</v>
      </c>
      <c r="G144" s="157" t="s">
        <v>623</v>
      </c>
      <c r="H144" s="157">
        <v>112</v>
      </c>
      <c r="I144" s="159">
        <v>120</v>
      </c>
      <c r="J144" s="160" t="s">
        <v>645</v>
      </c>
      <c r="K144" s="161">
        <f t="shared" si="83"/>
        <v>11</v>
      </c>
      <c r="L144" s="162">
        <f t="shared" si="84"/>
        <v>0.10891089108910891</v>
      </c>
      <c r="M144" s="157" t="s">
        <v>594</v>
      </c>
      <c r="N144" s="163">
        <v>41939</v>
      </c>
      <c r="O144" s="1"/>
      <c r="P144" s="1"/>
      <c r="Q144" s="242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4">
        <v>15</v>
      </c>
      <c r="B145" s="155">
        <v>41954</v>
      </c>
      <c r="C145" s="155"/>
      <c r="D145" s="156" t="s">
        <v>646</v>
      </c>
      <c r="E145" s="157" t="s">
        <v>603</v>
      </c>
      <c r="F145" s="158">
        <v>59</v>
      </c>
      <c r="G145" s="157" t="s">
        <v>623</v>
      </c>
      <c r="H145" s="157">
        <v>76</v>
      </c>
      <c r="I145" s="159">
        <v>76</v>
      </c>
      <c r="J145" s="160" t="s">
        <v>624</v>
      </c>
      <c r="K145" s="161">
        <f t="shared" si="83"/>
        <v>17</v>
      </c>
      <c r="L145" s="162">
        <f t="shared" si="84"/>
        <v>0.28813559322033899</v>
      </c>
      <c r="M145" s="157" t="s">
        <v>594</v>
      </c>
      <c r="N145" s="163">
        <v>43032</v>
      </c>
      <c r="O145" s="1"/>
      <c r="P145" s="1"/>
      <c r="Q145" s="242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54">
        <v>16</v>
      </c>
      <c r="B146" s="155">
        <v>41954</v>
      </c>
      <c r="C146" s="155"/>
      <c r="D146" s="156" t="s">
        <v>635</v>
      </c>
      <c r="E146" s="157" t="s">
        <v>603</v>
      </c>
      <c r="F146" s="158">
        <v>99</v>
      </c>
      <c r="G146" s="157" t="s">
        <v>623</v>
      </c>
      <c r="H146" s="157">
        <v>120</v>
      </c>
      <c r="I146" s="159">
        <v>120</v>
      </c>
      <c r="J146" s="160" t="s">
        <v>612</v>
      </c>
      <c r="K146" s="161">
        <f t="shared" si="83"/>
        <v>21</v>
      </c>
      <c r="L146" s="162">
        <f t="shared" si="84"/>
        <v>0.21212121212121213</v>
      </c>
      <c r="M146" s="157" t="s">
        <v>594</v>
      </c>
      <c r="N146" s="163">
        <v>41960</v>
      </c>
      <c r="O146" s="1"/>
      <c r="P146" s="1"/>
      <c r="Q146" s="242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4">
        <v>17</v>
      </c>
      <c r="B147" s="155">
        <v>41956</v>
      </c>
      <c r="C147" s="155"/>
      <c r="D147" s="156" t="s">
        <v>647</v>
      </c>
      <c r="E147" s="157" t="s">
        <v>603</v>
      </c>
      <c r="F147" s="158">
        <v>22</v>
      </c>
      <c r="G147" s="157" t="s">
        <v>623</v>
      </c>
      <c r="H147" s="157">
        <v>33.549999999999997</v>
      </c>
      <c r="I147" s="159">
        <v>32</v>
      </c>
      <c r="J147" s="160" t="s">
        <v>648</v>
      </c>
      <c r="K147" s="161">
        <f t="shared" si="83"/>
        <v>11.549999999999997</v>
      </c>
      <c r="L147" s="162">
        <f t="shared" si="84"/>
        <v>0.52499999999999991</v>
      </c>
      <c r="M147" s="157" t="s">
        <v>594</v>
      </c>
      <c r="N147" s="163">
        <v>42188</v>
      </c>
      <c r="O147" s="1"/>
      <c r="P147" s="1"/>
      <c r="Q147" s="242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4">
        <v>18</v>
      </c>
      <c r="B148" s="155">
        <v>41976</v>
      </c>
      <c r="C148" s="155"/>
      <c r="D148" s="156" t="s">
        <v>649</v>
      </c>
      <c r="E148" s="157" t="s">
        <v>603</v>
      </c>
      <c r="F148" s="158">
        <v>440</v>
      </c>
      <c r="G148" s="157" t="s">
        <v>623</v>
      </c>
      <c r="H148" s="157">
        <v>520</v>
      </c>
      <c r="I148" s="159">
        <v>520</v>
      </c>
      <c r="J148" s="160" t="s">
        <v>650</v>
      </c>
      <c r="K148" s="161">
        <f t="shared" si="83"/>
        <v>80</v>
      </c>
      <c r="L148" s="162">
        <f t="shared" si="84"/>
        <v>0.18181818181818182</v>
      </c>
      <c r="M148" s="157" t="s">
        <v>594</v>
      </c>
      <c r="N148" s="163">
        <v>42208</v>
      </c>
      <c r="O148" s="1"/>
      <c r="P148" s="1"/>
      <c r="Q148" s="242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4">
        <v>19</v>
      </c>
      <c r="B149" s="155">
        <v>41976</v>
      </c>
      <c r="C149" s="155"/>
      <c r="D149" s="156" t="s">
        <v>651</v>
      </c>
      <c r="E149" s="157" t="s">
        <v>603</v>
      </c>
      <c r="F149" s="158">
        <v>360</v>
      </c>
      <c r="G149" s="157" t="s">
        <v>623</v>
      </c>
      <c r="H149" s="157">
        <v>427</v>
      </c>
      <c r="I149" s="159">
        <v>425</v>
      </c>
      <c r="J149" s="160" t="s">
        <v>652</v>
      </c>
      <c r="K149" s="161">
        <f t="shared" si="83"/>
        <v>67</v>
      </c>
      <c r="L149" s="162">
        <f t="shared" si="84"/>
        <v>0.18611111111111112</v>
      </c>
      <c r="M149" s="157" t="s">
        <v>594</v>
      </c>
      <c r="N149" s="163">
        <v>42058</v>
      </c>
      <c r="O149" s="1"/>
      <c r="P149" s="1"/>
      <c r="Q149" s="242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4">
        <v>20</v>
      </c>
      <c r="B150" s="155">
        <v>42012</v>
      </c>
      <c r="C150" s="155"/>
      <c r="D150" s="156" t="s">
        <v>653</v>
      </c>
      <c r="E150" s="157" t="s">
        <v>603</v>
      </c>
      <c r="F150" s="158">
        <v>360</v>
      </c>
      <c r="G150" s="157" t="s">
        <v>623</v>
      </c>
      <c r="H150" s="157">
        <v>455</v>
      </c>
      <c r="I150" s="159">
        <v>420</v>
      </c>
      <c r="J150" s="160" t="s">
        <v>654</v>
      </c>
      <c r="K150" s="161">
        <f t="shared" si="83"/>
        <v>95</v>
      </c>
      <c r="L150" s="162">
        <f t="shared" si="84"/>
        <v>0.2638888888888889</v>
      </c>
      <c r="M150" s="157" t="s">
        <v>594</v>
      </c>
      <c r="N150" s="163">
        <v>42024</v>
      </c>
      <c r="O150" s="1"/>
      <c r="P150" s="1"/>
      <c r="Q150" s="242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4">
        <v>21</v>
      </c>
      <c r="B151" s="155">
        <v>42012</v>
      </c>
      <c r="C151" s="155"/>
      <c r="D151" s="156" t="s">
        <v>655</v>
      </c>
      <c r="E151" s="157" t="s">
        <v>603</v>
      </c>
      <c r="F151" s="158">
        <v>130</v>
      </c>
      <c r="G151" s="157"/>
      <c r="H151" s="157">
        <v>175.5</v>
      </c>
      <c r="I151" s="159">
        <v>165</v>
      </c>
      <c r="J151" s="160" t="s">
        <v>656</v>
      </c>
      <c r="K151" s="161">
        <f t="shared" si="83"/>
        <v>45.5</v>
      </c>
      <c r="L151" s="162">
        <f t="shared" si="84"/>
        <v>0.35</v>
      </c>
      <c r="M151" s="157" t="s">
        <v>594</v>
      </c>
      <c r="N151" s="163">
        <v>43088</v>
      </c>
      <c r="O151" s="1"/>
      <c r="P151" s="1"/>
      <c r="Q151" s="242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4">
        <v>22</v>
      </c>
      <c r="B152" s="155">
        <v>42040</v>
      </c>
      <c r="C152" s="155"/>
      <c r="D152" s="156" t="s">
        <v>403</v>
      </c>
      <c r="E152" s="157" t="s">
        <v>591</v>
      </c>
      <c r="F152" s="158">
        <v>98</v>
      </c>
      <c r="G152" s="157"/>
      <c r="H152" s="157">
        <v>120</v>
      </c>
      <c r="I152" s="159">
        <v>120</v>
      </c>
      <c r="J152" s="160" t="s">
        <v>624</v>
      </c>
      <c r="K152" s="161">
        <f t="shared" si="83"/>
        <v>22</v>
      </c>
      <c r="L152" s="162">
        <f t="shared" si="84"/>
        <v>0.22448979591836735</v>
      </c>
      <c r="M152" s="157" t="s">
        <v>594</v>
      </c>
      <c r="N152" s="163">
        <v>42753</v>
      </c>
      <c r="O152" s="1"/>
      <c r="P152" s="1"/>
      <c r="Q152" s="242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4">
        <v>23</v>
      </c>
      <c r="B153" s="155">
        <v>42040</v>
      </c>
      <c r="C153" s="155"/>
      <c r="D153" s="156" t="s">
        <v>657</v>
      </c>
      <c r="E153" s="157" t="s">
        <v>591</v>
      </c>
      <c r="F153" s="158">
        <v>196</v>
      </c>
      <c r="G153" s="157"/>
      <c r="H153" s="157">
        <v>262</v>
      </c>
      <c r="I153" s="159">
        <v>255</v>
      </c>
      <c r="J153" s="160" t="s">
        <v>624</v>
      </c>
      <c r="K153" s="161">
        <f t="shared" si="83"/>
        <v>66</v>
      </c>
      <c r="L153" s="162">
        <f t="shared" si="84"/>
        <v>0.33673469387755101</v>
      </c>
      <c r="M153" s="157" t="s">
        <v>594</v>
      </c>
      <c r="N153" s="163">
        <v>42599</v>
      </c>
      <c r="O153" s="1"/>
      <c r="P153" s="1"/>
      <c r="Q153" s="242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64">
        <v>24</v>
      </c>
      <c r="B154" s="165">
        <v>42067</v>
      </c>
      <c r="C154" s="165"/>
      <c r="D154" s="166" t="s">
        <v>402</v>
      </c>
      <c r="E154" s="167" t="s">
        <v>591</v>
      </c>
      <c r="F154" s="168">
        <v>235</v>
      </c>
      <c r="G154" s="168"/>
      <c r="H154" s="169">
        <v>77</v>
      </c>
      <c r="I154" s="169" t="s">
        <v>658</v>
      </c>
      <c r="J154" s="170" t="s">
        <v>659</v>
      </c>
      <c r="K154" s="171">
        <f t="shared" si="83"/>
        <v>-158</v>
      </c>
      <c r="L154" s="172">
        <f t="shared" si="84"/>
        <v>-0.67234042553191486</v>
      </c>
      <c r="M154" s="168" t="s">
        <v>604</v>
      </c>
      <c r="N154" s="165">
        <v>43522</v>
      </c>
      <c r="O154" s="1"/>
      <c r="P154" s="1"/>
      <c r="Q154" s="242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4">
        <v>25</v>
      </c>
      <c r="B155" s="155">
        <v>42067</v>
      </c>
      <c r="C155" s="155"/>
      <c r="D155" s="156" t="s">
        <v>660</v>
      </c>
      <c r="E155" s="157" t="s">
        <v>591</v>
      </c>
      <c r="F155" s="158">
        <v>185</v>
      </c>
      <c r="G155" s="157"/>
      <c r="H155" s="157">
        <v>224</v>
      </c>
      <c r="I155" s="159" t="s">
        <v>661</v>
      </c>
      <c r="J155" s="160" t="s">
        <v>624</v>
      </c>
      <c r="K155" s="161">
        <f t="shared" si="83"/>
        <v>39</v>
      </c>
      <c r="L155" s="162">
        <f t="shared" si="84"/>
        <v>0.21081081081081082</v>
      </c>
      <c r="M155" s="157" t="s">
        <v>594</v>
      </c>
      <c r="N155" s="163">
        <v>42647</v>
      </c>
      <c r="O155" s="1"/>
      <c r="P155" s="1"/>
      <c r="Q155" s="242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64">
        <v>26</v>
      </c>
      <c r="B156" s="165">
        <v>42090</v>
      </c>
      <c r="C156" s="165"/>
      <c r="D156" s="173" t="s">
        <v>662</v>
      </c>
      <c r="E156" s="168" t="s">
        <v>591</v>
      </c>
      <c r="F156" s="168">
        <v>49.5</v>
      </c>
      <c r="G156" s="169"/>
      <c r="H156" s="169">
        <v>15.85</v>
      </c>
      <c r="I156" s="169">
        <v>67</v>
      </c>
      <c r="J156" s="170" t="s">
        <v>663</v>
      </c>
      <c r="K156" s="169">
        <f t="shared" si="83"/>
        <v>-33.65</v>
      </c>
      <c r="L156" s="174">
        <f t="shared" si="84"/>
        <v>-0.67979797979797973</v>
      </c>
      <c r="M156" s="168" t="s">
        <v>604</v>
      </c>
      <c r="N156" s="175">
        <v>43627</v>
      </c>
      <c r="O156" s="1"/>
      <c r="P156" s="1"/>
      <c r="Q156" s="242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4">
        <v>27</v>
      </c>
      <c r="B157" s="155">
        <v>42093</v>
      </c>
      <c r="C157" s="155"/>
      <c r="D157" s="156" t="s">
        <v>664</v>
      </c>
      <c r="E157" s="157" t="s">
        <v>591</v>
      </c>
      <c r="F157" s="158">
        <v>183.5</v>
      </c>
      <c r="G157" s="157"/>
      <c r="H157" s="157">
        <v>219</v>
      </c>
      <c r="I157" s="159">
        <v>218</v>
      </c>
      <c r="J157" s="160" t="s">
        <v>665</v>
      </c>
      <c r="K157" s="161">
        <f t="shared" si="83"/>
        <v>35.5</v>
      </c>
      <c r="L157" s="162">
        <f t="shared" si="84"/>
        <v>0.19346049046321526</v>
      </c>
      <c r="M157" s="157" t="s">
        <v>594</v>
      </c>
      <c r="N157" s="163">
        <v>42103</v>
      </c>
      <c r="O157" s="1"/>
      <c r="P157" s="1"/>
      <c r="Q157" s="242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4">
        <v>28</v>
      </c>
      <c r="B158" s="155">
        <v>42114</v>
      </c>
      <c r="C158" s="155"/>
      <c r="D158" s="156" t="s">
        <v>666</v>
      </c>
      <c r="E158" s="157" t="s">
        <v>591</v>
      </c>
      <c r="F158" s="158">
        <f>(227+237)/2</f>
        <v>232</v>
      </c>
      <c r="G158" s="157"/>
      <c r="H158" s="157">
        <v>298</v>
      </c>
      <c r="I158" s="159">
        <v>298</v>
      </c>
      <c r="J158" s="160" t="s">
        <v>624</v>
      </c>
      <c r="K158" s="161">
        <f t="shared" si="83"/>
        <v>66</v>
      </c>
      <c r="L158" s="162">
        <f t="shared" si="84"/>
        <v>0.28448275862068967</v>
      </c>
      <c r="M158" s="157" t="s">
        <v>594</v>
      </c>
      <c r="N158" s="163">
        <v>42823</v>
      </c>
      <c r="O158" s="1"/>
      <c r="P158" s="1"/>
      <c r="Q158" s="242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4">
        <v>29</v>
      </c>
      <c r="B159" s="155">
        <v>42128</v>
      </c>
      <c r="C159" s="155"/>
      <c r="D159" s="156" t="s">
        <v>667</v>
      </c>
      <c r="E159" s="157" t="s">
        <v>603</v>
      </c>
      <c r="F159" s="158">
        <v>385</v>
      </c>
      <c r="G159" s="157"/>
      <c r="H159" s="157">
        <f>212.5+331</f>
        <v>543.5</v>
      </c>
      <c r="I159" s="159">
        <v>510</v>
      </c>
      <c r="J159" s="160" t="s">
        <v>668</v>
      </c>
      <c r="K159" s="161">
        <f t="shared" si="83"/>
        <v>158.5</v>
      </c>
      <c r="L159" s="162">
        <f t="shared" si="84"/>
        <v>0.41168831168831171</v>
      </c>
      <c r="M159" s="157" t="s">
        <v>594</v>
      </c>
      <c r="N159" s="163">
        <v>42235</v>
      </c>
      <c r="O159" s="1"/>
      <c r="P159" s="1"/>
      <c r="Q159" s="242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4">
        <v>30</v>
      </c>
      <c r="B160" s="155">
        <v>42128</v>
      </c>
      <c r="C160" s="155"/>
      <c r="D160" s="156" t="s">
        <v>669</v>
      </c>
      <c r="E160" s="157" t="s">
        <v>603</v>
      </c>
      <c r="F160" s="158">
        <v>115.5</v>
      </c>
      <c r="G160" s="157"/>
      <c r="H160" s="157">
        <v>146</v>
      </c>
      <c r="I160" s="159">
        <v>142</v>
      </c>
      <c r="J160" s="160" t="s">
        <v>670</v>
      </c>
      <c r="K160" s="161">
        <f t="shared" si="83"/>
        <v>30.5</v>
      </c>
      <c r="L160" s="162">
        <f t="shared" si="84"/>
        <v>0.26406926406926406</v>
      </c>
      <c r="M160" s="157" t="s">
        <v>594</v>
      </c>
      <c r="N160" s="163">
        <v>42202</v>
      </c>
      <c r="O160" s="1"/>
      <c r="P160" s="1"/>
      <c r="Q160" s="242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4">
        <v>31</v>
      </c>
      <c r="B161" s="155">
        <v>42151</v>
      </c>
      <c r="C161" s="155"/>
      <c r="D161" s="156" t="s">
        <v>540</v>
      </c>
      <c r="E161" s="157" t="s">
        <v>603</v>
      </c>
      <c r="F161" s="158">
        <v>237.5</v>
      </c>
      <c r="G161" s="157"/>
      <c r="H161" s="157">
        <v>279.5</v>
      </c>
      <c r="I161" s="159">
        <v>278</v>
      </c>
      <c r="J161" s="160" t="s">
        <v>624</v>
      </c>
      <c r="K161" s="161">
        <f t="shared" si="83"/>
        <v>42</v>
      </c>
      <c r="L161" s="162">
        <f t="shared" si="84"/>
        <v>0.17684210526315788</v>
      </c>
      <c r="M161" s="157" t="s">
        <v>594</v>
      </c>
      <c r="N161" s="163">
        <v>42222</v>
      </c>
      <c r="O161" s="1"/>
      <c r="P161" s="1"/>
      <c r="Q161" s="242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4">
        <v>32</v>
      </c>
      <c r="B162" s="155">
        <v>42174</v>
      </c>
      <c r="C162" s="155"/>
      <c r="D162" s="156" t="s">
        <v>642</v>
      </c>
      <c r="E162" s="157" t="s">
        <v>591</v>
      </c>
      <c r="F162" s="158">
        <v>340</v>
      </c>
      <c r="G162" s="157"/>
      <c r="H162" s="157">
        <v>448</v>
      </c>
      <c r="I162" s="159">
        <v>448</v>
      </c>
      <c r="J162" s="160" t="s">
        <v>624</v>
      </c>
      <c r="K162" s="161">
        <f t="shared" si="83"/>
        <v>108</v>
      </c>
      <c r="L162" s="162">
        <f t="shared" si="84"/>
        <v>0.31764705882352939</v>
      </c>
      <c r="M162" s="157" t="s">
        <v>594</v>
      </c>
      <c r="N162" s="163">
        <v>43018</v>
      </c>
      <c r="O162" s="1"/>
      <c r="P162" s="1"/>
      <c r="Q162" s="242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4">
        <v>33</v>
      </c>
      <c r="B163" s="155">
        <v>42191</v>
      </c>
      <c r="C163" s="155"/>
      <c r="D163" s="156" t="s">
        <v>671</v>
      </c>
      <c r="E163" s="157" t="s">
        <v>591</v>
      </c>
      <c r="F163" s="158">
        <v>390</v>
      </c>
      <c r="G163" s="157"/>
      <c r="H163" s="157">
        <v>460</v>
      </c>
      <c r="I163" s="159">
        <v>460</v>
      </c>
      <c r="J163" s="160" t="s">
        <v>624</v>
      </c>
      <c r="K163" s="161">
        <f t="shared" si="83"/>
        <v>70</v>
      </c>
      <c r="L163" s="162">
        <f t="shared" si="84"/>
        <v>0.17948717948717949</v>
      </c>
      <c r="M163" s="157" t="s">
        <v>594</v>
      </c>
      <c r="N163" s="163">
        <v>42478</v>
      </c>
      <c r="O163" s="1"/>
      <c r="P163" s="1"/>
      <c r="Q163" s="242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64">
        <v>34</v>
      </c>
      <c r="B164" s="165">
        <v>42195</v>
      </c>
      <c r="C164" s="165"/>
      <c r="D164" s="166" t="s">
        <v>672</v>
      </c>
      <c r="E164" s="167" t="s">
        <v>591</v>
      </c>
      <c r="F164" s="168">
        <v>122.5</v>
      </c>
      <c r="G164" s="168"/>
      <c r="H164" s="169">
        <v>61</v>
      </c>
      <c r="I164" s="169">
        <v>172</v>
      </c>
      <c r="J164" s="170" t="s">
        <v>673</v>
      </c>
      <c r="K164" s="171">
        <f t="shared" si="83"/>
        <v>-61.5</v>
      </c>
      <c r="L164" s="172">
        <f t="shared" si="84"/>
        <v>-0.50204081632653064</v>
      </c>
      <c r="M164" s="168" t="s">
        <v>604</v>
      </c>
      <c r="N164" s="165">
        <v>43333</v>
      </c>
      <c r="O164" s="1"/>
      <c r="P164" s="1"/>
      <c r="Q164" s="242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4">
        <v>35</v>
      </c>
      <c r="B165" s="155">
        <v>42219</v>
      </c>
      <c r="C165" s="155"/>
      <c r="D165" s="156" t="s">
        <v>674</v>
      </c>
      <c r="E165" s="157" t="s">
        <v>591</v>
      </c>
      <c r="F165" s="158">
        <v>297.5</v>
      </c>
      <c r="G165" s="157"/>
      <c r="H165" s="157">
        <v>350</v>
      </c>
      <c r="I165" s="159">
        <v>360</v>
      </c>
      <c r="J165" s="160" t="s">
        <v>675</v>
      </c>
      <c r="K165" s="161">
        <f t="shared" si="83"/>
        <v>52.5</v>
      </c>
      <c r="L165" s="162">
        <f t="shared" si="84"/>
        <v>0.17647058823529413</v>
      </c>
      <c r="M165" s="157" t="s">
        <v>594</v>
      </c>
      <c r="N165" s="163">
        <v>42232</v>
      </c>
      <c r="O165" s="1"/>
      <c r="P165" s="1"/>
      <c r="Q165" s="242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4">
        <v>36</v>
      </c>
      <c r="B166" s="155">
        <v>42219</v>
      </c>
      <c r="C166" s="155"/>
      <c r="D166" s="156" t="s">
        <v>676</v>
      </c>
      <c r="E166" s="157" t="s">
        <v>591</v>
      </c>
      <c r="F166" s="158">
        <v>115.5</v>
      </c>
      <c r="G166" s="157"/>
      <c r="H166" s="157">
        <v>149</v>
      </c>
      <c r="I166" s="159">
        <v>140</v>
      </c>
      <c r="J166" s="160" t="s">
        <v>677</v>
      </c>
      <c r="K166" s="161">
        <f t="shared" si="83"/>
        <v>33.5</v>
      </c>
      <c r="L166" s="162">
        <f t="shared" si="84"/>
        <v>0.29004329004329005</v>
      </c>
      <c r="M166" s="157" t="s">
        <v>594</v>
      </c>
      <c r="N166" s="163">
        <v>42740</v>
      </c>
      <c r="O166" s="1"/>
      <c r="P166" s="1"/>
      <c r="Q166" s="242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4">
        <v>37</v>
      </c>
      <c r="B167" s="155">
        <v>42251</v>
      </c>
      <c r="C167" s="155"/>
      <c r="D167" s="156" t="s">
        <v>540</v>
      </c>
      <c r="E167" s="157" t="s">
        <v>591</v>
      </c>
      <c r="F167" s="158">
        <v>226</v>
      </c>
      <c r="G167" s="157"/>
      <c r="H167" s="157">
        <v>292</v>
      </c>
      <c r="I167" s="159">
        <v>292</v>
      </c>
      <c r="J167" s="160" t="s">
        <v>678</v>
      </c>
      <c r="K167" s="161">
        <f t="shared" si="83"/>
        <v>66</v>
      </c>
      <c r="L167" s="162">
        <f t="shared" si="84"/>
        <v>0.29203539823008851</v>
      </c>
      <c r="M167" s="157" t="s">
        <v>594</v>
      </c>
      <c r="N167" s="163">
        <v>42286</v>
      </c>
      <c r="O167" s="1"/>
      <c r="P167" s="1"/>
      <c r="Q167" s="242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4">
        <v>38</v>
      </c>
      <c r="B168" s="155">
        <v>42254</v>
      </c>
      <c r="C168" s="155"/>
      <c r="D168" s="156" t="s">
        <v>666</v>
      </c>
      <c r="E168" s="157" t="s">
        <v>591</v>
      </c>
      <c r="F168" s="158">
        <v>232.5</v>
      </c>
      <c r="G168" s="157"/>
      <c r="H168" s="157">
        <v>312.5</v>
      </c>
      <c r="I168" s="159">
        <v>310</v>
      </c>
      <c r="J168" s="160" t="s">
        <v>624</v>
      </c>
      <c r="K168" s="161">
        <f t="shared" si="83"/>
        <v>80</v>
      </c>
      <c r="L168" s="162">
        <f t="shared" si="84"/>
        <v>0.34408602150537637</v>
      </c>
      <c r="M168" s="157" t="s">
        <v>594</v>
      </c>
      <c r="N168" s="163">
        <v>42823</v>
      </c>
      <c r="O168" s="1"/>
      <c r="P168" s="1"/>
      <c r="Q168" s="242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4">
        <v>39</v>
      </c>
      <c r="B169" s="155">
        <v>42268</v>
      </c>
      <c r="C169" s="155"/>
      <c r="D169" s="156" t="s">
        <v>679</v>
      </c>
      <c r="E169" s="157" t="s">
        <v>591</v>
      </c>
      <c r="F169" s="158">
        <v>196.5</v>
      </c>
      <c r="G169" s="157"/>
      <c r="H169" s="157">
        <v>238</v>
      </c>
      <c r="I169" s="159">
        <v>238</v>
      </c>
      <c r="J169" s="160" t="s">
        <v>678</v>
      </c>
      <c r="K169" s="161">
        <f t="shared" si="83"/>
        <v>41.5</v>
      </c>
      <c r="L169" s="162">
        <f t="shared" si="84"/>
        <v>0.21119592875318066</v>
      </c>
      <c r="M169" s="157" t="s">
        <v>594</v>
      </c>
      <c r="N169" s="163">
        <v>42291</v>
      </c>
      <c r="O169" s="1"/>
      <c r="P169" s="1"/>
      <c r="Q169" s="242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4">
        <v>40</v>
      </c>
      <c r="B170" s="155">
        <v>42271</v>
      </c>
      <c r="C170" s="155"/>
      <c r="D170" s="156" t="s">
        <v>622</v>
      </c>
      <c r="E170" s="157" t="s">
        <v>591</v>
      </c>
      <c r="F170" s="158">
        <v>65</v>
      </c>
      <c r="G170" s="157"/>
      <c r="H170" s="157">
        <v>82</v>
      </c>
      <c r="I170" s="159">
        <v>82</v>
      </c>
      <c r="J170" s="160" t="s">
        <v>678</v>
      </c>
      <c r="K170" s="161">
        <f t="shared" si="83"/>
        <v>17</v>
      </c>
      <c r="L170" s="162">
        <f t="shared" si="84"/>
        <v>0.26153846153846155</v>
      </c>
      <c r="M170" s="157" t="s">
        <v>594</v>
      </c>
      <c r="N170" s="163">
        <v>42578</v>
      </c>
      <c r="O170" s="1"/>
      <c r="P170" s="1"/>
      <c r="Q170" s="242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4">
        <v>41</v>
      </c>
      <c r="B171" s="155">
        <v>42291</v>
      </c>
      <c r="C171" s="155"/>
      <c r="D171" s="156" t="s">
        <v>680</v>
      </c>
      <c r="E171" s="157" t="s">
        <v>591</v>
      </c>
      <c r="F171" s="158">
        <v>144</v>
      </c>
      <c r="G171" s="157"/>
      <c r="H171" s="157">
        <v>182.5</v>
      </c>
      <c r="I171" s="159">
        <v>181</v>
      </c>
      <c r="J171" s="160" t="s">
        <v>678</v>
      </c>
      <c r="K171" s="161">
        <f t="shared" si="83"/>
        <v>38.5</v>
      </c>
      <c r="L171" s="162">
        <f t="shared" si="84"/>
        <v>0.2673611111111111</v>
      </c>
      <c r="M171" s="157" t="s">
        <v>594</v>
      </c>
      <c r="N171" s="163">
        <v>42817</v>
      </c>
      <c r="O171" s="1"/>
      <c r="P171" s="1"/>
      <c r="Q171" s="242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4">
        <v>42</v>
      </c>
      <c r="B172" s="155">
        <v>42291</v>
      </c>
      <c r="C172" s="155"/>
      <c r="D172" s="156" t="s">
        <v>681</v>
      </c>
      <c r="E172" s="157" t="s">
        <v>591</v>
      </c>
      <c r="F172" s="158">
        <v>264</v>
      </c>
      <c r="G172" s="157"/>
      <c r="H172" s="157">
        <v>311</v>
      </c>
      <c r="I172" s="159">
        <v>311</v>
      </c>
      <c r="J172" s="160" t="s">
        <v>678</v>
      </c>
      <c r="K172" s="161">
        <f t="shared" si="83"/>
        <v>47</v>
      </c>
      <c r="L172" s="162">
        <f t="shared" si="84"/>
        <v>0.17803030303030304</v>
      </c>
      <c r="M172" s="157" t="s">
        <v>594</v>
      </c>
      <c r="N172" s="163">
        <v>42604</v>
      </c>
      <c r="O172" s="1"/>
      <c r="P172" s="1"/>
      <c r="Q172" s="242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4">
        <v>43</v>
      </c>
      <c r="B173" s="155">
        <v>42318</v>
      </c>
      <c r="C173" s="155"/>
      <c r="D173" s="156" t="s">
        <v>682</v>
      </c>
      <c r="E173" s="157" t="s">
        <v>603</v>
      </c>
      <c r="F173" s="158">
        <v>549.5</v>
      </c>
      <c r="G173" s="157"/>
      <c r="H173" s="157">
        <v>630</v>
      </c>
      <c r="I173" s="159">
        <v>630</v>
      </c>
      <c r="J173" s="160" t="s">
        <v>678</v>
      </c>
      <c r="K173" s="161">
        <f t="shared" si="83"/>
        <v>80.5</v>
      </c>
      <c r="L173" s="162">
        <f t="shared" si="84"/>
        <v>0.1464968152866242</v>
      </c>
      <c r="M173" s="157" t="s">
        <v>594</v>
      </c>
      <c r="N173" s="163">
        <v>42419</v>
      </c>
      <c r="O173" s="1"/>
      <c r="P173" s="1"/>
      <c r="Q173" s="242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4">
        <v>44</v>
      </c>
      <c r="B174" s="155">
        <v>42342</v>
      </c>
      <c r="C174" s="155"/>
      <c r="D174" s="156" t="s">
        <v>683</v>
      </c>
      <c r="E174" s="157" t="s">
        <v>591</v>
      </c>
      <c r="F174" s="158">
        <v>1027.5</v>
      </c>
      <c r="G174" s="157"/>
      <c r="H174" s="157">
        <v>1315</v>
      </c>
      <c r="I174" s="159">
        <v>1250</v>
      </c>
      <c r="J174" s="160" t="s">
        <v>678</v>
      </c>
      <c r="K174" s="161">
        <f t="shared" si="83"/>
        <v>287.5</v>
      </c>
      <c r="L174" s="162">
        <f t="shared" si="84"/>
        <v>0.27980535279805352</v>
      </c>
      <c r="M174" s="157" t="s">
        <v>594</v>
      </c>
      <c r="N174" s="163">
        <v>43244</v>
      </c>
      <c r="O174" s="1"/>
      <c r="P174" s="1"/>
      <c r="Q174" s="242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54">
        <v>45</v>
      </c>
      <c r="B175" s="155">
        <v>42367</v>
      </c>
      <c r="C175" s="155"/>
      <c r="D175" s="156" t="s">
        <v>684</v>
      </c>
      <c r="E175" s="157" t="s">
        <v>591</v>
      </c>
      <c r="F175" s="158">
        <v>465</v>
      </c>
      <c r="G175" s="157"/>
      <c r="H175" s="157">
        <v>540</v>
      </c>
      <c r="I175" s="159">
        <v>540</v>
      </c>
      <c r="J175" s="160" t="s">
        <v>678</v>
      </c>
      <c r="K175" s="161">
        <f t="shared" si="83"/>
        <v>75</v>
      </c>
      <c r="L175" s="162">
        <f t="shared" si="84"/>
        <v>0.16129032258064516</v>
      </c>
      <c r="M175" s="157" t="s">
        <v>594</v>
      </c>
      <c r="N175" s="163">
        <v>42530</v>
      </c>
      <c r="O175" s="1"/>
      <c r="P175" s="1"/>
      <c r="Q175" s="242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4">
        <v>46</v>
      </c>
      <c r="B176" s="155">
        <v>42380</v>
      </c>
      <c r="C176" s="155"/>
      <c r="D176" s="156" t="s">
        <v>403</v>
      </c>
      <c r="E176" s="157" t="s">
        <v>603</v>
      </c>
      <c r="F176" s="158">
        <v>81</v>
      </c>
      <c r="G176" s="157"/>
      <c r="H176" s="157">
        <v>110</v>
      </c>
      <c r="I176" s="159">
        <v>110</v>
      </c>
      <c r="J176" s="160" t="s">
        <v>678</v>
      </c>
      <c r="K176" s="161">
        <f t="shared" si="83"/>
        <v>29</v>
      </c>
      <c r="L176" s="162">
        <f t="shared" si="84"/>
        <v>0.35802469135802467</v>
      </c>
      <c r="M176" s="157" t="s">
        <v>594</v>
      </c>
      <c r="N176" s="163">
        <v>42745</v>
      </c>
      <c r="O176" s="1"/>
      <c r="P176" s="1"/>
      <c r="Q176" s="242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4">
        <v>47</v>
      </c>
      <c r="B177" s="155">
        <v>42382</v>
      </c>
      <c r="C177" s="155"/>
      <c r="D177" s="156" t="s">
        <v>685</v>
      </c>
      <c r="E177" s="157" t="s">
        <v>603</v>
      </c>
      <c r="F177" s="158">
        <v>417.5</v>
      </c>
      <c r="G177" s="157"/>
      <c r="H177" s="157">
        <v>547</v>
      </c>
      <c r="I177" s="159">
        <v>535</v>
      </c>
      <c r="J177" s="160" t="s">
        <v>678</v>
      </c>
      <c r="K177" s="161">
        <f t="shared" si="83"/>
        <v>129.5</v>
      </c>
      <c r="L177" s="162">
        <f t="shared" si="84"/>
        <v>0.31017964071856285</v>
      </c>
      <c r="M177" s="157" t="s">
        <v>594</v>
      </c>
      <c r="N177" s="163">
        <v>42578</v>
      </c>
      <c r="O177" s="1"/>
      <c r="P177" s="1"/>
      <c r="Q177" s="242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4">
        <v>48</v>
      </c>
      <c r="B178" s="155">
        <v>42408</v>
      </c>
      <c r="C178" s="155"/>
      <c r="D178" s="156" t="s">
        <v>686</v>
      </c>
      <c r="E178" s="157" t="s">
        <v>591</v>
      </c>
      <c r="F178" s="158">
        <v>650</v>
      </c>
      <c r="G178" s="157"/>
      <c r="H178" s="157">
        <v>800</v>
      </c>
      <c r="I178" s="159">
        <v>800</v>
      </c>
      <c r="J178" s="160" t="s">
        <v>678</v>
      </c>
      <c r="K178" s="161">
        <f t="shared" si="83"/>
        <v>150</v>
      </c>
      <c r="L178" s="162">
        <f t="shared" si="84"/>
        <v>0.23076923076923078</v>
      </c>
      <c r="M178" s="157" t="s">
        <v>594</v>
      </c>
      <c r="N178" s="163">
        <v>43154</v>
      </c>
      <c r="O178" s="1"/>
      <c r="P178" s="1"/>
      <c r="Q178" s="242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4">
        <v>49</v>
      </c>
      <c r="B179" s="155">
        <v>42433</v>
      </c>
      <c r="C179" s="155"/>
      <c r="D179" s="156" t="s">
        <v>237</v>
      </c>
      <c r="E179" s="157" t="s">
        <v>591</v>
      </c>
      <c r="F179" s="158">
        <v>437.5</v>
      </c>
      <c r="G179" s="157"/>
      <c r="H179" s="157">
        <v>504.5</v>
      </c>
      <c r="I179" s="159">
        <v>522</v>
      </c>
      <c r="J179" s="160" t="s">
        <v>687</v>
      </c>
      <c r="K179" s="161">
        <f t="shared" si="83"/>
        <v>67</v>
      </c>
      <c r="L179" s="162">
        <f t="shared" si="84"/>
        <v>0.15314285714285714</v>
      </c>
      <c r="M179" s="157" t="s">
        <v>594</v>
      </c>
      <c r="N179" s="163">
        <v>42480</v>
      </c>
      <c r="O179" s="1"/>
      <c r="P179" s="1"/>
      <c r="Q179" s="242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54">
        <v>50</v>
      </c>
      <c r="B180" s="155">
        <v>42438</v>
      </c>
      <c r="C180" s="155"/>
      <c r="D180" s="156" t="s">
        <v>688</v>
      </c>
      <c r="E180" s="157" t="s">
        <v>591</v>
      </c>
      <c r="F180" s="158">
        <v>189.5</v>
      </c>
      <c r="G180" s="157"/>
      <c r="H180" s="157">
        <v>218</v>
      </c>
      <c r="I180" s="159">
        <v>218</v>
      </c>
      <c r="J180" s="160" t="s">
        <v>678</v>
      </c>
      <c r="K180" s="161">
        <f t="shared" si="83"/>
        <v>28.5</v>
      </c>
      <c r="L180" s="162">
        <f t="shared" si="84"/>
        <v>0.15039577836411611</v>
      </c>
      <c r="M180" s="157" t="s">
        <v>594</v>
      </c>
      <c r="N180" s="163">
        <v>43034</v>
      </c>
      <c r="O180" s="1"/>
      <c r="P180" s="1"/>
      <c r="Q180" s="242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64">
        <v>51</v>
      </c>
      <c r="B181" s="165">
        <v>42471</v>
      </c>
      <c r="C181" s="165"/>
      <c r="D181" s="173" t="s">
        <v>689</v>
      </c>
      <c r="E181" s="168" t="s">
        <v>591</v>
      </c>
      <c r="F181" s="168">
        <v>36.5</v>
      </c>
      <c r="G181" s="169"/>
      <c r="H181" s="169">
        <v>15.85</v>
      </c>
      <c r="I181" s="169">
        <v>60</v>
      </c>
      <c r="J181" s="170" t="s">
        <v>690</v>
      </c>
      <c r="K181" s="171">
        <f t="shared" si="83"/>
        <v>-20.65</v>
      </c>
      <c r="L181" s="172">
        <f t="shared" si="84"/>
        <v>-0.5657534246575342</v>
      </c>
      <c r="M181" s="168" t="s">
        <v>604</v>
      </c>
      <c r="N181" s="176">
        <v>43627</v>
      </c>
      <c r="O181" s="1"/>
      <c r="P181" s="1"/>
      <c r="Q181" s="242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4">
        <v>52</v>
      </c>
      <c r="B182" s="155">
        <v>42472</v>
      </c>
      <c r="C182" s="155"/>
      <c r="D182" s="156" t="s">
        <v>691</v>
      </c>
      <c r="E182" s="157" t="s">
        <v>591</v>
      </c>
      <c r="F182" s="158">
        <v>93</v>
      </c>
      <c r="G182" s="157"/>
      <c r="H182" s="157">
        <v>149</v>
      </c>
      <c r="I182" s="159">
        <v>140</v>
      </c>
      <c r="J182" s="160" t="s">
        <v>692</v>
      </c>
      <c r="K182" s="161">
        <f t="shared" si="83"/>
        <v>56</v>
      </c>
      <c r="L182" s="162">
        <f t="shared" si="84"/>
        <v>0.60215053763440862</v>
      </c>
      <c r="M182" s="157" t="s">
        <v>594</v>
      </c>
      <c r="N182" s="163">
        <v>42740</v>
      </c>
      <c r="O182" s="1"/>
      <c r="P182" s="1"/>
      <c r="Q182" s="242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54">
        <v>53</v>
      </c>
      <c r="B183" s="155">
        <v>42472</v>
      </c>
      <c r="C183" s="155"/>
      <c r="D183" s="156" t="s">
        <v>693</v>
      </c>
      <c r="E183" s="157" t="s">
        <v>591</v>
      </c>
      <c r="F183" s="158">
        <v>130</v>
      </c>
      <c r="G183" s="157"/>
      <c r="H183" s="157">
        <v>150</v>
      </c>
      <c r="I183" s="159" t="s">
        <v>694</v>
      </c>
      <c r="J183" s="160" t="s">
        <v>678</v>
      </c>
      <c r="K183" s="161">
        <f t="shared" si="83"/>
        <v>20</v>
      </c>
      <c r="L183" s="162">
        <f t="shared" si="84"/>
        <v>0.15384615384615385</v>
      </c>
      <c r="M183" s="157" t="s">
        <v>594</v>
      </c>
      <c r="N183" s="163">
        <v>42564</v>
      </c>
      <c r="O183" s="1"/>
      <c r="P183" s="1"/>
      <c r="Q183" s="242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4">
        <v>54</v>
      </c>
      <c r="B184" s="155">
        <v>42473</v>
      </c>
      <c r="C184" s="155"/>
      <c r="D184" s="156" t="s">
        <v>695</v>
      </c>
      <c r="E184" s="157" t="s">
        <v>591</v>
      </c>
      <c r="F184" s="158">
        <v>196</v>
      </c>
      <c r="G184" s="157"/>
      <c r="H184" s="157">
        <v>299</v>
      </c>
      <c r="I184" s="159">
        <v>299</v>
      </c>
      <c r="J184" s="160" t="s">
        <v>678</v>
      </c>
      <c r="K184" s="161">
        <v>103</v>
      </c>
      <c r="L184" s="162">
        <v>0.52551020408163296</v>
      </c>
      <c r="M184" s="157" t="s">
        <v>594</v>
      </c>
      <c r="N184" s="163">
        <v>42620</v>
      </c>
      <c r="O184" s="1"/>
      <c r="P184" s="1"/>
      <c r="Q184" s="242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54">
        <v>55</v>
      </c>
      <c r="B185" s="155">
        <v>42473</v>
      </c>
      <c r="C185" s="155"/>
      <c r="D185" s="156" t="s">
        <v>696</v>
      </c>
      <c r="E185" s="157" t="s">
        <v>591</v>
      </c>
      <c r="F185" s="158">
        <v>88</v>
      </c>
      <c r="G185" s="157"/>
      <c r="H185" s="157">
        <v>103</v>
      </c>
      <c r="I185" s="159">
        <v>103</v>
      </c>
      <c r="J185" s="160" t="s">
        <v>678</v>
      </c>
      <c r="K185" s="161">
        <v>15</v>
      </c>
      <c r="L185" s="162">
        <v>0.170454545454545</v>
      </c>
      <c r="M185" s="157" t="s">
        <v>594</v>
      </c>
      <c r="N185" s="163">
        <v>42530</v>
      </c>
      <c r="O185" s="1"/>
      <c r="P185" s="1"/>
      <c r="Q185" s="242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54">
        <v>56</v>
      </c>
      <c r="B186" s="155">
        <v>42492</v>
      </c>
      <c r="C186" s="155"/>
      <c r="D186" s="156" t="s">
        <v>697</v>
      </c>
      <c r="E186" s="157" t="s">
        <v>591</v>
      </c>
      <c r="F186" s="158">
        <v>127.5</v>
      </c>
      <c r="G186" s="157"/>
      <c r="H186" s="157">
        <v>148</v>
      </c>
      <c r="I186" s="159" t="s">
        <v>698</v>
      </c>
      <c r="J186" s="160" t="s">
        <v>678</v>
      </c>
      <c r="K186" s="161">
        <f t="shared" ref="K186:K190" si="85">H186-F186</f>
        <v>20.5</v>
      </c>
      <c r="L186" s="162">
        <f t="shared" ref="L186:L190" si="86">K186/F186</f>
        <v>0.16078431372549021</v>
      </c>
      <c r="M186" s="157" t="s">
        <v>594</v>
      </c>
      <c r="N186" s="163">
        <v>42564</v>
      </c>
      <c r="O186" s="1"/>
      <c r="P186" s="1"/>
      <c r="Q186" s="242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54">
        <v>57</v>
      </c>
      <c r="B187" s="155">
        <v>42493</v>
      </c>
      <c r="C187" s="155"/>
      <c r="D187" s="156" t="s">
        <v>699</v>
      </c>
      <c r="E187" s="157" t="s">
        <v>591</v>
      </c>
      <c r="F187" s="158">
        <v>675</v>
      </c>
      <c r="G187" s="157"/>
      <c r="H187" s="157">
        <v>815</v>
      </c>
      <c r="I187" s="159" t="s">
        <v>700</v>
      </c>
      <c r="J187" s="160" t="s">
        <v>678</v>
      </c>
      <c r="K187" s="161">
        <f t="shared" si="85"/>
        <v>140</v>
      </c>
      <c r="L187" s="162">
        <f t="shared" si="86"/>
        <v>0.2074074074074074</v>
      </c>
      <c r="M187" s="157" t="s">
        <v>594</v>
      </c>
      <c r="N187" s="163">
        <v>43154</v>
      </c>
      <c r="O187" s="1"/>
      <c r="P187" s="1"/>
      <c r="Q187" s="242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64">
        <v>58</v>
      </c>
      <c r="B188" s="165">
        <v>42522</v>
      </c>
      <c r="C188" s="165"/>
      <c r="D188" s="166" t="s">
        <v>701</v>
      </c>
      <c r="E188" s="167" t="s">
        <v>591</v>
      </c>
      <c r="F188" s="168">
        <v>500</v>
      </c>
      <c r="G188" s="168"/>
      <c r="H188" s="169">
        <v>232.5</v>
      </c>
      <c r="I188" s="169" t="s">
        <v>702</v>
      </c>
      <c r="J188" s="170" t="s">
        <v>703</v>
      </c>
      <c r="K188" s="171">
        <f t="shared" si="85"/>
        <v>-267.5</v>
      </c>
      <c r="L188" s="172">
        <f t="shared" si="86"/>
        <v>-0.53500000000000003</v>
      </c>
      <c r="M188" s="168" t="s">
        <v>604</v>
      </c>
      <c r="N188" s="165">
        <v>43735</v>
      </c>
      <c r="O188" s="1"/>
      <c r="P188" s="1"/>
      <c r="Q188" s="242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54">
        <v>59</v>
      </c>
      <c r="B189" s="155">
        <v>42527</v>
      </c>
      <c r="C189" s="155"/>
      <c r="D189" s="156" t="s">
        <v>542</v>
      </c>
      <c r="E189" s="157" t="s">
        <v>591</v>
      </c>
      <c r="F189" s="158">
        <v>110</v>
      </c>
      <c r="G189" s="157"/>
      <c r="H189" s="157">
        <v>126.5</v>
      </c>
      <c r="I189" s="159">
        <v>125</v>
      </c>
      <c r="J189" s="160" t="s">
        <v>630</v>
      </c>
      <c r="K189" s="161">
        <f t="shared" si="85"/>
        <v>16.5</v>
      </c>
      <c r="L189" s="162">
        <f t="shared" si="86"/>
        <v>0.15</v>
      </c>
      <c r="M189" s="157" t="s">
        <v>594</v>
      </c>
      <c r="N189" s="163">
        <v>42552</v>
      </c>
      <c r="O189" s="1"/>
      <c r="P189" s="1"/>
      <c r="Q189" s="242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54">
        <v>60</v>
      </c>
      <c r="B190" s="155">
        <v>42538</v>
      </c>
      <c r="C190" s="155"/>
      <c r="D190" s="156" t="s">
        <v>704</v>
      </c>
      <c r="E190" s="157" t="s">
        <v>591</v>
      </c>
      <c r="F190" s="158">
        <v>44</v>
      </c>
      <c r="G190" s="157"/>
      <c r="H190" s="157">
        <v>69.5</v>
      </c>
      <c r="I190" s="159">
        <v>69.5</v>
      </c>
      <c r="J190" s="160" t="s">
        <v>705</v>
      </c>
      <c r="K190" s="161">
        <f t="shared" si="85"/>
        <v>25.5</v>
      </c>
      <c r="L190" s="162">
        <f t="shared" si="86"/>
        <v>0.57954545454545459</v>
      </c>
      <c r="M190" s="157" t="s">
        <v>594</v>
      </c>
      <c r="N190" s="163">
        <v>42977</v>
      </c>
      <c r="O190" s="1"/>
      <c r="P190" s="1"/>
      <c r="Q190" s="242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54">
        <v>61</v>
      </c>
      <c r="B191" s="155">
        <v>42549</v>
      </c>
      <c r="C191" s="155"/>
      <c r="D191" s="156" t="s">
        <v>706</v>
      </c>
      <c r="E191" s="157" t="s">
        <v>591</v>
      </c>
      <c r="F191" s="158">
        <v>262.5</v>
      </c>
      <c r="G191" s="157"/>
      <c r="H191" s="157">
        <v>340</v>
      </c>
      <c r="I191" s="159">
        <v>333</v>
      </c>
      <c r="J191" s="160" t="s">
        <v>707</v>
      </c>
      <c r="K191" s="161">
        <v>77.5</v>
      </c>
      <c r="L191" s="162">
        <v>0.29523809523809502</v>
      </c>
      <c r="M191" s="157" t="s">
        <v>594</v>
      </c>
      <c r="N191" s="163">
        <v>43017</v>
      </c>
      <c r="O191" s="1"/>
      <c r="P191" s="1"/>
      <c r="Q191" s="242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54">
        <v>62</v>
      </c>
      <c r="B192" s="155">
        <v>42549</v>
      </c>
      <c r="C192" s="155"/>
      <c r="D192" s="156" t="s">
        <v>708</v>
      </c>
      <c r="E192" s="157" t="s">
        <v>591</v>
      </c>
      <c r="F192" s="158">
        <v>840</v>
      </c>
      <c r="G192" s="157"/>
      <c r="H192" s="157">
        <v>1230</v>
      </c>
      <c r="I192" s="159">
        <v>1230</v>
      </c>
      <c r="J192" s="160" t="s">
        <v>678</v>
      </c>
      <c r="K192" s="161">
        <v>390</v>
      </c>
      <c r="L192" s="162">
        <v>0.46428571428571402</v>
      </c>
      <c r="M192" s="157" t="s">
        <v>594</v>
      </c>
      <c r="N192" s="163">
        <v>42649</v>
      </c>
      <c r="O192" s="1"/>
      <c r="P192" s="1"/>
      <c r="Q192" s="242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77">
        <v>63</v>
      </c>
      <c r="B193" s="178">
        <v>42556</v>
      </c>
      <c r="C193" s="178"/>
      <c r="D193" s="179" t="s">
        <v>709</v>
      </c>
      <c r="E193" s="180" t="s">
        <v>591</v>
      </c>
      <c r="F193" s="180">
        <v>395</v>
      </c>
      <c r="G193" s="181"/>
      <c r="H193" s="181">
        <f>(468.5+342.5)/2</f>
        <v>405.5</v>
      </c>
      <c r="I193" s="181">
        <v>510</v>
      </c>
      <c r="J193" s="182" t="s">
        <v>710</v>
      </c>
      <c r="K193" s="183">
        <f t="shared" ref="K193:K199" si="87">H193-F193</f>
        <v>10.5</v>
      </c>
      <c r="L193" s="184">
        <f t="shared" ref="L193:L199" si="88">K193/F193</f>
        <v>2.6582278481012658E-2</v>
      </c>
      <c r="M193" s="180" t="s">
        <v>611</v>
      </c>
      <c r="N193" s="178">
        <v>43606</v>
      </c>
      <c r="O193" s="1"/>
      <c r="P193" s="1"/>
      <c r="Q193" s="242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64">
        <v>64</v>
      </c>
      <c r="B194" s="165">
        <v>42584</v>
      </c>
      <c r="C194" s="165"/>
      <c r="D194" s="166" t="s">
        <v>711</v>
      </c>
      <c r="E194" s="167" t="s">
        <v>603</v>
      </c>
      <c r="F194" s="168">
        <f>169.5-12.8</f>
        <v>156.69999999999999</v>
      </c>
      <c r="G194" s="168"/>
      <c r="H194" s="169">
        <v>77</v>
      </c>
      <c r="I194" s="169" t="s">
        <v>712</v>
      </c>
      <c r="J194" s="170" t="s">
        <v>713</v>
      </c>
      <c r="K194" s="171">
        <f t="shared" si="87"/>
        <v>-79.699999999999989</v>
      </c>
      <c r="L194" s="172">
        <f t="shared" si="88"/>
        <v>-0.50861518825781749</v>
      </c>
      <c r="M194" s="168" t="s">
        <v>604</v>
      </c>
      <c r="N194" s="165">
        <v>43522</v>
      </c>
      <c r="O194" s="1"/>
      <c r="P194" s="1"/>
      <c r="Q194" s="242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64">
        <v>65</v>
      </c>
      <c r="B195" s="165">
        <v>42586</v>
      </c>
      <c r="C195" s="165"/>
      <c r="D195" s="166" t="s">
        <v>714</v>
      </c>
      <c r="E195" s="167" t="s">
        <v>591</v>
      </c>
      <c r="F195" s="168">
        <v>400</v>
      </c>
      <c r="G195" s="168"/>
      <c r="H195" s="169">
        <v>305</v>
      </c>
      <c r="I195" s="169">
        <v>475</v>
      </c>
      <c r="J195" s="170" t="s">
        <v>715</v>
      </c>
      <c r="K195" s="171">
        <f t="shared" si="87"/>
        <v>-95</v>
      </c>
      <c r="L195" s="172">
        <f t="shared" si="88"/>
        <v>-0.23749999999999999</v>
      </c>
      <c r="M195" s="168" t="s">
        <v>604</v>
      </c>
      <c r="N195" s="165">
        <v>43606</v>
      </c>
      <c r="O195" s="1"/>
      <c r="P195" s="1"/>
      <c r="Q195" s="242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54">
        <v>66</v>
      </c>
      <c r="B196" s="155">
        <v>42593</v>
      </c>
      <c r="C196" s="155"/>
      <c r="D196" s="156" t="s">
        <v>716</v>
      </c>
      <c r="E196" s="157" t="s">
        <v>591</v>
      </c>
      <c r="F196" s="158">
        <v>86.5</v>
      </c>
      <c r="G196" s="157"/>
      <c r="H196" s="157">
        <v>130</v>
      </c>
      <c r="I196" s="159">
        <v>130</v>
      </c>
      <c r="J196" s="160" t="s">
        <v>717</v>
      </c>
      <c r="K196" s="161">
        <f t="shared" si="87"/>
        <v>43.5</v>
      </c>
      <c r="L196" s="162">
        <f t="shared" si="88"/>
        <v>0.50289017341040465</v>
      </c>
      <c r="M196" s="157" t="s">
        <v>594</v>
      </c>
      <c r="N196" s="163">
        <v>43091</v>
      </c>
      <c r="O196" s="1"/>
      <c r="P196" s="1"/>
      <c r="Q196" s="242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64">
        <v>67</v>
      </c>
      <c r="B197" s="165">
        <v>42600</v>
      </c>
      <c r="C197" s="165"/>
      <c r="D197" s="166" t="s">
        <v>122</v>
      </c>
      <c r="E197" s="167" t="s">
        <v>591</v>
      </c>
      <c r="F197" s="168">
        <v>133.5</v>
      </c>
      <c r="G197" s="168"/>
      <c r="H197" s="169">
        <v>126.5</v>
      </c>
      <c r="I197" s="169">
        <v>178</v>
      </c>
      <c r="J197" s="170" t="s">
        <v>718</v>
      </c>
      <c r="K197" s="171">
        <f t="shared" si="87"/>
        <v>-7</v>
      </c>
      <c r="L197" s="172">
        <f t="shared" si="88"/>
        <v>-5.2434456928838954E-2</v>
      </c>
      <c r="M197" s="168" t="s">
        <v>604</v>
      </c>
      <c r="N197" s="165">
        <v>42615</v>
      </c>
      <c r="O197" s="1"/>
      <c r="P197" s="1"/>
      <c r="Q197" s="242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54">
        <v>68</v>
      </c>
      <c r="B198" s="155">
        <v>42613</v>
      </c>
      <c r="C198" s="155"/>
      <c r="D198" s="156" t="s">
        <v>719</v>
      </c>
      <c r="E198" s="157" t="s">
        <v>591</v>
      </c>
      <c r="F198" s="158">
        <v>560</v>
      </c>
      <c r="G198" s="157"/>
      <c r="H198" s="157">
        <v>725</v>
      </c>
      <c r="I198" s="159">
        <v>725</v>
      </c>
      <c r="J198" s="160" t="s">
        <v>624</v>
      </c>
      <c r="K198" s="161">
        <f t="shared" si="87"/>
        <v>165</v>
      </c>
      <c r="L198" s="162">
        <f t="shared" si="88"/>
        <v>0.29464285714285715</v>
      </c>
      <c r="M198" s="157" t="s">
        <v>594</v>
      </c>
      <c r="N198" s="163">
        <v>42456</v>
      </c>
      <c r="O198" s="1"/>
      <c r="P198" s="1"/>
      <c r="Q198" s="242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54">
        <v>69</v>
      </c>
      <c r="B199" s="155">
        <v>42614</v>
      </c>
      <c r="C199" s="155"/>
      <c r="D199" s="156" t="s">
        <v>720</v>
      </c>
      <c r="E199" s="157" t="s">
        <v>591</v>
      </c>
      <c r="F199" s="158">
        <v>160.5</v>
      </c>
      <c r="G199" s="157"/>
      <c r="H199" s="157">
        <v>210</v>
      </c>
      <c r="I199" s="159">
        <v>210</v>
      </c>
      <c r="J199" s="160" t="s">
        <v>624</v>
      </c>
      <c r="K199" s="161">
        <f t="shared" si="87"/>
        <v>49.5</v>
      </c>
      <c r="L199" s="162">
        <f t="shared" si="88"/>
        <v>0.30841121495327101</v>
      </c>
      <c r="M199" s="157" t="s">
        <v>594</v>
      </c>
      <c r="N199" s="163">
        <v>42871</v>
      </c>
      <c r="O199" s="1"/>
      <c r="P199" s="1"/>
      <c r="Q199" s="242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54">
        <v>70</v>
      </c>
      <c r="B200" s="155">
        <v>42646</v>
      </c>
      <c r="C200" s="155"/>
      <c r="D200" s="156" t="s">
        <v>415</v>
      </c>
      <c r="E200" s="157" t="s">
        <v>591</v>
      </c>
      <c r="F200" s="158">
        <v>430</v>
      </c>
      <c r="G200" s="157"/>
      <c r="H200" s="157">
        <v>596</v>
      </c>
      <c r="I200" s="159">
        <v>575</v>
      </c>
      <c r="J200" s="160" t="s">
        <v>721</v>
      </c>
      <c r="K200" s="161">
        <v>166</v>
      </c>
      <c r="L200" s="162">
        <v>0.38604651162790699</v>
      </c>
      <c r="M200" s="157" t="s">
        <v>594</v>
      </c>
      <c r="N200" s="163">
        <v>42769</v>
      </c>
      <c r="O200" s="1"/>
      <c r="P200" s="1"/>
      <c r="Q200" s="242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54">
        <v>71</v>
      </c>
      <c r="B201" s="155">
        <v>42657</v>
      </c>
      <c r="C201" s="155"/>
      <c r="D201" s="156" t="s">
        <v>722</v>
      </c>
      <c r="E201" s="157" t="s">
        <v>591</v>
      </c>
      <c r="F201" s="158">
        <v>280</v>
      </c>
      <c r="G201" s="157"/>
      <c r="H201" s="157">
        <v>345</v>
      </c>
      <c r="I201" s="159">
        <v>345</v>
      </c>
      <c r="J201" s="160" t="s">
        <v>624</v>
      </c>
      <c r="K201" s="161">
        <f t="shared" ref="K201:K206" si="89">H201-F201</f>
        <v>65</v>
      </c>
      <c r="L201" s="162">
        <f t="shared" ref="L201:L202" si="90">K201/F201</f>
        <v>0.23214285714285715</v>
      </c>
      <c r="M201" s="157" t="s">
        <v>594</v>
      </c>
      <c r="N201" s="163">
        <v>42814</v>
      </c>
      <c r="O201" s="1"/>
      <c r="P201" s="1"/>
      <c r="Q201" s="242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54">
        <v>72</v>
      </c>
      <c r="B202" s="155">
        <v>42657</v>
      </c>
      <c r="C202" s="155"/>
      <c r="D202" s="156" t="s">
        <v>723</v>
      </c>
      <c r="E202" s="157" t="s">
        <v>591</v>
      </c>
      <c r="F202" s="158">
        <v>245</v>
      </c>
      <c r="G202" s="157"/>
      <c r="H202" s="157">
        <v>325.5</v>
      </c>
      <c r="I202" s="159">
        <v>330</v>
      </c>
      <c r="J202" s="160" t="s">
        <v>724</v>
      </c>
      <c r="K202" s="161">
        <f t="shared" si="89"/>
        <v>80.5</v>
      </c>
      <c r="L202" s="162">
        <f t="shared" si="90"/>
        <v>0.32857142857142857</v>
      </c>
      <c r="M202" s="157" t="s">
        <v>594</v>
      </c>
      <c r="N202" s="163">
        <v>42769</v>
      </c>
      <c r="O202" s="1"/>
      <c r="P202" s="1"/>
      <c r="Q202" s="242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54">
        <v>73</v>
      </c>
      <c r="B203" s="155">
        <v>42660</v>
      </c>
      <c r="C203" s="155"/>
      <c r="D203" s="156" t="s">
        <v>725</v>
      </c>
      <c r="E203" s="157" t="s">
        <v>591</v>
      </c>
      <c r="F203" s="158">
        <v>125</v>
      </c>
      <c r="G203" s="157"/>
      <c r="H203" s="157">
        <v>160</v>
      </c>
      <c r="I203" s="159">
        <v>160</v>
      </c>
      <c r="J203" s="160" t="s">
        <v>678</v>
      </c>
      <c r="K203" s="161">
        <f t="shared" si="89"/>
        <v>35</v>
      </c>
      <c r="L203" s="162">
        <v>0.28000000000000003</v>
      </c>
      <c r="M203" s="157" t="s">
        <v>594</v>
      </c>
      <c r="N203" s="163">
        <v>42803</v>
      </c>
      <c r="O203" s="1"/>
      <c r="P203" s="1"/>
      <c r="Q203" s="242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54">
        <v>74</v>
      </c>
      <c r="B204" s="155">
        <v>42660</v>
      </c>
      <c r="C204" s="155"/>
      <c r="D204" s="156" t="s">
        <v>726</v>
      </c>
      <c r="E204" s="157" t="s">
        <v>591</v>
      </c>
      <c r="F204" s="158">
        <v>114</v>
      </c>
      <c r="G204" s="157"/>
      <c r="H204" s="157">
        <v>145</v>
      </c>
      <c r="I204" s="159">
        <v>145</v>
      </c>
      <c r="J204" s="160" t="s">
        <v>678</v>
      </c>
      <c r="K204" s="161">
        <f t="shared" si="89"/>
        <v>31</v>
      </c>
      <c r="L204" s="162">
        <f t="shared" ref="L204:L206" si="91">K204/F204</f>
        <v>0.27192982456140352</v>
      </c>
      <c r="M204" s="157" t="s">
        <v>594</v>
      </c>
      <c r="N204" s="163">
        <v>42859</v>
      </c>
      <c r="O204" s="1"/>
      <c r="P204" s="1"/>
      <c r="Q204" s="242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54">
        <v>75</v>
      </c>
      <c r="B205" s="155">
        <v>42660</v>
      </c>
      <c r="C205" s="155"/>
      <c r="D205" s="156" t="s">
        <v>727</v>
      </c>
      <c r="E205" s="157" t="s">
        <v>591</v>
      </c>
      <c r="F205" s="158">
        <v>212</v>
      </c>
      <c r="G205" s="157"/>
      <c r="H205" s="157">
        <v>280</v>
      </c>
      <c r="I205" s="159">
        <v>276</v>
      </c>
      <c r="J205" s="160" t="s">
        <v>728</v>
      </c>
      <c r="K205" s="161">
        <f t="shared" si="89"/>
        <v>68</v>
      </c>
      <c r="L205" s="162">
        <f t="shared" si="91"/>
        <v>0.32075471698113206</v>
      </c>
      <c r="M205" s="157" t="s">
        <v>594</v>
      </c>
      <c r="N205" s="163">
        <v>42858</v>
      </c>
      <c r="O205" s="1"/>
      <c r="P205" s="1"/>
      <c r="Q205" s="242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54">
        <v>76</v>
      </c>
      <c r="B206" s="155">
        <v>42678</v>
      </c>
      <c r="C206" s="155"/>
      <c r="D206" s="156" t="s">
        <v>464</v>
      </c>
      <c r="E206" s="157" t="s">
        <v>591</v>
      </c>
      <c r="F206" s="158">
        <v>155</v>
      </c>
      <c r="G206" s="157"/>
      <c r="H206" s="157">
        <v>210</v>
      </c>
      <c r="I206" s="159">
        <v>210</v>
      </c>
      <c r="J206" s="160" t="s">
        <v>729</v>
      </c>
      <c r="K206" s="161">
        <f t="shared" si="89"/>
        <v>55</v>
      </c>
      <c r="L206" s="162">
        <f t="shared" si="91"/>
        <v>0.35483870967741937</v>
      </c>
      <c r="M206" s="157" t="s">
        <v>594</v>
      </c>
      <c r="N206" s="163">
        <v>42944</v>
      </c>
      <c r="O206" s="1"/>
      <c r="P206" s="1"/>
      <c r="Q206" s="242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64">
        <v>77</v>
      </c>
      <c r="B207" s="165">
        <v>42710</v>
      </c>
      <c r="C207" s="165"/>
      <c r="D207" s="166" t="s">
        <v>730</v>
      </c>
      <c r="E207" s="167" t="s">
        <v>591</v>
      </c>
      <c r="F207" s="168">
        <v>150.5</v>
      </c>
      <c r="G207" s="168"/>
      <c r="H207" s="169">
        <v>72.5</v>
      </c>
      <c r="I207" s="169">
        <v>174</v>
      </c>
      <c r="J207" s="170" t="s">
        <v>731</v>
      </c>
      <c r="K207" s="171">
        <v>-78</v>
      </c>
      <c r="L207" s="172">
        <v>-0.51827242524916906</v>
      </c>
      <c r="M207" s="168" t="s">
        <v>604</v>
      </c>
      <c r="N207" s="165">
        <v>43333</v>
      </c>
      <c r="O207" s="1"/>
      <c r="P207" s="1"/>
      <c r="Q207" s="242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54">
        <v>78</v>
      </c>
      <c r="B208" s="155">
        <v>42712</v>
      </c>
      <c r="C208" s="155"/>
      <c r="D208" s="156" t="s">
        <v>732</v>
      </c>
      <c r="E208" s="157" t="s">
        <v>591</v>
      </c>
      <c r="F208" s="158">
        <v>380</v>
      </c>
      <c r="G208" s="157"/>
      <c r="H208" s="157">
        <v>478</v>
      </c>
      <c r="I208" s="159">
        <v>468</v>
      </c>
      <c r="J208" s="160" t="s">
        <v>678</v>
      </c>
      <c r="K208" s="161">
        <f t="shared" ref="K208:K210" si="92">H208-F208</f>
        <v>98</v>
      </c>
      <c r="L208" s="162">
        <f t="shared" ref="L208:L210" si="93">K208/F208</f>
        <v>0.25789473684210529</v>
      </c>
      <c r="M208" s="157" t="s">
        <v>594</v>
      </c>
      <c r="N208" s="163">
        <v>43025</v>
      </c>
      <c r="O208" s="1"/>
      <c r="P208" s="1"/>
      <c r="Q208" s="242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54">
        <v>79</v>
      </c>
      <c r="B209" s="155">
        <v>42734</v>
      </c>
      <c r="C209" s="155"/>
      <c r="D209" s="156" t="s">
        <v>121</v>
      </c>
      <c r="E209" s="157" t="s">
        <v>591</v>
      </c>
      <c r="F209" s="158">
        <v>305</v>
      </c>
      <c r="G209" s="157"/>
      <c r="H209" s="157">
        <v>375</v>
      </c>
      <c r="I209" s="159">
        <v>375</v>
      </c>
      <c r="J209" s="160" t="s">
        <v>678</v>
      </c>
      <c r="K209" s="161">
        <f t="shared" si="92"/>
        <v>70</v>
      </c>
      <c r="L209" s="162">
        <f t="shared" si="93"/>
        <v>0.22950819672131148</v>
      </c>
      <c r="M209" s="157" t="s">
        <v>594</v>
      </c>
      <c r="N209" s="163">
        <v>42768</v>
      </c>
      <c r="O209" s="1"/>
      <c r="P209" s="1"/>
      <c r="Q209" s="242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54">
        <v>80</v>
      </c>
      <c r="B210" s="155">
        <v>42739</v>
      </c>
      <c r="C210" s="155"/>
      <c r="D210" s="156" t="s">
        <v>104</v>
      </c>
      <c r="E210" s="157" t="s">
        <v>591</v>
      </c>
      <c r="F210" s="158">
        <v>99.5</v>
      </c>
      <c r="G210" s="157"/>
      <c r="H210" s="157">
        <v>158</v>
      </c>
      <c r="I210" s="159">
        <v>158</v>
      </c>
      <c r="J210" s="160" t="s">
        <v>678</v>
      </c>
      <c r="K210" s="161">
        <f t="shared" si="92"/>
        <v>58.5</v>
      </c>
      <c r="L210" s="162">
        <f t="shared" si="93"/>
        <v>0.5879396984924623</v>
      </c>
      <c r="M210" s="157" t="s">
        <v>594</v>
      </c>
      <c r="N210" s="163">
        <v>42898</v>
      </c>
      <c r="O210" s="1"/>
      <c r="P210" s="1"/>
      <c r="Q210" s="242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54">
        <v>81</v>
      </c>
      <c r="B211" s="155">
        <v>42739</v>
      </c>
      <c r="C211" s="155"/>
      <c r="D211" s="156" t="s">
        <v>104</v>
      </c>
      <c r="E211" s="157" t="s">
        <v>591</v>
      </c>
      <c r="F211" s="158">
        <v>99.5</v>
      </c>
      <c r="G211" s="157"/>
      <c r="H211" s="157">
        <v>158</v>
      </c>
      <c r="I211" s="159">
        <v>158</v>
      </c>
      <c r="J211" s="160" t="s">
        <v>678</v>
      </c>
      <c r="K211" s="161">
        <v>58.5</v>
      </c>
      <c r="L211" s="162">
        <v>0.58793969849246197</v>
      </c>
      <c r="M211" s="157" t="s">
        <v>594</v>
      </c>
      <c r="N211" s="163">
        <v>42898</v>
      </c>
      <c r="O211" s="1"/>
      <c r="P211" s="1"/>
      <c r="Q211" s="242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54">
        <v>82</v>
      </c>
      <c r="B212" s="155">
        <v>42786</v>
      </c>
      <c r="C212" s="155"/>
      <c r="D212" s="156" t="s">
        <v>210</v>
      </c>
      <c r="E212" s="157" t="s">
        <v>591</v>
      </c>
      <c r="F212" s="158">
        <v>140.5</v>
      </c>
      <c r="G212" s="157"/>
      <c r="H212" s="157">
        <v>220</v>
      </c>
      <c r="I212" s="159">
        <v>220</v>
      </c>
      <c r="J212" s="160" t="s">
        <v>678</v>
      </c>
      <c r="K212" s="161">
        <f>H212-F212</f>
        <v>79.5</v>
      </c>
      <c r="L212" s="162">
        <f>K212/F212</f>
        <v>0.5658362989323843</v>
      </c>
      <c r="M212" s="157" t="s">
        <v>594</v>
      </c>
      <c r="N212" s="163">
        <v>42864</v>
      </c>
      <c r="O212" s="1"/>
      <c r="P212" s="1"/>
      <c r="Q212" s="242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54">
        <v>83</v>
      </c>
      <c r="B213" s="155">
        <v>42786</v>
      </c>
      <c r="C213" s="155"/>
      <c r="D213" s="156" t="s">
        <v>733</v>
      </c>
      <c r="E213" s="157" t="s">
        <v>591</v>
      </c>
      <c r="F213" s="158">
        <v>202.5</v>
      </c>
      <c r="G213" s="157"/>
      <c r="H213" s="157">
        <v>234</v>
      </c>
      <c r="I213" s="159">
        <v>234</v>
      </c>
      <c r="J213" s="160" t="s">
        <v>678</v>
      </c>
      <c r="K213" s="161">
        <v>31.5</v>
      </c>
      <c r="L213" s="162">
        <v>0.155555555555556</v>
      </c>
      <c r="M213" s="157" t="s">
        <v>594</v>
      </c>
      <c r="N213" s="163">
        <v>42836</v>
      </c>
      <c r="O213" s="1"/>
      <c r="P213" s="1"/>
      <c r="Q213" s="242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54">
        <v>84</v>
      </c>
      <c r="B214" s="155">
        <v>42818</v>
      </c>
      <c r="C214" s="155"/>
      <c r="D214" s="156" t="s">
        <v>734</v>
      </c>
      <c r="E214" s="157" t="s">
        <v>591</v>
      </c>
      <c r="F214" s="158">
        <v>300.5</v>
      </c>
      <c r="G214" s="157"/>
      <c r="H214" s="157">
        <v>417.5</v>
      </c>
      <c r="I214" s="159">
        <v>420</v>
      </c>
      <c r="J214" s="160" t="s">
        <v>735</v>
      </c>
      <c r="K214" s="161">
        <f>H214-F214</f>
        <v>117</v>
      </c>
      <c r="L214" s="162">
        <f>K214/F214</f>
        <v>0.38935108153078202</v>
      </c>
      <c r="M214" s="157" t="s">
        <v>594</v>
      </c>
      <c r="N214" s="163">
        <v>43070</v>
      </c>
      <c r="O214" s="1"/>
      <c r="P214" s="1"/>
      <c r="Q214" s="242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54">
        <v>85</v>
      </c>
      <c r="B215" s="155">
        <v>42818</v>
      </c>
      <c r="C215" s="155"/>
      <c r="D215" s="156" t="s">
        <v>708</v>
      </c>
      <c r="E215" s="157" t="s">
        <v>591</v>
      </c>
      <c r="F215" s="158">
        <v>850</v>
      </c>
      <c r="G215" s="157"/>
      <c r="H215" s="157">
        <v>1042.5</v>
      </c>
      <c r="I215" s="159">
        <v>1023</v>
      </c>
      <c r="J215" s="160" t="s">
        <v>736</v>
      </c>
      <c r="K215" s="161">
        <v>192.5</v>
      </c>
      <c r="L215" s="162">
        <v>0.22647058823529401</v>
      </c>
      <c r="M215" s="157" t="s">
        <v>594</v>
      </c>
      <c r="N215" s="163">
        <v>42830</v>
      </c>
      <c r="O215" s="1"/>
      <c r="P215" s="1"/>
      <c r="Q215" s="242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54">
        <v>86</v>
      </c>
      <c r="B216" s="155">
        <v>42830</v>
      </c>
      <c r="C216" s="155"/>
      <c r="D216" s="156" t="s">
        <v>495</v>
      </c>
      <c r="E216" s="157" t="s">
        <v>591</v>
      </c>
      <c r="F216" s="158">
        <v>785</v>
      </c>
      <c r="G216" s="157"/>
      <c r="H216" s="157">
        <v>930</v>
      </c>
      <c r="I216" s="159">
        <v>920</v>
      </c>
      <c r="J216" s="160" t="s">
        <v>737</v>
      </c>
      <c r="K216" s="161">
        <f>H216-F216</f>
        <v>145</v>
      </c>
      <c r="L216" s="162">
        <f>K216/F216</f>
        <v>0.18471337579617833</v>
      </c>
      <c r="M216" s="157" t="s">
        <v>594</v>
      </c>
      <c r="N216" s="163">
        <v>42976</v>
      </c>
      <c r="O216" s="1"/>
      <c r="P216" s="1"/>
      <c r="Q216" s="242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64">
        <v>87</v>
      </c>
      <c r="B217" s="165">
        <v>42831</v>
      </c>
      <c r="C217" s="165"/>
      <c r="D217" s="166" t="s">
        <v>738</v>
      </c>
      <c r="E217" s="167" t="s">
        <v>591</v>
      </c>
      <c r="F217" s="168">
        <v>40</v>
      </c>
      <c r="G217" s="168"/>
      <c r="H217" s="169">
        <v>13.1</v>
      </c>
      <c r="I217" s="169">
        <v>60</v>
      </c>
      <c r="J217" s="170" t="s">
        <v>739</v>
      </c>
      <c r="K217" s="171">
        <v>-26.9</v>
      </c>
      <c r="L217" s="172">
        <v>-0.67249999999999999</v>
      </c>
      <c r="M217" s="168" t="s">
        <v>604</v>
      </c>
      <c r="N217" s="165">
        <v>43138</v>
      </c>
      <c r="O217" s="1"/>
      <c r="P217" s="1"/>
      <c r="Q217" s="242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54">
        <v>88</v>
      </c>
      <c r="B218" s="155">
        <v>42837</v>
      </c>
      <c r="C218" s="155"/>
      <c r="D218" s="156" t="s">
        <v>102</v>
      </c>
      <c r="E218" s="157" t="s">
        <v>591</v>
      </c>
      <c r="F218" s="158">
        <v>289.5</v>
      </c>
      <c r="G218" s="157"/>
      <c r="H218" s="157">
        <v>354</v>
      </c>
      <c r="I218" s="159">
        <v>360</v>
      </c>
      <c r="J218" s="160" t="s">
        <v>740</v>
      </c>
      <c r="K218" s="161">
        <f t="shared" ref="K218:K226" si="94">H218-F218</f>
        <v>64.5</v>
      </c>
      <c r="L218" s="162">
        <f t="shared" ref="L218:L226" si="95">K218/F218</f>
        <v>0.22279792746113988</v>
      </c>
      <c r="M218" s="157" t="s">
        <v>594</v>
      </c>
      <c r="N218" s="163">
        <v>43040</v>
      </c>
      <c r="O218" s="1"/>
      <c r="P218" s="1"/>
      <c r="Q218" s="242"/>
      <c r="R218" s="1"/>
      <c r="S218" s="6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54">
        <v>89</v>
      </c>
      <c r="B219" s="155">
        <v>42845</v>
      </c>
      <c r="C219" s="155"/>
      <c r="D219" s="156" t="s">
        <v>435</v>
      </c>
      <c r="E219" s="157" t="s">
        <v>591</v>
      </c>
      <c r="F219" s="158">
        <v>700</v>
      </c>
      <c r="G219" s="157"/>
      <c r="H219" s="157">
        <v>840</v>
      </c>
      <c r="I219" s="159">
        <v>840</v>
      </c>
      <c r="J219" s="160" t="s">
        <v>741</v>
      </c>
      <c r="K219" s="161">
        <f t="shared" si="94"/>
        <v>140</v>
      </c>
      <c r="L219" s="162">
        <f t="shared" si="95"/>
        <v>0.2</v>
      </c>
      <c r="M219" s="157" t="s">
        <v>594</v>
      </c>
      <c r="N219" s="163">
        <v>42893</v>
      </c>
      <c r="O219" s="1"/>
      <c r="P219" s="1"/>
      <c r="Q219" s="242"/>
      <c r="R219" s="1"/>
      <c r="S219" s="6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54">
        <v>90</v>
      </c>
      <c r="B220" s="155">
        <v>42887</v>
      </c>
      <c r="C220" s="155"/>
      <c r="D220" s="156" t="s">
        <v>742</v>
      </c>
      <c r="E220" s="157" t="s">
        <v>591</v>
      </c>
      <c r="F220" s="158">
        <v>130</v>
      </c>
      <c r="G220" s="157"/>
      <c r="H220" s="157">
        <v>144.25</v>
      </c>
      <c r="I220" s="159">
        <v>170</v>
      </c>
      <c r="J220" s="160" t="s">
        <v>743</v>
      </c>
      <c r="K220" s="161">
        <f t="shared" si="94"/>
        <v>14.25</v>
      </c>
      <c r="L220" s="162">
        <f t="shared" si="95"/>
        <v>0.10961538461538461</v>
      </c>
      <c r="M220" s="157" t="s">
        <v>594</v>
      </c>
      <c r="N220" s="163">
        <v>43675</v>
      </c>
      <c r="O220" s="1"/>
      <c r="P220" s="1"/>
      <c r="Q220" s="242"/>
      <c r="R220" s="1"/>
      <c r="S220" s="6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54">
        <v>91</v>
      </c>
      <c r="B221" s="155">
        <v>42901</v>
      </c>
      <c r="C221" s="155"/>
      <c r="D221" s="156" t="s">
        <v>744</v>
      </c>
      <c r="E221" s="157" t="s">
        <v>591</v>
      </c>
      <c r="F221" s="158">
        <v>214.5</v>
      </c>
      <c r="G221" s="157"/>
      <c r="H221" s="157">
        <v>262</v>
      </c>
      <c r="I221" s="159">
        <v>262</v>
      </c>
      <c r="J221" s="160" t="s">
        <v>613</v>
      </c>
      <c r="K221" s="161">
        <f t="shared" si="94"/>
        <v>47.5</v>
      </c>
      <c r="L221" s="162">
        <f t="shared" si="95"/>
        <v>0.22144522144522144</v>
      </c>
      <c r="M221" s="157" t="s">
        <v>594</v>
      </c>
      <c r="N221" s="163">
        <v>42977</v>
      </c>
      <c r="O221" s="1"/>
      <c r="P221" s="1"/>
      <c r="Q221" s="242"/>
      <c r="R221" s="1"/>
      <c r="S221" s="6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85">
        <v>92</v>
      </c>
      <c r="B222" s="186">
        <v>42933</v>
      </c>
      <c r="C222" s="186"/>
      <c r="D222" s="187" t="s">
        <v>745</v>
      </c>
      <c r="E222" s="188" t="s">
        <v>591</v>
      </c>
      <c r="F222" s="189">
        <v>370</v>
      </c>
      <c r="G222" s="188"/>
      <c r="H222" s="188">
        <v>447.5</v>
      </c>
      <c r="I222" s="190">
        <v>450</v>
      </c>
      <c r="J222" s="191" t="s">
        <v>678</v>
      </c>
      <c r="K222" s="161">
        <f t="shared" si="94"/>
        <v>77.5</v>
      </c>
      <c r="L222" s="192">
        <f t="shared" si="95"/>
        <v>0.20945945945945946</v>
      </c>
      <c r="M222" s="188" t="s">
        <v>594</v>
      </c>
      <c r="N222" s="193">
        <v>43035</v>
      </c>
      <c r="O222" s="1"/>
      <c r="P222" s="1"/>
      <c r="Q222" s="242"/>
      <c r="R222" s="1"/>
      <c r="S222" s="6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85">
        <v>93</v>
      </c>
      <c r="B223" s="186">
        <v>42943</v>
      </c>
      <c r="C223" s="186"/>
      <c r="D223" s="187" t="s">
        <v>208</v>
      </c>
      <c r="E223" s="188" t="s">
        <v>591</v>
      </c>
      <c r="F223" s="189">
        <v>657.5</v>
      </c>
      <c r="G223" s="188"/>
      <c r="H223" s="188">
        <v>825</v>
      </c>
      <c r="I223" s="190">
        <v>820</v>
      </c>
      <c r="J223" s="191" t="s">
        <v>678</v>
      </c>
      <c r="K223" s="161">
        <f t="shared" si="94"/>
        <v>167.5</v>
      </c>
      <c r="L223" s="192">
        <f t="shared" si="95"/>
        <v>0.25475285171102663</v>
      </c>
      <c r="M223" s="188" t="s">
        <v>594</v>
      </c>
      <c r="N223" s="193">
        <v>43090</v>
      </c>
      <c r="O223" s="1"/>
      <c r="P223" s="1"/>
      <c r="Q223" s="242"/>
      <c r="R223" s="1"/>
      <c r="S223" s="6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54">
        <v>94</v>
      </c>
      <c r="B224" s="155">
        <v>42964</v>
      </c>
      <c r="C224" s="155"/>
      <c r="D224" s="156" t="s">
        <v>383</v>
      </c>
      <c r="E224" s="157" t="s">
        <v>591</v>
      </c>
      <c r="F224" s="158">
        <v>605</v>
      </c>
      <c r="G224" s="157"/>
      <c r="H224" s="157">
        <v>750</v>
      </c>
      <c r="I224" s="159">
        <v>750</v>
      </c>
      <c r="J224" s="160" t="s">
        <v>737</v>
      </c>
      <c r="K224" s="161">
        <f t="shared" si="94"/>
        <v>145</v>
      </c>
      <c r="L224" s="162">
        <f t="shared" si="95"/>
        <v>0.23966942148760331</v>
      </c>
      <c r="M224" s="157" t="s">
        <v>594</v>
      </c>
      <c r="N224" s="163">
        <v>43027</v>
      </c>
      <c r="O224" s="1"/>
      <c r="P224" s="1"/>
      <c r="Q224" s="242"/>
      <c r="R224" s="1"/>
      <c r="S224" s="6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64">
        <v>95</v>
      </c>
      <c r="B225" s="165">
        <v>42979</v>
      </c>
      <c r="C225" s="165"/>
      <c r="D225" s="173" t="s">
        <v>746</v>
      </c>
      <c r="E225" s="168" t="s">
        <v>591</v>
      </c>
      <c r="F225" s="168">
        <v>255</v>
      </c>
      <c r="G225" s="169"/>
      <c r="H225" s="169">
        <v>217.25</v>
      </c>
      <c r="I225" s="169">
        <v>320</v>
      </c>
      <c r="J225" s="170" t="s">
        <v>747</v>
      </c>
      <c r="K225" s="171">
        <f t="shared" si="94"/>
        <v>-37.75</v>
      </c>
      <c r="L225" s="174">
        <f t="shared" si="95"/>
        <v>-0.14803921568627451</v>
      </c>
      <c r="M225" s="168" t="s">
        <v>604</v>
      </c>
      <c r="N225" s="165">
        <v>43661</v>
      </c>
      <c r="O225" s="1"/>
      <c r="P225" s="1"/>
      <c r="Q225" s="242"/>
      <c r="R225" s="1"/>
      <c r="S225" s="6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54">
        <v>96</v>
      </c>
      <c r="B226" s="155">
        <v>42997</v>
      </c>
      <c r="C226" s="155"/>
      <c r="D226" s="156" t="s">
        <v>748</v>
      </c>
      <c r="E226" s="157" t="s">
        <v>591</v>
      </c>
      <c r="F226" s="158">
        <v>215</v>
      </c>
      <c r="G226" s="157"/>
      <c r="H226" s="157">
        <v>258</v>
      </c>
      <c r="I226" s="159">
        <v>258</v>
      </c>
      <c r="J226" s="160" t="s">
        <v>678</v>
      </c>
      <c r="K226" s="161">
        <f t="shared" si="94"/>
        <v>43</v>
      </c>
      <c r="L226" s="162">
        <f t="shared" si="95"/>
        <v>0.2</v>
      </c>
      <c r="M226" s="157" t="s">
        <v>594</v>
      </c>
      <c r="N226" s="163">
        <v>43040</v>
      </c>
      <c r="O226" s="1"/>
      <c r="P226" s="1"/>
      <c r="Q226" s="242"/>
      <c r="R226" s="1"/>
      <c r="S226" s="6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54">
        <v>97</v>
      </c>
      <c r="B227" s="155">
        <v>42997</v>
      </c>
      <c r="C227" s="155"/>
      <c r="D227" s="156" t="s">
        <v>748</v>
      </c>
      <c r="E227" s="157" t="s">
        <v>591</v>
      </c>
      <c r="F227" s="158">
        <v>215</v>
      </c>
      <c r="G227" s="157"/>
      <c r="H227" s="157">
        <v>258</v>
      </c>
      <c r="I227" s="159">
        <v>258</v>
      </c>
      <c r="J227" s="191" t="s">
        <v>678</v>
      </c>
      <c r="K227" s="161">
        <v>43</v>
      </c>
      <c r="L227" s="162">
        <v>0.2</v>
      </c>
      <c r="M227" s="157" t="s">
        <v>594</v>
      </c>
      <c r="N227" s="163">
        <v>43040</v>
      </c>
      <c r="O227" s="1"/>
      <c r="P227" s="1"/>
      <c r="Q227" s="242"/>
      <c r="R227" s="1"/>
      <c r="S227" s="6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85">
        <v>98</v>
      </c>
      <c r="B228" s="186">
        <v>42998</v>
      </c>
      <c r="C228" s="186"/>
      <c r="D228" s="187" t="s">
        <v>749</v>
      </c>
      <c r="E228" s="188" t="s">
        <v>591</v>
      </c>
      <c r="F228" s="158">
        <v>75</v>
      </c>
      <c r="G228" s="188"/>
      <c r="H228" s="188">
        <v>90</v>
      </c>
      <c r="I228" s="190">
        <v>90</v>
      </c>
      <c r="J228" s="160" t="s">
        <v>750</v>
      </c>
      <c r="K228" s="161">
        <f t="shared" ref="K228:K233" si="96">H228-F228</f>
        <v>15</v>
      </c>
      <c r="L228" s="162">
        <f t="shared" ref="L228:L233" si="97">K228/F228</f>
        <v>0.2</v>
      </c>
      <c r="M228" s="157" t="s">
        <v>594</v>
      </c>
      <c r="N228" s="163">
        <v>43019</v>
      </c>
      <c r="O228" s="1"/>
      <c r="P228" s="1"/>
      <c r="Q228" s="242"/>
      <c r="R228" s="1"/>
      <c r="S228" s="6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85">
        <v>99</v>
      </c>
      <c r="B229" s="186">
        <v>43011</v>
      </c>
      <c r="C229" s="186"/>
      <c r="D229" s="187" t="s">
        <v>751</v>
      </c>
      <c r="E229" s="188" t="s">
        <v>591</v>
      </c>
      <c r="F229" s="189">
        <v>315</v>
      </c>
      <c r="G229" s="188"/>
      <c r="H229" s="188">
        <v>392</v>
      </c>
      <c r="I229" s="190">
        <v>384</v>
      </c>
      <c r="J229" s="191" t="s">
        <v>752</v>
      </c>
      <c r="K229" s="161">
        <f t="shared" si="96"/>
        <v>77</v>
      </c>
      <c r="L229" s="192">
        <f t="shared" si="97"/>
        <v>0.24444444444444444</v>
      </c>
      <c r="M229" s="188" t="s">
        <v>594</v>
      </c>
      <c r="N229" s="193">
        <v>43017</v>
      </c>
      <c r="O229" s="1"/>
      <c r="P229" s="1"/>
      <c r="Q229" s="242"/>
      <c r="R229" s="1"/>
      <c r="S229" s="6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85">
        <v>100</v>
      </c>
      <c r="B230" s="186">
        <v>43013</v>
      </c>
      <c r="C230" s="186"/>
      <c r="D230" s="187" t="s">
        <v>468</v>
      </c>
      <c r="E230" s="188" t="s">
        <v>591</v>
      </c>
      <c r="F230" s="189">
        <v>145</v>
      </c>
      <c r="G230" s="188"/>
      <c r="H230" s="188">
        <v>179</v>
      </c>
      <c r="I230" s="190">
        <v>180</v>
      </c>
      <c r="J230" s="191" t="s">
        <v>753</v>
      </c>
      <c r="K230" s="161">
        <f t="shared" si="96"/>
        <v>34</v>
      </c>
      <c r="L230" s="192">
        <f t="shared" si="97"/>
        <v>0.23448275862068965</v>
      </c>
      <c r="M230" s="188" t="s">
        <v>594</v>
      </c>
      <c r="N230" s="193">
        <v>43025</v>
      </c>
      <c r="O230" s="1"/>
      <c r="P230" s="1"/>
      <c r="Q230" s="242"/>
      <c r="R230" s="1"/>
      <c r="S230" s="6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85">
        <v>101</v>
      </c>
      <c r="B231" s="186">
        <v>43014</v>
      </c>
      <c r="C231" s="186"/>
      <c r="D231" s="187" t="s">
        <v>358</v>
      </c>
      <c r="E231" s="188" t="s">
        <v>591</v>
      </c>
      <c r="F231" s="189">
        <v>256</v>
      </c>
      <c r="G231" s="188"/>
      <c r="H231" s="188">
        <v>323</v>
      </c>
      <c r="I231" s="190">
        <v>320</v>
      </c>
      <c r="J231" s="191" t="s">
        <v>678</v>
      </c>
      <c r="K231" s="161">
        <f t="shared" si="96"/>
        <v>67</v>
      </c>
      <c r="L231" s="192">
        <f t="shared" si="97"/>
        <v>0.26171875</v>
      </c>
      <c r="M231" s="188" t="s">
        <v>594</v>
      </c>
      <c r="N231" s="193">
        <v>43067</v>
      </c>
      <c r="O231" s="1"/>
      <c r="P231" s="1"/>
      <c r="Q231" s="242"/>
      <c r="R231" s="1"/>
      <c r="S231" s="6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85">
        <v>102</v>
      </c>
      <c r="B232" s="186">
        <v>43017</v>
      </c>
      <c r="C232" s="186"/>
      <c r="D232" s="187" t="s">
        <v>372</v>
      </c>
      <c r="E232" s="188" t="s">
        <v>591</v>
      </c>
      <c r="F232" s="189">
        <v>137.5</v>
      </c>
      <c r="G232" s="188"/>
      <c r="H232" s="188">
        <v>184</v>
      </c>
      <c r="I232" s="190">
        <v>183</v>
      </c>
      <c r="J232" s="191" t="s">
        <v>754</v>
      </c>
      <c r="K232" s="161">
        <f t="shared" si="96"/>
        <v>46.5</v>
      </c>
      <c r="L232" s="192">
        <f t="shared" si="97"/>
        <v>0.33818181818181819</v>
      </c>
      <c r="M232" s="188" t="s">
        <v>594</v>
      </c>
      <c r="N232" s="193">
        <v>43108</v>
      </c>
      <c r="O232" s="1"/>
      <c r="P232" s="1"/>
      <c r="Q232" s="242"/>
      <c r="R232" s="1"/>
      <c r="S232" s="6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85">
        <v>103</v>
      </c>
      <c r="B233" s="186">
        <v>43018</v>
      </c>
      <c r="C233" s="186"/>
      <c r="D233" s="187" t="s">
        <v>755</v>
      </c>
      <c r="E233" s="188" t="s">
        <v>591</v>
      </c>
      <c r="F233" s="189">
        <v>125.5</v>
      </c>
      <c r="G233" s="188"/>
      <c r="H233" s="188">
        <v>158</v>
      </c>
      <c r="I233" s="190">
        <v>155</v>
      </c>
      <c r="J233" s="191" t="s">
        <v>756</v>
      </c>
      <c r="K233" s="161">
        <f t="shared" si="96"/>
        <v>32.5</v>
      </c>
      <c r="L233" s="192">
        <f t="shared" si="97"/>
        <v>0.25896414342629481</v>
      </c>
      <c r="M233" s="188" t="s">
        <v>594</v>
      </c>
      <c r="N233" s="193">
        <v>43067</v>
      </c>
      <c r="O233" s="1"/>
      <c r="P233" s="1"/>
      <c r="Q233" s="242"/>
      <c r="R233" s="1"/>
      <c r="S233" s="6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85">
        <v>104</v>
      </c>
      <c r="B234" s="186">
        <v>43018</v>
      </c>
      <c r="C234" s="186"/>
      <c r="D234" s="187" t="s">
        <v>757</v>
      </c>
      <c r="E234" s="188" t="s">
        <v>591</v>
      </c>
      <c r="F234" s="189">
        <v>895</v>
      </c>
      <c r="G234" s="188"/>
      <c r="H234" s="188">
        <v>1122.5</v>
      </c>
      <c r="I234" s="190">
        <v>1078</v>
      </c>
      <c r="J234" s="191" t="s">
        <v>758</v>
      </c>
      <c r="K234" s="161">
        <v>227.5</v>
      </c>
      <c r="L234" s="192">
        <v>0.25418994413407803</v>
      </c>
      <c r="M234" s="188" t="s">
        <v>594</v>
      </c>
      <c r="N234" s="193">
        <v>43117</v>
      </c>
      <c r="O234" s="1"/>
      <c r="P234" s="1"/>
      <c r="Q234" s="242"/>
      <c r="R234" s="1"/>
      <c r="S234" s="6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85">
        <v>105</v>
      </c>
      <c r="B235" s="186">
        <v>43020</v>
      </c>
      <c r="C235" s="186"/>
      <c r="D235" s="187" t="s">
        <v>367</v>
      </c>
      <c r="E235" s="188" t="s">
        <v>591</v>
      </c>
      <c r="F235" s="189">
        <v>525</v>
      </c>
      <c r="G235" s="188"/>
      <c r="H235" s="188">
        <v>629</v>
      </c>
      <c r="I235" s="190">
        <v>629</v>
      </c>
      <c r="J235" s="191" t="s">
        <v>678</v>
      </c>
      <c r="K235" s="161">
        <v>104</v>
      </c>
      <c r="L235" s="192">
        <v>0.19809523809523799</v>
      </c>
      <c r="M235" s="188" t="s">
        <v>594</v>
      </c>
      <c r="N235" s="193">
        <v>43119</v>
      </c>
      <c r="O235" s="1"/>
      <c r="P235" s="1"/>
      <c r="Q235" s="242"/>
      <c r="R235" s="1"/>
      <c r="S235" s="6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85">
        <v>106</v>
      </c>
      <c r="B236" s="186">
        <v>43046</v>
      </c>
      <c r="C236" s="186"/>
      <c r="D236" s="187" t="s">
        <v>408</v>
      </c>
      <c r="E236" s="188" t="s">
        <v>591</v>
      </c>
      <c r="F236" s="189">
        <v>740</v>
      </c>
      <c r="G236" s="188"/>
      <c r="H236" s="188">
        <v>892.5</v>
      </c>
      <c r="I236" s="190">
        <v>900</v>
      </c>
      <c r="J236" s="191" t="s">
        <v>759</v>
      </c>
      <c r="K236" s="161">
        <f t="shared" ref="K236:K238" si="98">H236-F236</f>
        <v>152.5</v>
      </c>
      <c r="L236" s="192">
        <f t="shared" ref="L236:L238" si="99">K236/F236</f>
        <v>0.20608108108108109</v>
      </c>
      <c r="M236" s="188" t="s">
        <v>594</v>
      </c>
      <c r="N236" s="193">
        <v>43052</v>
      </c>
      <c r="O236" s="1"/>
      <c r="P236" s="1"/>
      <c r="Q236" s="242"/>
      <c r="R236" s="1"/>
      <c r="S236" s="6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54">
        <v>107</v>
      </c>
      <c r="B237" s="155">
        <v>43073</v>
      </c>
      <c r="C237" s="155"/>
      <c r="D237" s="156" t="s">
        <v>760</v>
      </c>
      <c r="E237" s="157" t="s">
        <v>591</v>
      </c>
      <c r="F237" s="158">
        <v>118.5</v>
      </c>
      <c r="G237" s="157"/>
      <c r="H237" s="157">
        <v>143.5</v>
      </c>
      <c r="I237" s="159">
        <v>145</v>
      </c>
      <c r="J237" s="160" t="s">
        <v>761</v>
      </c>
      <c r="K237" s="161">
        <f t="shared" si="98"/>
        <v>25</v>
      </c>
      <c r="L237" s="162">
        <f t="shared" si="99"/>
        <v>0.2109704641350211</v>
      </c>
      <c r="M237" s="157" t="s">
        <v>594</v>
      </c>
      <c r="N237" s="163">
        <v>43097</v>
      </c>
      <c r="O237" s="1"/>
      <c r="P237" s="1"/>
      <c r="Q237" s="242"/>
      <c r="R237" s="1"/>
      <c r="S237" s="6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64">
        <v>108</v>
      </c>
      <c r="B238" s="165">
        <v>43090</v>
      </c>
      <c r="C238" s="165"/>
      <c r="D238" s="166" t="s">
        <v>440</v>
      </c>
      <c r="E238" s="167" t="s">
        <v>591</v>
      </c>
      <c r="F238" s="168">
        <v>715</v>
      </c>
      <c r="G238" s="168"/>
      <c r="H238" s="169">
        <v>500</v>
      </c>
      <c r="I238" s="169">
        <v>872</v>
      </c>
      <c r="J238" s="170" t="s">
        <v>762</v>
      </c>
      <c r="K238" s="171">
        <f t="shared" si="98"/>
        <v>-215</v>
      </c>
      <c r="L238" s="172">
        <f t="shared" si="99"/>
        <v>-0.30069930069930068</v>
      </c>
      <c r="M238" s="168" t="s">
        <v>604</v>
      </c>
      <c r="N238" s="165">
        <v>43670</v>
      </c>
      <c r="O238" s="1"/>
      <c r="P238" s="1"/>
      <c r="Q238" s="242"/>
      <c r="R238" s="1"/>
      <c r="S238" s="6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54">
        <v>109</v>
      </c>
      <c r="B239" s="155">
        <v>43098</v>
      </c>
      <c r="C239" s="155"/>
      <c r="D239" s="156" t="s">
        <v>751</v>
      </c>
      <c r="E239" s="157" t="s">
        <v>591</v>
      </c>
      <c r="F239" s="158">
        <v>435</v>
      </c>
      <c r="G239" s="157"/>
      <c r="H239" s="157">
        <v>542.5</v>
      </c>
      <c r="I239" s="159">
        <v>539</v>
      </c>
      <c r="J239" s="160" t="s">
        <v>678</v>
      </c>
      <c r="K239" s="161">
        <v>107.5</v>
      </c>
      <c r="L239" s="162">
        <v>0.247126436781609</v>
      </c>
      <c r="M239" s="157" t="s">
        <v>594</v>
      </c>
      <c r="N239" s="163">
        <v>43206</v>
      </c>
      <c r="O239" s="1"/>
      <c r="P239" s="1"/>
      <c r="Q239" s="242"/>
      <c r="R239" s="1"/>
      <c r="S239" s="6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54">
        <v>110</v>
      </c>
      <c r="B240" s="155">
        <v>43098</v>
      </c>
      <c r="C240" s="155"/>
      <c r="D240" s="156" t="s">
        <v>560</v>
      </c>
      <c r="E240" s="157" t="s">
        <v>591</v>
      </c>
      <c r="F240" s="158">
        <v>885</v>
      </c>
      <c r="G240" s="157"/>
      <c r="H240" s="157">
        <v>1090</v>
      </c>
      <c r="I240" s="159">
        <v>1084</v>
      </c>
      <c r="J240" s="160" t="s">
        <v>678</v>
      </c>
      <c r="K240" s="161">
        <v>205</v>
      </c>
      <c r="L240" s="162">
        <v>0.23163841807909599</v>
      </c>
      <c r="M240" s="157" t="s">
        <v>594</v>
      </c>
      <c r="N240" s="163">
        <v>43213</v>
      </c>
      <c r="O240" s="1"/>
      <c r="P240" s="1"/>
      <c r="Q240" s="242"/>
      <c r="R240" s="1"/>
      <c r="S240" s="6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94">
        <v>111</v>
      </c>
      <c r="B241" s="195">
        <v>43192</v>
      </c>
      <c r="C241" s="195"/>
      <c r="D241" s="173" t="s">
        <v>763</v>
      </c>
      <c r="E241" s="168" t="s">
        <v>591</v>
      </c>
      <c r="F241" s="196">
        <v>478.5</v>
      </c>
      <c r="G241" s="168"/>
      <c r="H241" s="168">
        <v>442</v>
      </c>
      <c r="I241" s="169">
        <v>613</v>
      </c>
      <c r="J241" s="170" t="s">
        <v>764</v>
      </c>
      <c r="K241" s="171">
        <f t="shared" ref="K241:K244" si="100">H241-F241</f>
        <v>-36.5</v>
      </c>
      <c r="L241" s="172">
        <f t="shared" ref="L241:L244" si="101">K241/F241</f>
        <v>-7.6280041797283177E-2</v>
      </c>
      <c r="M241" s="168" t="s">
        <v>604</v>
      </c>
      <c r="N241" s="165">
        <v>43762</v>
      </c>
      <c r="O241" s="1"/>
      <c r="P241" s="1"/>
      <c r="Q241" s="242"/>
      <c r="R241" s="1"/>
      <c r="S241" s="6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64">
        <v>112</v>
      </c>
      <c r="B242" s="165">
        <v>43194</v>
      </c>
      <c r="C242" s="165"/>
      <c r="D242" s="166" t="s">
        <v>765</v>
      </c>
      <c r="E242" s="167" t="s">
        <v>591</v>
      </c>
      <c r="F242" s="168">
        <f>141.5-7.3</f>
        <v>134.19999999999999</v>
      </c>
      <c r="G242" s="168"/>
      <c r="H242" s="169">
        <v>77</v>
      </c>
      <c r="I242" s="169">
        <v>180</v>
      </c>
      <c r="J242" s="170" t="s">
        <v>766</v>
      </c>
      <c r="K242" s="171">
        <f t="shared" si="100"/>
        <v>-57.199999999999989</v>
      </c>
      <c r="L242" s="172">
        <f t="shared" si="101"/>
        <v>-0.42622950819672129</v>
      </c>
      <c r="M242" s="168" t="s">
        <v>604</v>
      </c>
      <c r="N242" s="165">
        <v>43522</v>
      </c>
      <c r="O242" s="1"/>
      <c r="P242" s="1"/>
      <c r="Q242" s="242"/>
      <c r="R242" s="1"/>
      <c r="S242" s="6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64">
        <v>113</v>
      </c>
      <c r="B243" s="165">
        <v>43209</v>
      </c>
      <c r="C243" s="165"/>
      <c r="D243" s="166" t="s">
        <v>767</v>
      </c>
      <c r="E243" s="167" t="s">
        <v>591</v>
      </c>
      <c r="F243" s="168">
        <v>430</v>
      </c>
      <c r="G243" s="168"/>
      <c r="H243" s="169">
        <v>220</v>
      </c>
      <c r="I243" s="169">
        <v>537</v>
      </c>
      <c r="J243" s="170" t="s">
        <v>768</v>
      </c>
      <c r="K243" s="171">
        <f t="shared" si="100"/>
        <v>-210</v>
      </c>
      <c r="L243" s="172">
        <f t="shared" si="101"/>
        <v>-0.48837209302325579</v>
      </c>
      <c r="M243" s="168" t="s">
        <v>604</v>
      </c>
      <c r="N243" s="165">
        <v>43252</v>
      </c>
      <c r="O243" s="1"/>
      <c r="P243" s="1"/>
      <c r="Q243" s="242"/>
      <c r="R243" s="1"/>
      <c r="S243" s="6"/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85">
        <v>114</v>
      </c>
      <c r="B244" s="186">
        <v>43220</v>
      </c>
      <c r="C244" s="186"/>
      <c r="D244" s="187" t="s">
        <v>769</v>
      </c>
      <c r="E244" s="188" t="s">
        <v>591</v>
      </c>
      <c r="F244" s="188">
        <v>153.5</v>
      </c>
      <c r="G244" s="188"/>
      <c r="H244" s="188">
        <v>196</v>
      </c>
      <c r="I244" s="190">
        <v>196</v>
      </c>
      <c r="J244" s="160" t="s">
        <v>770</v>
      </c>
      <c r="K244" s="161">
        <f t="shared" si="100"/>
        <v>42.5</v>
      </c>
      <c r="L244" s="162">
        <f t="shared" si="101"/>
        <v>0.27687296416938112</v>
      </c>
      <c r="M244" s="157" t="s">
        <v>594</v>
      </c>
      <c r="N244" s="163">
        <v>43605</v>
      </c>
      <c r="O244" s="1"/>
      <c r="P244" s="1"/>
      <c r="Q244" s="242"/>
      <c r="R244" s="1"/>
      <c r="S244" s="6"/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64">
        <v>115</v>
      </c>
      <c r="B245" s="165">
        <v>43306</v>
      </c>
      <c r="C245" s="165"/>
      <c r="D245" s="166" t="s">
        <v>738</v>
      </c>
      <c r="E245" s="167" t="s">
        <v>591</v>
      </c>
      <c r="F245" s="168">
        <v>27.5</v>
      </c>
      <c r="G245" s="168"/>
      <c r="H245" s="169">
        <v>13.1</v>
      </c>
      <c r="I245" s="169">
        <v>60</v>
      </c>
      <c r="J245" s="170" t="s">
        <v>771</v>
      </c>
      <c r="K245" s="171">
        <v>-14.4</v>
      </c>
      <c r="L245" s="172">
        <v>-0.52363636363636401</v>
      </c>
      <c r="M245" s="168" t="s">
        <v>604</v>
      </c>
      <c r="N245" s="165">
        <v>43138</v>
      </c>
      <c r="O245" s="1"/>
      <c r="P245" s="1"/>
      <c r="Q245" s="242"/>
      <c r="R245" s="1"/>
      <c r="S245" s="6"/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94">
        <v>116</v>
      </c>
      <c r="B246" s="195">
        <v>43318</v>
      </c>
      <c r="C246" s="195"/>
      <c r="D246" s="173" t="s">
        <v>772</v>
      </c>
      <c r="E246" s="168" t="s">
        <v>591</v>
      </c>
      <c r="F246" s="168">
        <v>148.5</v>
      </c>
      <c r="G246" s="168"/>
      <c r="H246" s="168">
        <v>102</v>
      </c>
      <c r="I246" s="169">
        <v>182</v>
      </c>
      <c r="J246" s="170" t="s">
        <v>773</v>
      </c>
      <c r="K246" s="171">
        <f>H246-F246</f>
        <v>-46.5</v>
      </c>
      <c r="L246" s="172">
        <f>K246/F246</f>
        <v>-0.31313131313131315</v>
      </c>
      <c r="M246" s="168" t="s">
        <v>604</v>
      </c>
      <c r="N246" s="165">
        <v>43661</v>
      </c>
      <c r="O246" s="1"/>
      <c r="P246" s="1"/>
      <c r="Q246" s="242"/>
      <c r="R246" s="1"/>
      <c r="S246" s="6"/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54">
        <v>117</v>
      </c>
      <c r="B247" s="155">
        <v>43335</v>
      </c>
      <c r="C247" s="155"/>
      <c r="D247" s="156" t="s">
        <v>774</v>
      </c>
      <c r="E247" s="157" t="s">
        <v>591</v>
      </c>
      <c r="F247" s="188">
        <v>285</v>
      </c>
      <c r="G247" s="157"/>
      <c r="H247" s="157">
        <v>355</v>
      </c>
      <c r="I247" s="159">
        <v>364</v>
      </c>
      <c r="J247" s="160" t="s">
        <v>775</v>
      </c>
      <c r="K247" s="161">
        <v>70</v>
      </c>
      <c r="L247" s="162">
        <v>0.24561403508771901</v>
      </c>
      <c r="M247" s="157" t="s">
        <v>594</v>
      </c>
      <c r="N247" s="163">
        <v>43455</v>
      </c>
      <c r="O247" s="1"/>
      <c r="P247" s="1"/>
      <c r="Q247" s="242"/>
      <c r="R247" s="1"/>
      <c r="S247" s="6"/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54">
        <v>118</v>
      </c>
      <c r="B248" s="155">
        <v>43341</v>
      </c>
      <c r="C248" s="155"/>
      <c r="D248" s="156" t="s">
        <v>398</v>
      </c>
      <c r="E248" s="157" t="s">
        <v>591</v>
      </c>
      <c r="F248" s="188">
        <v>525</v>
      </c>
      <c r="G248" s="157"/>
      <c r="H248" s="157">
        <v>585</v>
      </c>
      <c r="I248" s="159">
        <v>635</v>
      </c>
      <c r="J248" s="160" t="s">
        <v>776</v>
      </c>
      <c r="K248" s="161">
        <f t="shared" ref="K248:K299" si="102">H248-F248</f>
        <v>60</v>
      </c>
      <c r="L248" s="162">
        <f t="shared" ref="L248:L299" si="103">K248/F248</f>
        <v>0.11428571428571428</v>
      </c>
      <c r="M248" s="157" t="s">
        <v>594</v>
      </c>
      <c r="N248" s="163">
        <v>43662</v>
      </c>
      <c r="O248" s="1"/>
      <c r="P248" s="1"/>
      <c r="Q248" s="242"/>
      <c r="R248" s="1"/>
      <c r="S248" s="6"/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54">
        <v>119</v>
      </c>
      <c r="B249" s="155">
        <v>43395</v>
      </c>
      <c r="C249" s="155"/>
      <c r="D249" s="156" t="s">
        <v>383</v>
      </c>
      <c r="E249" s="157" t="s">
        <v>591</v>
      </c>
      <c r="F249" s="188">
        <v>475</v>
      </c>
      <c r="G249" s="157"/>
      <c r="H249" s="157">
        <v>574</v>
      </c>
      <c r="I249" s="159">
        <v>570</v>
      </c>
      <c r="J249" s="160" t="s">
        <v>678</v>
      </c>
      <c r="K249" s="161">
        <f t="shared" si="102"/>
        <v>99</v>
      </c>
      <c r="L249" s="162">
        <f t="shared" si="103"/>
        <v>0.20842105263157895</v>
      </c>
      <c r="M249" s="157" t="s">
        <v>594</v>
      </c>
      <c r="N249" s="163">
        <v>43403</v>
      </c>
      <c r="O249" s="1"/>
      <c r="P249" s="1"/>
      <c r="Q249" s="242"/>
      <c r="R249" s="1"/>
      <c r="S249" s="6"/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85">
        <v>120</v>
      </c>
      <c r="B250" s="186">
        <v>43397</v>
      </c>
      <c r="C250" s="186"/>
      <c r="D250" s="187" t="s">
        <v>777</v>
      </c>
      <c r="E250" s="188" t="s">
        <v>591</v>
      </c>
      <c r="F250" s="188">
        <v>707.5</v>
      </c>
      <c r="G250" s="188"/>
      <c r="H250" s="188">
        <v>872</v>
      </c>
      <c r="I250" s="190">
        <v>872</v>
      </c>
      <c r="J250" s="191" t="s">
        <v>678</v>
      </c>
      <c r="K250" s="161">
        <f t="shared" si="102"/>
        <v>164.5</v>
      </c>
      <c r="L250" s="192">
        <f t="shared" si="103"/>
        <v>0.23250883392226149</v>
      </c>
      <c r="M250" s="188" t="s">
        <v>594</v>
      </c>
      <c r="N250" s="193">
        <v>43482</v>
      </c>
      <c r="O250" s="1"/>
      <c r="P250" s="1"/>
      <c r="Q250" s="242"/>
      <c r="R250" s="1"/>
      <c r="S250" s="6"/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85">
        <v>121</v>
      </c>
      <c r="B251" s="186">
        <v>43398</v>
      </c>
      <c r="C251" s="186"/>
      <c r="D251" s="187" t="s">
        <v>778</v>
      </c>
      <c r="E251" s="188" t="s">
        <v>591</v>
      </c>
      <c r="F251" s="188">
        <v>162</v>
      </c>
      <c r="G251" s="188"/>
      <c r="H251" s="188">
        <v>204</v>
      </c>
      <c r="I251" s="190">
        <v>209</v>
      </c>
      <c r="J251" s="191" t="s">
        <v>779</v>
      </c>
      <c r="K251" s="161">
        <f t="shared" si="102"/>
        <v>42</v>
      </c>
      <c r="L251" s="192">
        <f t="shared" si="103"/>
        <v>0.25925925925925924</v>
      </c>
      <c r="M251" s="188" t="s">
        <v>594</v>
      </c>
      <c r="N251" s="193">
        <v>43539</v>
      </c>
      <c r="O251" s="1"/>
      <c r="P251" s="1"/>
      <c r="Q251" s="242"/>
      <c r="R251" s="1"/>
      <c r="S251" s="6"/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85">
        <v>122</v>
      </c>
      <c r="B252" s="186">
        <v>43399</v>
      </c>
      <c r="C252" s="186"/>
      <c r="D252" s="187" t="s">
        <v>488</v>
      </c>
      <c r="E252" s="188" t="s">
        <v>591</v>
      </c>
      <c r="F252" s="188">
        <v>240</v>
      </c>
      <c r="G252" s="188"/>
      <c r="H252" s="188">
        <v>297</v>
      </c>
      <c r="I252" s="190">
        <v>297</v>
      </c>
      <c r="J252" s="191" t="s">
        <v>678</v>
      </c>
      <c r="K252" s="197">
        <f t="shared" si="102"/>
        <v>57</v>
      </c>
      <c r="L252" s="192">
        <f t="shared" si="103"/>
        <v>0.23749999999999999</v>
      </c>
      <c r="M252" s="188" t="s">
        <v>594</v>
      </c>
      <c r="N252" s="193">
        <v>43417</v>
      </c>
      <c r="O252" s="1"/>
      <c r="P252" s="1"/>
      <c r="Q252" s="242"/>
      <c r="R252" s="1"/>
      <c r="S252" s="6"/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54">
        <v>123</v>
      </c>
      <c r="B253" s="155">
        <v>43439</v>
      </c>
      <c r="C253" s="155"/>
      <c r="D253" s="156" t="s">
        <v>780</v>
      </c>
      <c r="E253" s="157" t="s">
        <v>591</v>
      </c>
      <c r="F253" s="157">
        <v>202.5</v>
      </c>
      <c r="G253" s="157"/>
      <c r="H253" s="157">
        <v>255</v>
      </c>
      <c r="I253" s="159">
        <v>252</v>
      </c>
      <c r="J253" s="160" t="s">
        <v>678</v>
      </c>
      <c r="K253" s="161">
        <f t="shared" si="102"/>
        <v>52.5</v>
      </c>
      <c r="L253" s="162">
        <f t="shared" si="103"/>
        <v>0.25925925925925924</v>
      </c>
      <c r="M253" s="157" t="s">
        <v>594</v>
      </c>
      <c r="N253" s="163">
        <v>43542</v>
      </c>
      <c r="O253" s="1"/>
      <c r="P253" s="1"/>
      <c r="Q253" s="242"/>
      <c r="R253" s="1"/>
      <c r="S253" s="6" t="s">
        <v>781</v>
      </c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85">
        <v>124</v>
      </c>
      <c r="B254" s="186">
        <v>43465</v>
      </c>
      <c r="C254" s="155"/>
      <c r="D254" s="187" t="s">
        <v>159</v>
      </c>
      <c r="E254" s="188" t="s">
        <v>591</v>
      </c>
      <c r="F254" s="188">
        <v>710</v>
      </c>
      <c r="G254" s="188"/>
      <c r="H254" s="188">
        <v>866</v>
      </c>
      <c r="I254" s="190">
        <v>866</v>
      </c>
      <c r="J254" s="191" t="s">
        <v>678</v>
      </c>
      <c r="K254" s="161">
        <f t="shared" si="102"/>
        <v>156</v>
      </c>
      <c r="L254" s="162">
        <f t="shared" si="103"/>
        <v>0.21971830985915494</v>
      </c>
      <c r="M254" s="157" t="s">
        <v>594</v>
      </c>
      <c r="N254" s="163">
        <v>43553</v>
      </c>
      <c r="O254" s="1"/>
      <c r="P254" s="1"/>
      <c r="Q254" s="242"/>
      <c r="R254" s="1"/>
      <c r="S254" s="6" t="s">
        <v>781</v>
      </c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85">
        <v>125</v>
      </c>
      <c r="B255" s="186">
        <v>43522</v>
      </c>
      <c r="C255" s="186"/>
      <c r="D255" s="187" t="s">
        <v>174</v>
      </c>
      <c r="E255" s="188" t="s">
        <v>591</v>
      </c>
      <c r="F255" s="188">
        <v>337.25</v>
      </c>
      <c r="G255" s="188"/>
      <c r="H255" s="188">
        <v>398.5</v>
      </c>
      <c r="I255" s="190">
        <v>411</v>
      </c>
      <c r="J255" s="160" t="s">
        <v>782</v>
      </c>
      <c r="K255" s="161">
        <f t="shared" si="102"/>
        <v>61.25</v>
      </c>
      <c r="L255" s="162">
        <f t="shared" si="103"/>
        <v>0.1816160118606375</v>
      </c>
      <c r="M255" s="157" t="s">
        <v>594</v>
      </c>
      <c r="N255" s="163">
        <v>43760</v>
      </c>
      <c r="O255" s="1"/>
      <c r="P255" s="1"/>
      <c r="Q255" s="242"/>
      <c r="R255" s="1"/>
      <c r="S255" s="6" t="s">
        <v>781</v>
      </c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98">
        <v>126</v>
      </c>
      <c r="B256" s="199">
        <v>43559</v>
      </c>
      <c r="C256" s="199"/>
      <c r="D256" s="200" t="s">
        <v>783</v>
      </c>
      <c r="E256" s="201" t="s">
        <v>591</v>
      </c>
      <c r="F256" s="201">
        <v>130</v>
      </c>
      <c r="G256" s="201"/>
      <c r="H256" s="201">
        <v>65</v>
      </c>
      <c r="I256" s="202">
        <v>158</v>
      </c>
      <c r="J256" s="170" t="s">
        <v>784</v>
      </c>
      <c r="K256" s="171">
        <f t="shared" si="102"/>
        <v>-65</v>
      </c>
      <c r="L256" s="172">
        <f t="shared" si="103"/>
        <v>-0.5</v>
      </c>
      <c r="M256" s="168" t="s">
        <v>604</v>
      </c>
      <c r="N256" s="165">
        <v>43726</v>
      </c>
      <c r="O256" s="1"/>
      <c r="P256" s="1"/>
      <c r="Q256" s="242"/>
      <c r="R256" s="1"/>
      <c r="S256" s="6" t="s">
        <v>785</v>
      </c>
      <c r="T256" s="1"/>
      <c r="U256" s="1"/>
      <c r="V256" s="1"/>
      <c r="W256" s="1"/>
      <c r="X256" s="1"/>
      <c r="Y256" s="1"/>
      <c r="Z256" s="1"/>
      <c r="AA256" s="1"/>
    </row>
    <row r="257" spans="1:27" ht="12.75" customHeight="1">
      <c r="A257" s="185">
        <v>127</v>
      </c>
      <c r="B257" s="186">
        <v>43017</v>
      </c>
      <c r="C257" s="186"/>
      <c r="D257" s="187" t="s">
        <v>210</v>
      </c>
      <c r="E257" s="188" t="s">
        <v>591</v>
      </c>
      <c r="F257" s="188">
        <v>141.5</v>
      </c>
      <c r="G257" s="188"/>
      <c r="H257" s="188">
        <v>183.5</v>
      </c>
      <c r="I257" s="190">
        <v>210</v>
      </c>
      <c r="J257" s="160" t="s">
        <v>779</v>
      </c>
      <c r="K257" s="161">
        <f t="shared" si="102"/>
        <v>42</v>
      </c>
      <c r="L257" s="162">
        <f t="shared" si="103"/>
        <v>0.29681978798586572</v>
      </c>
      <c r="M257" s="157" t="s">
        <v>594</v>
      </c>
      <c r="N257" s="163">
        <v>43042</v>
      </c>
      <c r="O257" s="1"/>
      <c r="P257" s="1"/>
      <c r="Q257" s="242"/>
      <c r="R257" s="1"/>
      <c r="S257" s="6" t="s">
        <v>785</v>
      </c>
      <c r="T257" s="1"/>
      <c r="U257" s="1"/>
      <c r="V257" s="1"/>
      <c r="W257" s="1"/>
      <c r="X257" s="1"/>
      <c r="Y257" s="1"/>
      <c r="Z257" s="1"/>
      <c r="AA257" s="1"/>
    </row>
    <row r="258" spans="1:27" ht="12.75" customHeight="1">
      <c r="A258" s="198">
        <v>128</v>
      </c>
      <c r="B258" s="199">
        <v>43074</v>
      </c>
      <c r="C258" s="199"/>
      <c r="D258" s="200" t="s">
        <v>786</v>
      </c>
      <c r="E258" s="201" t="s">
        <v>591</v>
      </c>
      <c r="F258" s="196">
        <v>172</v>
      </c>
      <c r="G258" s="201"/>
      <c r="H258" s="201">
        <v>155.25</v>
      </c>
      <c r="I258" s="202">
        <v>230</v>
      </c>
      <c r="J258" s="170" t="s">
        <v>787</v>
      </c>
      <c r="K258" s="171">
        <f t="shared" si="102"/>
        <v>-16.75</v>
      </c>
      <c r="L258" s="172">
        <f t="shared" si="103"/>
        <v>-9.7383720930232565E-2</v>
      </c>
      <c r="M258" s="168" t="s">
        <v>604</v>
      </c>
      <c r="N258" s="165">
        <v>43787</v>
      </c>
      <c r="O258" s="1"/>
      <c r="P258" s="1"/>
      <c r="Q258" s="242"/>
      <c r="R258" s="1"/>
      <c r="S258" s="6" t="s">
        <v>785</v>
      </c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185">
        <v>129</v>
      </c>
      <c r="B259" s="186">
        <v>43398</v>
      </c>
      <c r="C259" s="186"/>
      <c r="D259" s="187" t="s">
        <v>120</v>
      </c>
      <c r="E259" s="188" t="s">
        <v>591</v>
      </c>
      <c r="F259" s="188">
        <v>698.5</v>
      </c>
      <c r="G259" s="188"/>
      <c r="H259" s="188">
        <v>890</v>
      </c>
      <c r="I259" s="190">
        <v>890</v>
      </c>
      <c r="J259" s="160" t="s">
        <v>788</v>
      </c>
      <c r="K259" s="161">
        <f t="shared" si="102"/>
        <v>191.5</v>
      </c>
      <c r="L259" s="162">
        <f t="shared" si="103"/>
        <v>0.27415891195418757</v>
      </c>
      <c r="M259" s="157" t="s">
        <v>594</v>
      </c>
      <c r="N259" s="163">
        <v>44328</v>
      </c>
      <c r="O259" s="1"/>
      <c r="P259" s="1"/>
      <c r="Q259" s="242"/>
      <c r="R259" s="1"/>
      <c r="S259" s="6" t="s">
        <v>781</v>
      </c>
      <c r="T259" s="1"/>
      <c r="U259" s="1"/>
      <c r="V259" s="1"/>
      <c r="W259" s="1"/>
      <c r="X259" s="1"/>
      <c r="Y259" s="1"/>
      <c r="Z259" s="1"/>
      <c r="AA259" s="1"/>
    </row>
    <row r="260" spans="1:27" ht="12.75" customHeight="1">
      <c r="A260" s="185">
        <v>130</v>
      </c>
      <c r="B260" s="186">
        <v>42877</v>
      </c>
      <c r="C260" s="186"/>
      <c r="D260" s="187" t="s">
        <v>789</v>
      </c>
      <c r="E260" s="188" t="s">
        <v>591</v>
      </c>
      <c r="F260" s="188">
        <v>127.6</v>
      </c>
      <c r="G260" s="188"/>
      <c r="H260" s="188">
        <v>138</v>
      </c>
      <c r="I260" s="190">
        <v>190</v>
      </c>
      <c r="J260" s="160" t="s">
        <v>790</v>
      </c>
      <c r="K260" s="161">
        <f t="shared" si="102"/>
        <v>10.400000000000006</v>
      </c>
      <c r="L260" s="162">
        <f t="shared" si="103"/>
        <v>8.1504702194357417E-2</v>
      </c>
      <c r="M260" s="157" t="s">
        <v>594</v>
      </c>
      <c r="N260" s="163">
        <v>43774</v>
      </c>
      <c r="O260" s="1"/>
      <c r="P260" s="1"/>
      <c r="Q260" s="242"/>
      <c r="R260" s="1"/>
      <c r="S260" s="6" t="s">
        <v>785</v>
      </c>
      <c r="T260" s="1"/>
      <c r="U260" s="1"/>
      <c r="V260" s="1"/>
      <c r="W260" s="1"/>
      <c r="X260" s="1"/>
      <c r="Y260" s="1"/>
      <c r="Z260" s="1"/>
      <c r="AA260" s="1"/>
    </row>
    <row r="261" spans="1:27" ht="12.75" customHeight="1">
      <c r="A261" s="185">
        <v>131</v>
      </c>
      <c r="B261" s="186">
        <v>43158</v>
      </c>
      <c r="C261" s="186"/>
      <c r="D261" s="187" t="s">
        <v>791</v>
      </c>
      <c r="E261" s="188" t="s">
        <v>591</v>
      </c>
      <c r="F261" s="188">
        <v>317</v>
      </c>
      <c r="G261" s="188"/>
      <c r="H261" s="188">
        <v>382.5</v>
      </c>
      <c r="I261" s="190">
        <v>398</v>
      </c>
      <c r="J261" s="160" t="s">
        <v>792</v>
      </c>
      <c r="K261" s="161">
        <f t="shared" si="102"/>
        <v>65.5</v>
      </c>
      <c r="L261" s="162">
        <f t="shared" si="103"/>
        <v>0.20662460567823343</v>
      </c>
      <c r="M261" s="157" t="s">
        <v>594</v>
      </c>
      <c r="N261" s="163">
        <v>44238</v>
      </c>
      <c r="O261" s="1"/>
      <c r="P261" s="1"/>
      <c r="Q261" s="242"/>
      <c r="R261" s="1"/>
      <c r="S261" s="6" t="s">
        <v>785</v>
      </c>
      <c r="T261" s="1"/>
      <c r="U261" s="1"/>
      <c r="V261" s="1"/>
      <c r="W261" s="1"/>
      <c r="X261" s="1"/>
      <c r="Y261" s="1"/>
      <c r="Z261" s="1"/>
      <c r="AA261" s="1"/>
    </row>
    <row r="262" spans="1:27" ht="12.75" customHeight="1">
      <c r="A262" s="198">
        <v>132</v>
      </c>
      <c r="B262" s="199">
        <v>43164</v>
      </c>
      <c r="C262" s="199"/>
      <c r="D262" s="200" t="s">
        <v>166</v>
      </c>
      <c r="E262" s="201" t="s">
        <v>591</v>
      </c>
      <c r="F262" s="196">
        <f>510-14.4</f>
        <v>495.6</v>
      </c>
      <c r="G262" s="201"/>
      <c r="H262" s="201">
        <v>350</v>
      </c>
      <c r="I262" s="202">
        <v>672</v>
      </c>
      <c r="J262" s="170" t="s">
        <v>793</v>
      </c>
      <c r="K262" s="171">
        <f t="shared" si="102"/>
        <v>-145.60000000000002</v>
      </c>
      <c r="L262" s="172">
        <f t="shared" si="103"/>
        <v>-0.29378531073446329</v>
      </c>
      <c r="M262" s="168" t="s">
        <v>604</v>
      </c>
      <c r="N262" s="165">
        <v>43887</v>
      </c>
      <c r="O262" s="1"/>
      <c r="P262" s="1"/>
      <c r="Q262" s="242"/>
      <c r="R262" s="1"/>
      <c r="S262" s="6" t="s">
        <v>781</v>
      </c>
      <c r="T262" s="1"/>
      <c r="U262" s="1"/>
      <c r="V262" s="1"/>
      <c r="W262" s="1"/>
      <c r="X262" s="1"/>
      <c r="Y262" s="1"/>
      <c r="Z262" s="1"/>
      <c r="AA262" s="1"/>
    </row>
    <row r="263" spans="1:27" ht="12.75" customHeight="1">
      <c r="A263" s="198">
        <v>133</v>
      </c>
      <c r="B263" s="199">
        <v>43237</v>
      </c>
      <c r="C263" s="199"/>
      <c r="D263" s="200" t="s">
        <v>794</v>
      </c>
      <c r="E263" s="201" t="s">
        <v>591</v>
      </c>
      <c r="F263" s="196">
        <v>230.3</v>
      </c>
      <c r="G263" s="201"/>
      <c r="H263" s="201">
        <v>102.5</v>
      </c>
      <c r="I263" s="202">
        <v>348</v>
      </c>
      <c r="J263" s="170" t="s">
        <v>795</v>
      </c>
      <c r="K263" s="171">
        <f t="shared" si="102"/>
        <v>-127.80000000000001</v>
      </c>
      <c r="L263" s="172">
        <f t="shared" si="103"/>
        <v>-0.55492835432045162</v>
      </c>
      <c r="M263" s="168" t="s">
        <v>604</v>
      </c>
      <c r="N263" s="165">
        <v>43896</v>
      </c>
      <c r="O263" s="1"/>
      <c r="P263" s="1"/>
      <c r="Q263" s="242"/>
      <c r="R263" s="1"/>
      <c r="S263" s="6" t="s">
        <v>781</v>
      </c>
      <c r="T263" s="1"/>
      <c r="U263" s="1"/>
      <c r="V263" s="1"/>
      <c r="W263" s="1"/>
      <c r="X263" s="1"/>
      <c r="Y263" s="1"/>
      <c r="Z263" s="1"/>
      <c r="AA263" s="1"/>
    </row>
    <row r="264" spans="1:27" ht="12.75" customHeight="1">
      <c r="A264" s="185">
        <v>134</v>
      </c>
      <c r="B264" s="186">
        <v>43258</v>
      </c>
      <c r="C264" s="186"/>
      <c r="D264" s="187" t="s">
        <v>444</v>
      </c>
      <c r="E264" s="188" t="s">
        <v>591</v>
      </c>
      <c r="F264" s="188">
        <f>342.5-5.1</f>
        <v>337.4</v>
      </c>
      <c r="G264" s="188"/>
      <c r="H264" s="188">
        <v>412.5</v>
      </c>
      <c r="I264" s="190">
        <v>439</v>
      </c>
      <c r="J264" s="160" t="s">
        <v>796</v>
      </c>
      <c r="K264" s="161">
        <f t="shared" si="102"/>
        <v>75.100000000000023</v>
      </c>
      <c r="L264" s="162">
        <f t="shared" si="103"/>
        <v>0.22258446947243635</v>
      </c>
      <c r="M264" s="157" t="s">
        <v>594</v>
      </c>
      <c r="N264" s="163">
        <v>44230</v>
      </c>
      <c r="O264" s="1"/>
      <c r="P264" s="1"/>
      <c r="Q264" s="242"/>
      <c r="R264" s="1"/>
      <c r="S264" s="6" t="s">
        <v>785</v>
      </c>
      <c r="T264" s="1"/>
      <c r="U264" s="1"/>
      <c r="V264" s="1"/>
      <c r="W264" s="1"/>
      <c r="X264" s="1"/>
      <c r="Y264" s="1"/>
      <c r="Z264" s="1"/>
      <c r="AA264" s="1"/>
    </row>
    <row r="265" spans="1:27" ht="12.75" customHeight="1">
      <c r="A265" s="179">
        <v>135</v>
      </c>
      <c r="B265" s="178">
        <v>43285</v>
      </c>
      <c r="C265" s="178"/>
      <c r="D265" s="179" t="s">
        <v>58</v>
      </c>
      <c r="E265" s="180" t="s">
        <v>591</v>
      </c>
      <c r="F265" s="180">
        <f>127.5-5.53</f>
        <v>121.97</v>
      </c>
      <c r="G265" s="181"/>
      <c r="H265" s="181">
        <v>122.5</v>
      </c>
      <c r="I265" s="181">
        <v>170</v>
      </c>
      <c r="J265" s="182" t="s">
        <v>797</v>
      </c>
      <c r="K265" s="183">
        <f t="shared" si="102"/>
        <v>0.53000000000000114</v>
      </c>
      <c r="L265" s="184">
        <f t="shared" si="103"/>
        <v>4.3453308190538747E-3</v>
      </c>
      <c r="M265" s="180" t="s">
        <v>611</v>
      </c>
      <c r="N265" s="178">
        <v>44431</v>
      </c>
      <c r="O265" s="1"/>
      <c r="P265" s="1"/>
      <c r="Q265" s="242"/>
      <c r="R265" s="1"/>
      <c r="S265" s="6" t="s">
        <v>781</v>
      </c>
      <c r="T265" s="1"/>
      <c r="U265" s="1"/>
      <c r="V265" s="1"/>
      <c r="W265" s="1"/>
      <c r="X265" s="1"/>
      <c r="Y265" s="1"/>
      <c r="Z265" s="1"/>
      <c r="AA265" s="1"/>
    </row>
    <row r="266" spans="1:27" ht="12.75" customHeight="1">
      <c r="A266" s="198">
        <v>136</v>
      </c>
      <c r="B266" s="199">
        <v>43294</v>
      </c>
      <c r="C266" s="199"/>
      <c r="D266" s="200" t="s">
        <v>798</v>
      </c>
      <c r="E266" s="201" t="s">
        <v>591</v>
      </c>
      <c r="F266" s="196">
        <v>46.5</v>
      </c>
      <c r="G266" s="201"/>
      <c r="H266" s="201">
        <v>17</v>
      </c>
      <c r="I266" s="202">
        <v>59</v>
      </c>
      <c r="J266" s="170" t="s">
        <v>799</v>
      </c>
      <c r="K266" s="171">
        <f t="shared" si="102"/>
        <v>-29.5</v>
      </c>
      <c r="L266" s="172">
        <f t="shared" si="103"/>
        <v>-0.63440860215053763</v>
      </c>
      <c r="M266" s="168" t="s">
        <v>604</v>
      </c>
      <c r="N266" s="165">
        <v>43887</v>
      </c>
      <c r="O266" s="1"/>
      <c r="P266" s="1"/>
      <c r="Q266" s="242"/>
      <c r="R266" s="1"/>
      <c r="S266" s="6" t="s">
        <v>781</v>
      </c>
      <c r="T266" s="1"/>
      <c r="U266" s="1"/>
      <c r="V266" s="1"/>
      <c r="W266" s="1"/>
      <c r="X266" s="1"/>
      <c r="Y266" s="1"/>
      <c r="Z266" s="1"/>
      <c r="AA266" s="1"/>
    </row>
    <row r="267" spans="1:27" ht="12.75" customHeight="1">
      <c r="A267" s="185">
        <v>137</v>
      </c>
      <c r="B267" s="186">
        <v>43396</v>
      </c>
      <c r="C267" s="186"/>
      <c r="D267" s="187" t="s">
        <v>427</v>
      </c>
      <c r="E267" s="188" t="s">
        <v>591</v>
      </c>
      <c r="F267" s="188">
        <v>156.5</v>
      </c>
      <c r="G267" s="188"/>
      <c r="H267" s="188">
        <v>207.5</v>
      </c>
      <c r="I267" s="190">
        <v>191</v>
      </c>
      <c r="J267" s="160" t="s">
        <v>678</v>
      </c>
      <c r="K267" s="161">
        <f t="shared" si="102"/>
        <v>51</v>
      </c>
      <c r="L267" s="162">
        <f t="shared" si="103"/>
        <v>0.32587859424920129</v>
      </c>
      <c r="M267" s="157" t="s">
        <v>594</v>
      </c>
      <c r="N267" s="163">
        <v>44369</v>
      </c>
      <c r="O267" s="1"/>
      <c r="P267" s="1"/>
      <c r="Q267" s="242"/>
      <c r="R267" s="1"/>
      <c r="S267" s="6" t="s">
        <v>781</v>
      </c>
      <c r="T267" s="1"/>
      <c r="U267" s="1"/>
      <c r="V267" s="1"/>
      <c r="W267" s="1"/>
      <c r="X267" s="1"/>
      <c r="Y267" s="1"/>
      <c r="Z267" s="1"/>
      <c r="AA267" s="1"/>
    </row>
    <row r="268" spans="1:27" ht="12.75" customHeight="1">
      <c r="A268" s="185">
        <v>138</v>
      </c>
      <c r="B268" s="186">
        <v>43439</v>
      </c>
      <c r="C268" s="186"/>
      <c r="D268" s="187" t="s">
        <v>346</v>
      </c>
      <c r="E268" s="188" t="s">
        <v>591</v>
      </c>
      <c r="F268" s="188">
        <v>259.5</v>
      </c>
      <c r="G268" s="188"/>
      <c r="H268" s="188">
        <v>320</v>
      </c>
      <c r="I268" s="190">
        <v>320</v>
      </c>
      <c r="J268" s="160" t="s">
        <v>678</v>
      </c>
      <c r="K268" s="161">
        <f t="shared" si="102"/>
        <v>60.5</v>
      </c>
      <c r="L268" s="162">
        <f t="shared" si="103"/>
        <v>0.23314065510597304</v>
      </c>
      <c r="M268" s="157" t="s">
        <v>594</v>
      </c>
      <c r="N268" s="163">
        <v>44323</v>
      </c>
      <c r="O268" s="1"/>
      <c r="P268" s="1"/>
      <c r="Q268" s="242"/>
      <c r="R268" s="1"/>
      <c r="S268" s="6" t="s">
        <v>781</v>
      </c>
      <c r="T268" s="1"/>
      <c r="U268" s="1"/>
      <c r="V268" s="1"/>
      <c r="W268" s="1"/>
      <c r="X268" s="1"/>
      <c r="Y268" s="1"/>
      <c r="Z268" s="1"/>
      <c r="AA268" s="1"/>
    </row>
    <row r="269" spans="1:27" ht="12.75" customHeight="1">
      <c r="A269" s="198">
        <v>139</v>
      </c>
      <c r="B269" s="199">
        <v>43439</v>
      </c>
      <c r="C269" s="199"/>
      <c r="D269" s="200" t="s">
        <v>800</v>
      </c>
      <c r="E269" s="201" t="s">
        <v>591</v>
      </c>
      <c r="F269" s="201">
        <v>715</v>
      </c>
      <c r="G269" s="201"/>
      <c r="H269" s="201">
        <v>445</v>
      </c>
      <c r="I269" s="202">
        <v>840</v>
      </c>
      <c r="J269" s="170" t="s">
        <v>801</v>
      </c>
      <c r="K269" s="171">
        <f t="shared" si="102"/>
        <v>-270</v>
      </c>
      <c r="L269" s="172">
        <f t="shared" si="103"/>
        <v>-0.3776223776223776</v>
      </c>
      <c r="M269" s="168" t="s">
        <v>604</v>
      </c>
      <c r="N269" s="165">
        <v>43800</v>
      </c>
      <c r="O269" s="1"/>
      <c r="P269" s="1"/>
      <c r="Q269" s="242"/>
      <c r="R269" s="1"/>
      <c r="S269" s="6" t="s">
        <v>781</v>
      </c>
      <c r="T269" s="1"/>
      <c r="U269" s="1"/>
      <c r="V269" s="1"/>
      <c r="W269" s="1"/>
      <c r="X269" s="1"/>
      <c r="Y269" s="1"/>
      <c r="Z269" s="1"/>
      <c r="AA269" s="1"/>
    </row>
    <row r="270" spans="1:27" ht="12.75" customHeight="1">
      <c r="A270" s="185">
        <v>140</v>
      </c>
      <c r="B270" s="186">
        <v>43469</v>
      </c>
      <c r="C270" s="186"/>
      <c r="D270" s="187" t="s">
        <v>180</v>
      </c>
      <c r="E270" s="188" t="s">
        <v>591</v>
      </c>
      <c r="F270" s="188">
        <v>875</v>
      </c>
      <c r="G270" s="188"/>
      <c r="H270" s="188">
        <v>1165</v>
      </c>
      <c r="I270" s="190">
        <v>1185</v>
      </c>
      <c r="J270" s="160" t="s">
        <v>802</v>
      </c>
      <c r="K270" s="161">
        <f t="shared" si="102"/>
        <v>290</v>
      </c>
      <c r="L270" s="162">
        <f t="shared" si="103"/>
        <v>0.33142857142857141</v>
      </c>
      <c r="M270" s="157" t="s">
        <v>594</v>
      </c>
      <c r="N270" s="163">
        <v>43847</v>
      </c>
      <c r="O270" s="1"/>
      <c r="P270" s="1"/>
      <c r="Q270" s="242"/>
      <c r="R270" s="1"/>
      <c r="S270" s="6" t="s">
        <v>781</v>
      </c>
      <c r="T270" s="1"/>
      <c r="U270" s="1"/>
      <c r="V270" s="1"/>
      <c r="W270" s="1"/>
      <c r="X270" s="1"/>
      <c r="Y270" s="1"/>
      <c r="Z270" s="1"/>
      <c r="AA270" s="1"/>
    </row>
    <row r="271" spans="1:27" ht="12.75" customHeight="1">
      <c r="A271" s="185">
        <v>141</v>
      </c>
      <c r="B271" s="186">
        <v>43559</v>
      </c>
      <c r="C271" s="186"/>
      <c r="D271" s="187" t="s">
        <v>364</v>
      </c>
      <c r="E271" s="188" t="s">
        <v>591</v>
      </c>
      <c r="F271" s="188">
        <f>387-14.63</f>
        <v>372.37</v>
      </c>
      <c r="G271" s="188"/>
      <c r="H271" s="188">
        <v>490</v>
      </c>
      <c r="I271" s="190">
        <v>490</v>
      </c>
      <c r="J271" s="160" t="s">
        <v>678</v>
      </c>
      <c r="K271" s="161">
        <f t="shared" si="102"/>
        <v>117.63</v>
      </c>
      <c r="L271" s="162">
        <f t="shared" si="103"/>
        <v>0.31589548030185027</v>
      </c>
      <c r="M271" s="157" t="s">
        <v>594</v>
      </c>
      <c r="N271" s="163">
        <v>43850</v>
      </c>
      <c r="O271" s="1"/>
      <c r="P271" s="1"/>
      <c r="Q271" s="242"/>
      <c r="R271" s="1"/>
      <c r="S271" s="6" t="s">
        <v>781</v>
      </c>
      <c r="T271" s="1"/>
      <c r="U271" s="1"/>
      <c r="V271" s="1"/>
      <c r="W271" s="1"/>
      <c r="X271" s="1"/>
      <c r="Y271" s="1"/>
      <c r="Z271" s="1"/>
      <c r="AA271" s="1"/>
    </row>
    <row r="272" spans="1:27" ht="12.75" customHeight="1">
      <c r="A272" s="198">
        <v>142</v>
      </c>
      <c r="B272" s="199">
        <v>43578</v>
      </c>
      <c r="C272" s="199"/>
      <c r="D272" s="200" t="s">
        <v>803</v>
      </c>
      <c r="E272" s="201" t="s">
        <v>603</v>
      </c>
      <c r="F272" s="201">
        <v>220</v>
      </c>
      <c r="G272" s="201"/>
      <c r="H272" s="201">
        <v>127.5</v>
      </c>
      <c r="I272" s="202">
        <v>284</v>
      </c>
      <c r="J272" s="170" t="s">
        <v>804</v>
      </c>
      <c r="K272" s="171">
        <f t="shared" si="102"/>
        <v>-92.5</v>
      </c>
      <c r="L272" s="172">
        <f t="shared" si="103"/>
        <v>-0.42045454545454547</v>
      </c>
      <c r="M272" s="168" t="s">
        <v>604</v>
      </c>
      <c r="N272" s="165">
        <v>43896</v>
      </c>
      <c r="O272" s="1"/>
      <c r="P272" s="1"/>
      <c r="Q272" s="242"/>
      <c r="R272" s="1"/>
      <c r="S272" s="6" t="s">
        <v>781</v>
      </c>
      <c r="T272" s="1"/>
      <c r="U272" s="1"/>
      <c r="V272" s="1"/>
      <c r="W272" s="1"/>
      <c r="X272" s="1"/>
      <c r="Y272" s="1"/>
      <c r="Z272" s="1"/>
      <c r="AA272" s="1"/>
    </row>
    <row r="273" spans="1:27" ht="12.75" customHeight="1">
      <c r="A273" s="185">
        <v>143</v>
      </c>
      <c r="B273" s="186">
        <v>43622</v>
      </c>
      <c r="C273" s="186"/>
      <c r="D273" s="187" t="s">
        <v>489</v>
      </c>
      <c r="E273" s="188" t="s">
        <v>603</v>
      </c>
      <c r="F273" s="188">
        <v>332.8</v>
      </c>
      <c r="G273" s="188"/>
      <c r="H273" s="188">
        <v>405</v>
      </c>
      <c r="I273" s="190">
        <v>419</v>
      </c>
      <c r="J273" s="160" t="s">
        <v>805</v>
      </c>
      <c r="K273" s="161">
        <f t="shared" si="102"/>
        <v>72.199999999999989</v>
      </c>
      <c r="L273" s="162">
        <f t="shared" si="103"/>
        <v>0.21694711538461534</v>
      </c>
      <c r="M273" s="157" t="s">
        <v>594</v>
      </c>
      <c r="N273" s="163">
        <v>43860</v>
      </c>
      <c r="O273" s="1"/>
      <c r="P273" s="1"/>
      <c r="Q273" s="242"/>
      <c r="R273" s="1"/>
      <c r="S273" s="6" t="s">
        <v>785</v>
      </c>
      <c r="T273" s="1"/>
      <c r="U273" s="1"/>
      <c r="V273" s="1"/>
      <c r="W273" s="1"/>
      <c r="X273" s="1"/>
      <c r="Y273" s="1"/>
      <c r="Z273" s="1"/>
      <c r="AA273" s="1"/>
    </row>
    <row r="274" spans="1:27" ht="12.75" customHeight="1">
      <c r="A274" s="179">
        <v>144</v>
      </c>
      <c r="B274" s="178">
        <v>43641</v>
      </c>
      <c r="C274" s="178"/>
      <c r="D274" s="179" t="s">
        <v>172</v>
      </c>
      <c r="E274" s="180" t="s">
        <v>591</v>
      </c>
      <c r="F274" s="180">
        <v>386</v>
      </c>
      <c r="G274" s="181"/>
      <c r="H274" s="181">
        <v>395</v>
      </c>
      <c r="I274" s="181">
        <v>452</v>
      </c>
      <c r="J274" s="182" t="s">
        <v>806</v>
      </c>
      <c r="K274" s="183">
        <f t="shared" si="102"/>
        <v>9</v>
      </c>
      <c r="L274" s="184">
        <f t="shared" si="103"/>
        <v>2.3316062176165803E-2</v>
      </c>
      <c r="M274" s="180" t="s">
        <v>611</v>
      </c>
      <c r="N274" s="178">
        <v>43868</v>
      </c>
      <c r="O274" s="1"/>
      <c r="P274" s="1"/>
      <c r="Q274" s="242"/>
      <c r="R274" s="1"/>
      <c r="S274" s="6" t="s">
        <v>785</v>
      </c>
      <c r="T274" s="1"/>
      <c r="U274" s="1"/>
      <c r="V274" s="1"/>
      <c r="W274" s="1"/>
      <c r="X274" s="1"/>
      <c r="Y274" s="1"/>
      <c r="Z274" s="1"/>
      <c r="AA274" s="1"/>
    </row>
    <row r="275" spans="1:27" ht="12.75" customHeight="1">
      <c r="A275" s="179">
        <v>145</v>
      </c>
      <c r="B275" s="178">
        <v>43707</v>
      </c>
      <c r="C275" s="178"/>
      <c r="D275" s="179" t="s">
        <v>146</v>
      </c>
      <c r="E275" s="180" t="s">
        <v>591</v>
      </c>
      <c r="F275" s="180">
        <v>137.5</v>
      </c>
      <c r="G275" s="181"/>
      <c r="H275" s="181">
        <v>138.5</v>
      </c>
      <c r="I275" s="181">
        <v>190</v>
      </c>
      <c r="J275" s="182" t="s">
        <v>807</v>
      </c>
      <c r="K275" s="183">
        <f t="shared" si="102"/>
        <v>1</v>
      </c>
      <c r="L275" s="184">
        <f t="shared" si="103"/>
        <v>7.2727272727272727E-3</v>
      </c>
      <c r="M275" s="180" t="s">
        <v>611</v>
      </c>
      <c r="N275" s="178">
        <v>44432</v>
      </c>
      <c r="O275" s="1"/>
      <c r="P275" s="1"/>
      <c r="Q275" s="242"/>
      <c r="R275" s="1"/>
      <c r="S275" s="6" t="s">
        <v>781</v>
      </c>
      <c r="T275" s="1"/>
      <c r="U275" s="1"/>
      <c r="V275" s="1"/>
      <c r="W275" s="1"/>
      <c r="X275" s="1"/>
      <c r="Y275" s="1"/>
      <c r="Z275" s="1"/>
      <c r="AA275" s="1"/>
    </row>
    <row r="276" spans="1:27" ht="12.75" customHeight="1">
      <c r="A276" s="185">
        <v>146</v>
      </c>
      <c r="B276" s="186">
        <v>43731</v>
      </c>
      <c r="C276" s="186"/>
      <c r="D276" s="187" t="s">
        <v>437</v>
      </c>
      <c r="E276" s="188" t="s">
        <v>591</v>
      </c>
      <c r="F276" s="188">
        <v>235</v>
      </c>
      <c r="G276" s="188"/>
      <c r="H276" s="188">
        <v>295</v>
      </c>
      <c r="I276" s="190">
        <v>296</v>
      </c>
      <c r="J276" s="160" t="s">
        <v>808</v>
      </c>
      <c r="K276" s="161">
        <f t="shared" si="102"/>
        <v>60</v>
      </c>
      <c r="L276" s="162">
        <f t="shared" si="103"/>
        <v>0.25531914893617019</v>
      </c>
      <c r="M276" s="157" t="s">
        <v>594</v>
      </c>
      <c r="N276" s="163">
        <v>43844</v>
      </c>
      <c r="O276" s="1"/>
      <c r="P276" s="1"/>
      <c r="Q276" s="242"/>
      <c r="R276" s="1"/>
      <c r="S276" s="6" t="s">
        <v>785</v>
      </c>
      <c r="T276" s="1"/>
      <c r="U276" s="1"/>
      <c r="V276" s="1"/>
      <c r="W276" s="1"/>
      <c r="X276" s="1"/>
      <c r="Y276" s="1"/>
      <c r="Z276" s="1"/>
      <c r="AA276" s="1"/>
    </row>
    <row r="277" spans="1:27" ht="12.75" customHeight="1">
      <c r="A277" s="185">
        <v>147</v>
      </c>
      <c r="B277" s="186">
        <v>43752</v>
      </c>
      <c r="C277" s="186"/>
      <c r="D277" s="187" t="s">
        <v>809</v>
      </c>
      <c r="E277" s="188" t="s">
        <v>591</v>
      </c>
      <c r="F277" s="188">
        <v>277.5</v>
      </c>
      <c r="G277" s="188"/>
      <c r="H277" s="188">
        <v>333</v>
      </c>
      <c r="I277" s="190">
        <v>333</v>
      </c>
      <c r="J277" s="160" t="s">
        <v>810</v>
      </c>
      <c r="K277" s="161">
        <f t="shared" si="102"/>
        <v>55.5</v>
      </c>
      <c r="L277" s="162">
        <f t="shared" si="103"/>
        <v>0.2</v>
      </c>
      <c r="M277" s="157" t="s">
        <v>594</v>
      </c>
      <c r="N277" s="163">
        <v>43846</v>
      </c>
      <c r="O277" s="1"/>
      <c r="P277" s="1"/>
      <c r="Q277" s="242"/>
      <c r="R277" s="1"/>
      <c r="S277" s="6" t="s">
        <v>781</v>
      </c>
      <c r="T277" s="1"/>
      <c r="U277" s="1"/>
      <c r="V277" s="1"/>
      <c r="W277" s="1"/>
      <c r="X277" s="1"/>
      <c r="Y277" s="1"/>
      <c r="Z277" s="1"/>
      <c r="AA277" s="1"/>
    </row>
    <row r="278" spans="1:27" ht="12.75" customHeight="1">
      <c r="A278" s="185">
        <v>148</v>
      </c>
      <c r="B278" s="186">
        <v>43752</v>
      </c>
      <c r="C278" s="186"/>
      <c r="D278" s="187" t="s">
        <v>811</v>
      </c>
      <c r="E278" s="188" t="s">
        <v>591</v>
      </c>
      <c r="F278" s="188">
        <v>930</v>
      </c>
      <c r="G278" s="188"/>
      <c r="H278" s="188">
        <v>1165</v>
      </c>
      <c r="I278" s="190">
        <v>1200</v>
      </c>
      <c r="J278" s="160" t="s">
        <v>812</v>
      </c>
      <c r="K278" s="161">
        <f t="shared" si="102"/>
        <v>235</v>
      </c>
      <c r="L278" s="162">
        <f t="shared" si="103"/>
        <v>0.25268817204301075</v>
      </c>
      <c r="M278" s="157" t="s">
        <v>594</v>
      </c>
      <c r="N278" s="163">
        <v>43847</v>
      </c>
      <c r="O278" s="1"/>
      <c r="P278" s="1"/>
      <c r="Q278" s="242"/>
      <c r="R278" s="1"/>
      <c r="S278" s="6" t="s">
        <v>785</v>
      </c>
      <c r="T278" s="1"/>
      <c r="U278" s="1"/>
      <c r="V278" s="1"/>
      <c r="W278" s="1"/>
      <c r="X278" s="1"/>
      <c r="Y278" s="1"/>
      <c r="Z278" s="1"/>
      <c r="AA278" s="1"/>
    </row>
    <row r="279" spans="1:27" ht="12.75" customHeight="1">
      <c r="A279" s="185">
        <v>149</v>
      </c>
      <c r="B279" s="186">
        <v>43753</v>
      </c>
      <c r="C279" s="186"/>
      <c r="D279" s="187" t="s">
        <v>813</v>
      </c>
      <c r="E279" s="188" t="s">
        <v>591</v>
      </c>
      <c r="F279" s="158">
        <v>111</v>
      </c>
      <c r="G279" s="188"/>
      <c r="H279" s="188">
        <v>141</v>
      </c>
      <c r="I279" s="190">
        <v>141</v>
      </c>
      <c r="J279" s="160" t="s">
        <v>814</v>
      </c>
      <c r="K279" s="161">
        <f t="shared" si="102"/>
        <v>30</v>
      </c>
      <c r="L279" s="162">
        <f t="shared" si="103"/>
        <v>0.27027027027027029</v>
      </c>
      <c r="M279" s="157" t="s">
        <v>594</v>
      </c>
      <c r="N279" s="163">
        <v>44328</v>
      </c>
      <c r="O279" s="1"/>
      <c r="P279" s="1"/>
      <c r="Q279" s="242"/>
      <c r="R279" s="1"/>
      <c r="S279" s="6" t="s">
        <v>785</v>
      </c>
      <c r="T279" s="1"/>
      <c r="U279" s="1"/>
      <c r="V279" s="1"/>
      <c r="W279" s="1"/>
      <c r="X279" s="1"/>
      <c r="Y279" s="1"/>
      <c r="Z279" s="1"/>
      <c r="AA279" s="1"/>
    </row>
    <row r="280" spans="1:27" ht="12.75" customHeight="1">
      <c r="A280" s="185">
        <v>150</v>
      </c>
      <c r="B280" s="186">
        <v>43753</v>
      </c>
      <c r="C280" s="186"/>
      <c r="D280" s="187" t="s">
        <v>815</v>
      </c>
      <c r="E280" s="188" t="s">
        <v>591</v>
      </c>
      <c r="F280" s="158">
        <v>296</v>
      </c>
      <c r="G280" s="188"/>
      <c r="H280" s="188">
        <v>370</v>
      </c>
      <c r="I280" s="190">
        <v>370</v>
      </c>
      <c r="J280" s="160" t="s">
        <v>678</v>
      </c>
      <c r="K280" s="161">
        <f t="shared" si="102"/>
        <v>74</v>
      </c>
      <c r="L280" s="162">
        <f t="shared" si="103"/>
        <v>0.25</v>
      </c>
      <c r="M280" s="157" t="s">
        <v>594</v>
      </c>
      <c r="N280" s="163">
        <v>43853</v>
      </c>
      <c r="O280" s="1"/>
      <c r="P280" s="1"/>
      <c r="Q280" s="242"/>
      <c r="R280" s="1"/>
      <c r="S280" s="6" t="s">
        <v>785</v>
      </c>
      <c r="T280" s="1"/>
      <c r="U280" s="1"/>
      <c r="V280" s="1"/>
      <c r="W280" s="1"/>
      <c r="X280" s="1"/>
      <c r="Y280" s="1"/>
      <c r="Z280" s="1"/>
      <c r="AA280" s="1"/>
    </row>
    <row r="281" spans="1:27" ht="12.75" customHeight="1">
      <c r="A281" s="185">
        <v>151</v>
      </c>
      <c r="B281" s="186">
        <v>43754</v>
      </c>
      <c r="C281" s="186"/>
      <c r="D281" s="187" t="s">
        <v>816</v>
      </c>
      <c r="E281" s="188" t="s">
        <v>591</v>
      </c>
      <c r="F281" s="158">
        <v>300</v>
      </c>
      <c r="G281" s="188"/>
      <c r="H281" s="188">
        <v>382.5</v>
      </c>
      <c r="I281" s="190">
        <v>344</v>
      </c>
      <c r="J281" s="160" t="s">
        <v>817</v>
      </c>
      <c r="K281" s="161">
        <f t="shared" si="102"/>
        <v>82.5</v>
      </c>
      <c r="L281" s="162">
        <f t="shared" si="103"/>
        <v>0.27500000000000002</v>
      </c>
      <c r="M281" s="157" t="s">
        <v>594</v>
      </c>
      <c r="N281" s="163">
        <v>44238</v>
      </c>
      <c r="O281" s="1"/>
      <c r="P281" s="1"/>
      <c r="Q281" s="242"/>
      <c r="R281" s="1"/>
      <c r="S281" s="6" t="s">
        <v>785</v>
      </c>
      <c r="T281" s="1"/>
      <c r="U281" s="1"/>
      <c r="V281" s="1"/>
      <c r="W281" s="1"/>
      <c r="X281" s="1"/>
      <c r="Y281" s="1"/>
      <c r="Z281" s="1"/>
      <c r="AA281" s="1"/>
    </row>
    <row r="282" spans="1:27" ht="12.75" customHeight="1">
      <c r="A282" s="185">
        <v>152</v>
      </c>
      <c r="B282" s="186">
        <v>43832</v>
      </c>
      <c r="C282" s="186"/>
      <c r="D282" s="187" t="s">
        <v>818</v>
      </c>
      <c r="E282" s="188" t="s">
        <v>591</v>
      </c>
      <c r="F282" s="158">
        <v>495</v>
      </c>
      <c r="G282" s="188"/>
      <c r="H282" s="188">
        <v>595</v>
      </c>
      <c r="I282" s="190">
        <v>590</v>
      </c>
      <c r="J282" s="160" t="s">
        <v>614</v>
      </c>
      <c r="K282" s="161">
        <f t="shared" si="102"/>
        <v>100</v>
      </c>
      <c r="L282" s="162">
        <f t="shared" si="103"/>
        <v>0.20202020202020202</v>
      </c>
      <c r="M282" s="157" t="s">
        <v>594</v>
      </c>
      <c r="N282" s="163">
        <v>44589</v>
      </c>
      <c r="O282" s="1"/>
      <c r="P282" s="1"/>
      <c r="Q282" s="242"/>
      <c r="R282" s="1"/>
      <c r="S282" s="6" t="s">
        <v>785</v>
      </c>
      <c r="T282" s="1"/>
      <c r="U282" s="1"/>
      <c r="V282" s="1"/>
      <c r="W282" s="1"/>
      <c r="X282" s="1"/>
      <c r="Y282" s="1"/>
      <c r="Z282" s="1"/>
      <c r="AA282" s="1"/>
    </row>
    <row r="283" spans="1:27" ht="12.75" customHeight="1">
      <c r="A283" s="185">
        <v>153</v>
      </c>
      <c r="B283" s="186">
        <v>43966</v>
      </c>
      <c r="C283" s="186"/>
      <c r="D283" s="187" t="s">
        <v>76</v>
      </c>
      <c r="E283" s="188" t="s">
        <v>591</v>
      </c>
      <c r="F283" s="158">
        <v>67.5</v>
      </c>
      <c r="G283" s="188"/>
      <c r="H283" s="188">
        <v>86</v>
      </c>
      <c r="I283" s="190">
        <v>86</v>
      </c>
      <c r="J283" s="160" t="s">
        <v>819</v>
      </c>
      <c r="K283" s="161">
        <f t="shared" si="102"/>
        <v>18.5</v>
      </c>
      <c r="L283" s="162">
        <f t="shared" si="103"/>
        <v>0.27407407407407408</v>
      </c>
      <c r="M283" s="157" t="s">
        <v>594</v>
      </c>
      <c r="N283" s="163">
        <v>44008</v>
      </c>
      <c r="O283" s="1"/>
      <c r="P283" s="1"/>
      <c r="Q283" s="242"/>
      <c r="R283" s="1"/>
      <c r="S283" s="6" t="s">
        <v>785</v>
      </c>
      <c r="T283" s="1"/>
      <c r="U283" s="1"/>
      <c r="V283" s="1"/>
      <c r="W283" s="1"/>
      <c r="X283" s="1"/>
      <c r="Y283" s="1"/>
      <c r="Z283" s="1"/>
      <c r="AA283" s="1"/>
    </row>
    <row r="284" spans="1:27" ht="12.75" customHeight="1">
      <c r="A284" s="185">
        <v>154</v>
      </c>
      <c r="B284" s="186">
        <v>44035</v>
      </c>
      <c r="C284" s="186"/>
      <c r="D284" s="187" t="s">
        <v>488</v>
      </c>
      <c r="E284" s="188" t="s">
        <v>591</v>
      </c>
      <c r="F284" s="158">
        <v>231</v>
      </c>
      <c r="G284" s="188"/>
      <c r="H284" s="188">
        <v>281</v>
      </c>
      <c r="I284" s="190">
        <v>281</v>
      </c>
      <c r="J284" s="160" t="s">
        <v>678</v>
      </c>
      <c r="K284" s="161">
        <f t="shared" si="102"/>
        <v>50</v>
      </c>
      <c r="L284" s="162">
        <f t="shared" si="103"/>
        <v>0.21645021645021645</v>
      </c>
      <c r="M284" s="157" t="s">
        <v>594</v>
      </c>
      <c r="N284" s="163">
        <v>44358</v>
      </c>
      <c r="O284" s="1"/>
      <c r="P284" s="1"/>
      <c r="Q284" s="242"/>
      <c r="R284" s="1"/>
      <c r="S284" s="6" t="s">
        <v>785</v>
      </c>
      <c r="T284" s="1"/>
      <c r="U284" s="1"/>
      <c r="V284" s="1"/>
      <c r="W284" s="1"/>
      <c r="X284" s="1"/>
      <c r="Y284" s="1"/>
      <c r="Z284" s="1"/>
      <c r="AA284" s="1"/>
    </row>
    <row r="285" spans="1:27" ht="12.75" customHeight="1">
      <c r="A285" s="185">
        <v>155</v>
      </c>
      <c r="B285" s="186">
        <v>44092</v>
      </c>
      <c r="C285" s="186"/>
      <c r="D285" s="187" t="s">
        <v>144</v>
      </c>
      <c r="E285" s="188" t="s">
        <v>591</v>
      </c>
      <c r="F285" s="188">
        <v>206</v>
      </c>
      <c r="G285" s="188"/>
      <c r="H285" s="188">
        <v>248</v>
      </c>
      <c r="I285" s="190">
        <v>248</v>
      </c>
      <c r="J285" s="160" t="s">
        <v>678</v>
      </c>
      <c r="K285" s="161">
        <f t="shared" si="102"/>
        <v>42</v>
      </c>
      <c r="L285" s="162">
        <f t="shared" si="103"/>
        <v>0.20388349514563106</v>
      </c>
      <c r="M285" s="157" t="s">
        <v>594</v>
      </c>
      <c r="N285" s="163">
        <v>44214</v>
      </c>
      <c r="O285" s="1"/>
      <c r="P285" s="1"/>
      <c r="Q285" s="242"/>
      <c r="R285" s="1"/>
      <c r="S285" s="6" t="s">
        <v>785</v>
      </c>
      <c r="T285" s="1"/>
      <c r="U285" s="1"/>
      <c r="V285" s="1"/>
      <c r="W285" s="1"/>
      <c r="X285" s="1"/>
      <c r="Y285" s="1"/>
      <c r="Z285" s="1"/>
      <c r="AA285" s="1"/>
    </row>
    <row r="286" spans="1:27" ht="12.75" customHeight="1">
      <c r="A286" s="185">
        <v>156</v>
      </c>
      <c r="B286" s="186">
        <v>44140</v>
      </c>
      <c r="C286" s="186"/>
      <c r="D286" s="187" t="s">
        <v>144</v>
      </c>
      <c r="E286" s="188" t="s">
        <v>591</v>
      </c>
      <c r="F286" s="188">
        <v>182.5</v>
      </c>
      <c r="G286" s="188"/>
      <c r="H286" s="188">
        <v>248</v>
      </c>
      <c r="I286" s="190">
        <v>248</v>
      </c>
      <c r="J286" s="160" t="s">
        <v>678</v>
      </c>
      <c r="K286" s="161">
        <f t="shared" si="102"/>
        <v>65.5</v>
      </c>
      <c r="L286" s="162">
        <f t="shared" si="103"/>
        <v>0.35890410958904112</v>
      </c>
      <c r="M286" s="157" t="s">
        <v>594</v>
      </c>
      <c r="N286" s="163">
        <v>44214</v>
      </c>
      <c r="O286" s="1"/>
      <c r="P286" s="1"/>
      <c r="Q286" s="242"/>
      <c r="R286" s="1"/>
      <c r="S286" s="6" t="s">
        <v>785</v>
      </c>
      <c r="T286" s="1"/>
      <c r="U286" s="1"/>
      <c r="V286" s="1"/>
      <c r="W286" s="1"/>
      <c r="X286" s="1"/>
      <c r="Y286" s="1"/>
      <c r="Z286" s="1"/>
      <c r="AA286" s="1"/>
    </row>
    <row r="287" spans="1:27" ht="12.75" customHeight="1">
      <c r="A287" s="185">
        <v>157</v>
      </c>
      <c r="B287" s="186">
        <v>44140</v>
      </c>
      <c r="C287" s="186"/>
      <c r="D287" s="187" t="s">
        <v>346</v>
      </c>
      <c r="E287" s="188" t="s">
        <v>591</v>
      </c>
      <c r="F287" s="188">
        <v>247.5</v>
      </c>
      <c r="G287" s="188"/>
      <c r="H287" s="188">
        <v>320</v>
      </c>
      <c r="I287" s="190">
        <v>320</v>
      </c>
      <c r="J287" s="160" t="s">
        <v>678</v>
      </c>
      <c r="K287" s="161">
        <f t="shared" si="102"/>
        <v>72.5</v>
      </c>
      <c r="L287" s="162">
        <f t="shared" si="103"/>
        <v>0.29292929292929293</v>
      </c>
      <c r="M287" s="157" t="s">
        <v>594</v>
      </c>
      <c r="N287" s="163">
        <v>44323</v>
      </c>
      <c r="O287" s="1"/>
      <c r="P287" s="1"/>
      <c r="Q287" s="242"/>
      <c r="R287" s="1"/>
      <c r="S287" s="6" t="s">
        <v>785</v>
      </c>
      <c r="T287" s="1"/>
      <c r="U287" s="1"/>
      <c r="V287" s="1"/>
      <c r="W287" s="1"/>
      <c r="X287" s="1"/>
      <c r="Y287" s="1"/>
      <c r="Z287" s="1"/>
      <c r="AA287" s="1"/>
    </row>
    <row r="288" spans="1:27" ht="12.75" customHeight="1">
      <c r="A288" s="185">
        <v>158</v>
      </c>
      <c r="B288" s="186">
        <v>44140</v>
      </c>
      <c r="C288" s="186"/>
      <c r="D288" s="187" t="s">
        <v>203</v>
      </c>
      <c r="E288" s="188" t="s">
        <v>591</v>
      </c>
      <c r="F288" s="158">
        <v>925</v>
      </c>
      <c r="G288" s="188"/>
      <c r="H288" s="188">
        <v>1095</v>
      </c>
      <c r="I288" s="190">
        <v>1093</v>
      </c>
      <c r="J288" s="160" t="s">
        <v>820</v>
      </c>
      <c r="K288" s="161">
        <f t="shared" si="102"/>
        <v>170</v>
      </c>
      <c r="L288" s="162">
        <f t="shared" si="103"/>
        <v>0.18378378378378379</v>
      </c>
      <c r="M288" s="157" t="s">
        <v>594</v>
      </c>
      <c r="N288" s="163">
        <v>44201</v>
      </c>
      <c r="O288" s="1"/>
      <c r="P288" s="1"/>
      <c r="Q288" s="242"/>
      <c r="R288" s="1"/>
      <c r="S288" s="6" t="s">
        <v>785</v>
      </c>
      <c r="T288" s="1"/>
      <c r="U288" s="1"/>
      <c r="V288" s="1"/>
      <c r="W288" s="1"/>
      <c r="X288" s="1"/>
      <c r="Y288" s="1"/>
      <c r="Z288" s="1"/>
      <c r="AA288" s="1"/>
    </row>
    <row r="289" spans="1:27" ht="12.75" customHeight="1">
      <c r="A289" s="185">
        <v>159</v>
      </c>
      <c r="B289" s="186">
        <v>44140</v>
      </c>
      <c r="C289" s="186"/>
      <c r="D289" s="187" t="s">
        <v>364</v>
      </c>
      <c r="E289" s="188" t="s">
        <v>591</v>
      </c>
      <c r="F289" s="158">
        <v>332.5</v>
      </c>
      <c r="G289" s="188"/>
      <c r="H289" s="188">
        <v>393</v>
      </c>
      <c r="I289" s="190">
        <v>406</v>
      </c>
      <c r="J289" s="160" t="s">
        <v>821</v>
      </c>
      <c r="K289" s="161">
        <f t="shared" si="102"/>
        <v>60.5</v>
      </c>
      <c r="L289" s="162">
        <f t="shared" si="103"/>
        <v>0.18195488721804512</v>
      </c>
      <c r="M289" s="157" t="s">
        <v>594</v>
      </c>
      <c r="N289" s="163">
        <v>44256</v>
      </c>
      <c r="O289" s="1"/>
      <c r="P289" s="1"/>
      <c r="Q289" s="242"/>
      <c r="R289" s="1"/>
      <c r="S289" s="6" t="s">
        <v>785</v>
      </c>
      <c r="T289" s="1"/>
      <c r="U289" s="1"/>
      <c r="V289" s="1"/>
      <c r="W289" s="1"/>
      <c r="X289" s="1"/>
      <c r="Y289" s="1"/>
      <c r="Z289" s="1"/>
      <c r="AA289" s="1"/>
    </row>
    <row r="290" spans="1:27" ht="12.75" customHeight="1">
      <c r="A290" s="185">
        <v>160</v>
      </c>
      <c r="B290" s="186">
        <v>44141</v>
      </c>
      <c r="C290" s="186"/>
      <c r="D290" s="187" t="s">
        <v>488</v>
      </c>
      <c r="E290" s="188" t="s">
        <v>591</v>
      </c>
      <c r="F290" s="158">
        <v>231</v>
      </c>
      <c r="G290" s="188"/>
      <c r="H290" s="188">
        <v>281</v>
      </c>
      <c r="I290" s="190">
        <v>281</v>
      </c>
      <c r="J290" s="160" t="s">
        <v>678</v>
      </c>
      <c r="K290" s="161">
        <f t="shared" si="102"/>
        <v>50</v>
      </c>
      <c r="L290" s="162">
        <f t="shared" si="103"/>
        <v>0.21645021645021645</v>
      </c>
      <c r="M290" s="157" t="s">
        <v>594</v>
      </c>
      <c r="N290" s="163">
        <v>44358</v>
      </c>
      <c r="O290" s="1"/>
      <c r="P290" s="1"/>
      <c r="Q290" s="242"/>
      <c r="R290" s="1"/>
      <c r="S290" s="6" t="s">
        <v>785</v>
      </c>
      <c r="T290" s="1"/>
      <c r="U290" s="1"/>
      <c r="V290" s="1"/>
      <c r="W290" s="1"/>
      <c r="X290" s="1"/>
      <c r="Y290" s="1"/>
      <c r="Z290" s="1"/>
      <c r="AA290" s="1"/>
    </row>
    <row r="291" spans="1:27" ht="12.75" customHeight="1">
      <c r="A291" s="185">
        <v>161</v>
      </c>
      <c r="B291" s="186">
        <v>44187</v>
      </c>
      <c r="C291" s="186"/>
      <c r="D291" s="187" t="s">
        <v>822</v>
      </c>
      <c r="E291" s="188" t="s">
        <v>591</v>
      </c>
      <c r="F291" s="158">
        <v>190</v>
      </c>
      <c r="G291" s="188"/>
      <c r="H291" s="188">
        <v>239</v>
      </c>
      <c r="I291" s="190">
        <v>239</v>
      </c>
      <c r="J291" s="160" t="s">
        <v>823</v>
      </c>
      <c r="K291" s="161">
        <f t="shared" si="102"/>
        <v>49</v>
      </c>
      <c r="L291" s="162">
        <f t="shared" si="103"/>
        <v>0.25789473684210529</v>
      </c>
      <c r="M291" s="157" t="s">
        <v>594</v>
      </c>
      <c r="N291" s="163">
        <v>44844</v>
      </c>
      <c r="O291" s="1"/>
      <c r="P291" s="1"/>
      <c r="Q291" s="242"/>
      <c r="R291" s="1"/>
      <c r="S291" s="6" t="s">
        <v>785</v>
      </c>
    </row>
    <row r="292" spans="1:27" ht="12.75" customHeight="1">
      <c r="A292" s="185">
        <v>162</v>
      </c>
      <c r="B292" s="186">
        <v>44258</v>
      </c>
      <c r="C292" s="186"/>
      <c r="D292" s="187" t="s">
        <v>818</v>
      </c>
      <c r="E292" s="188" t="s">
        <v>591</v>
      </c>
      <c r="F292" s="158">
        <v>495</v>
      </c>
      <c r="G292" s="188"/>
      <c r="H292" s="188">
        <v>595</v>
      </c>
      <c r="I292" s="190">
        <v>590</v>
      </c>
      <c r="J292" s="160" t="s">
        <v>614</v>
      </c>
      <c r="K292" s="161">
        <f t="shared" si="102"/>
        <v>100</v>
      </c>
      <c r="L292" s="162">
        <f t="shared" si="103"/>
        <v>0.20202020202020202</v>
      </c>
      <c r="M292" s="157" t="s">
        <v>594</v>
      </c>
      <c r="N292" s="163">
        <v>44589</v>
      </c>
      <c r="O292" s="1"/>
      <c r="P292" s="1"/>
      <c r="Q292" s="242"/>
      <c r="S292" s="6" t="s">
        <v>785</v>
      </c>
    </row>
    <row r="293" spans="1:27" ht="12.75" customHeight="1">
      <c r="A293" s="185">
        <v>163</v>
      </c>
      <c r="B293" s="186">
        <v>44274</v>
      </c>
      <c r="C293" s="186"/>
      <c r="D293" s="187" t="s">
        <v>364</v>
      </c>
      <c r="E293" s="188" t="s">
        <v>591</v>
      </c>
      <c r="F293" s="158">
        <v>355</v>
      </c>
      <c r="G293" s="188"/>
      <c r="H293" s="188">
        <v>422.5</v>
      </c>
      <c r="I293" s="190">
        <v>420</v>
      </c>
      <c r="J293" s="160" t="s">
        <v>824</v>
      </c>
      <c r="K293" s="161">
        <f t="shared" si="102"/>
        <v>67.5</v>
      </c>
      <c r="L293" s="162">
        <f t="shared" si="103"/>
        <v>0.19014084507042253</v>
      </c>
      <c r="M293" s="157" t="s">
        <v>594</v>
      </c>
      <c r="N293" s="163">
        <v>44361</v>
      </c>
      <c r="O293" s="1"/>
      <c r="S293" s="203" t="s">
        <v>785</v>
      </c>
      <c r="T293" s="1"/>
      <c r="U293" s="1"/>
      <c r="V293" s="1"/>
      <c r="W293" s="1"/>
      <c r="X293" s="1"/>
      <c r="Y293" s="1"/>
      <c r="Z293" s="1"/>
      <c r="AA293" s="1"/>
    </row>
    <row r="294" spans="1:27" ht="12.75" customHeight="1">
      <c r="A294" s="185">
        <v>164</v>
      </c>
      <c r="B294" s="186">
        <v>44295</v>
      </c>
      <c r="C294" s="186"/>
      <c r="D294" s="187" t="s">
        <v>326</v>
      </c>
      <c r="E294" s="188" t="s">
        <v>591</v>
      </c>
      <c r="F294" s="158">
        <v>555</v>
      </c>
      <c r="G294" s="188"/>
      <c r="H294" s="188">
        <v>663</v>
      </c>
      <c r="I294" s="190">
        <v>663</v>
      </c>
      <c r="J294" s="160" t="s">
        <v>825</v>
      </c>
      <c r="K294" s="161">
        <f t="shared" si="102"/>
        <v>108</v>
      </c>
      <c r="L294" s="162">
        <f t="shared" si="103"/>
        <v>0.19459459459459461</v>
      </c>
      <c r="M294" s="157" t="s">
        <v>594</v>
      </c>
      <c r="N294" s="163">
        <v>44321</v>
      </c>
      <c r="O294" s="1"/>
      <c r="P294" s="1"/>
      <c r="Q294" s="242"/>
      <c r="R294" s="1"/>
      <c r="S294" s="203" t="s">
        <v>785</v>
      </c>
    </row>
    <row r="295" spans="1:27" ht="12.75" customHeight="1">
      <c r="A295" s="185">
        <v>165</v>
      </c>
      <c r="B295" s="186">
        <v>44308</v>
      </c>
      <c r="C295" s="186"/>
      <c r="D295" s="187" t="s">
        <v>789</v>
      </c>
      <c r="E295" s="188" t="s">
        <v>591</v>
      </c>
      <c r="F295" s="158">
        <v>126.5</v>
      </c>
      <c r="G295" s="188"/>
      <c r="H295" s="188">
        <v>155</v>
      </c>
      <c r="I295" s="190">
        <v>155</v>
      </c>
      <c r="J295" s="160" t="s">
        <v>678</v>
      </c>
      <c r="K295" s="161">
        <f t="shared" si="102"/>
        <v>28.5</v>
      </c>
      <c r="L295" s="162">
        <f t="shared" si="103"/>
        <v>0.22529644268774704</v>
      </c>
      <c r="M295" s="157" t="s">
        <v>594</v>
      </c>
      <c r="N295" s="163">
        <v>44362</v>
      </c>
      <c r="O295" s="1"/>
      <c r="S295" s="203" t="s">
        <v>785</v>
      </c>
    </row>
    <row r="296" spans="1:27" ht="12.75" customHeight="1">
      <c r="A296" s="164">
        <v>166</v>
      </c>
      <c r="B296" s="195">
        <v>44368</v>
      </c>
      <c r="C296" s="195"/>
      <c r="D296" s="166" t="s">
        <v>826</v>
      </c>
      <c r="E296" s="168" t="s">
        <v>591</v>
      </c>
      <c r="F296" s="196">
        <v>287.5</v>
      </c>
      <c r="G296" s="168"/>
      <c r="H296" s="168">
        <v>245</v>
      </c>
      <c r="I296" s="169">
        <v>344</v>
      </c>
      <c r="J296" s="170" t="s">
        <v>827</v>
      </c>
      <c r="K296" s="171">
        <f t="shared" si="102"/>
        <v>-42.5</v>
      </c>
      <c r="L296" s="172">
        <f t="shared" si="103"/>
        <v>-0.14782608695652175</v>
      </c>
      <c r="M296" s="168" t="s">
        <v>604</v>
      </c>
      <c r="N296" s="165">
        <v>44508</v>
      </c>
      <c r="O296" s="1"/>
      <c r="S296" s="203" t="s">
        <v>785</v>
      </c>
    </row>
    <row r="297" spans="1:27" ht="12.75" customHeight="1">
      <c r="A297" s="185">
        <v>167</v>
      </c>
      <c r="B297" s="186">
        <v>44368</v>
      </c>
      <c r="C297" s="186"/>
      <c r="D297" s="187" t="s">
        <v>488</v>
      </c>
      <c r="E297" s="188" t="s">
        <v>591</v>
      </c>
      <c r="F297" s="158">
        <v>241</v>
      </c>
      <c r="G297" s="188"/>
      <c r="H297" s="188">
        <v>298</v>
      </c>
      <c r="I297" s="190">
        <v>320</v>
      </c>
      <c r="J297" s="160" t="s">
        <v>678</v>
      </c>
      <c r="K297" s="161">
        <f t="shared" si="102"/>
        <v>57</v>
      </c>
      <c r="L297" s="162">
        <f t="shared" si="103"/>
        <v>0.23651452282157676</v>
      </c>
      <c r="M297" s="157" t="s">
        <v>594</v>
      </c>
      <c r="N297" s="163">
        <v>44802</v>
      </c>
      <c r="O297" s="37"/>
      <c r="S297" s="203" t="s">
        <v>785</v>
      </c>
    </row>
    <row r="298" spans="1:27" ht="12.75" customHeight="1">
      <c r="A298" s="185">
        <v>168</v>
      </c>
      <c r="B298" s="186">
        <v>44406</v>
      </c>
      <c r="C298" s="186"/>
      <c r="D298" s="187" t="s">
        <v>789</v>
      </c>
      <c r="E298" s="188" t="s">
        <v>591</v>
      </c>
      <c r="F298" s="158">
        <v>162.5</v>
      </c>
      <c r="G298" s="188"/>
      <c r="H298" s="188">
        <v>200</v>
      </c>
      <c r="I298" s="190">
        <v>200</v>
      </c>
      <c r="J298" s="160" t="s">
        <v>678</v>
      </c>
      <c r="K298" s="161">
        <f t="shared" si="102"/>
        <v>37.5</v>
      </c>
      <c r="L298" s="162">
        <f t="shared" si="103"/>
        <v>0.23076923076923078</v>
      </c>
      <c r="M298" s="157" t="s">
        <v>594</v>
      </c>
      <c r="N298" s="163">
        <v>44802</v>
      </c>
      <c r="O298" s="1"/>
      <c r="S298" s="203" t="s">
        <v>785</v>
      </c>
    </row>
    <row r="299" spans="1:27" ht="12.75" customHeight="1">
      <c r="A299" s="185">
        <v>169</v>
      </c>
      <c r="B299" s="186">
        <v>44462</v>
      </c>
      <c r="C299" s="186"/>
      <c r="D299" s="187" t="s">
        <v>445</v>
      </c>
      <c r="E299" s="188" t="s">
        <v>591</v>
      </c>
      <c r="F299" s="158">
        <v>1235</v>
      </c>
      <c r="G299" s="188"/>
      <c r="H299" s="188">
        <v>1505</v>
      </c>
      <c r="I299" s="190">
        <v>1500</v>
      </c>
      <c r="J299" s="160" t="s">
        <v>678</v>
      </c>
      <c r="K299" s="161">
        <f t="shared" si="102"/>
        <v>270</v>
      </c>
      <c r="L299" s="162">
        <f t="shared" si="103"/>
        <v>0.21862348178137653</v>
      </c>
      <c r="M299" s="157" t="s">
        <v>594</v>
      </c>
      <c r="N299" s="163">
        <v>44564</v>
      </c>
      <c r="O299" s="1"/>
      <c r="S299" s="203" t="s">
        <v>785</v>
      </c>
    </row>
    <row r="300" spans="1:27" ht="12.75" customHeight="1">
      <c r="A300" s="204">
        <v>170</v>
      </c>
      <c r="B300" s="205">
        <v>44480</v>
      </c>
      <c r="C300" s="205"/>
      <c r="D300" s="206" t="s">
        <v>828</v>
      </c>
      <c r="E300" s="207" t="s">
        <v>591</v>
      </c>
      <c r="F300" s="55">
        <v>58.75</v>
      </c>
      <c r="G300" s="207"/>
      <c r="H300" s="208"/>
      <c r="I300" s="51"/>
      <c r="J300" s="209" t="s">
        <v>592</v>
      </c>
      <c r="K300" s="204"/>
      <c r="L300" s="205"/>
      <c r="M300" s="205"/>
      <c r="N300" s="206"/>
      <c r="O300" s="37"/>
      <c r="S300" s="203" t="s">
        <v>785</v>
      </c>
    </row>
    <row r="301" spans="1:27" ht="12.75" customHeight="1">
      <c r="A301" s="210">
        <v>171</v>
      </c>
      <c r="B301" s="211">
        <v>44481</v>
      </c>
      <c r="C301" s="211"/>
      <c r="D301" s="212" t="s">
        <v>278</v>
      </c>
      <c r="E301" s="51" t="s">
        <v>591</v>
      </c>
      <c r="F301" s="213" t="s">
        <v>829</v>
      </c>
      <c r="G301" s="51"/>
      <c r="H301" s="51"/>
      <c r="I301" s="51">
        <v>380</v>
      </c>
      <c r="J301" s="214" t="s">
        <v>592</v>
      </c>
      <c r="K301" s="210"/>
      <c r="L301" s="211"/>
      <c r="M301" s="211"/>
      <c r="N301" s="212"/>
      <c r="O301" s="37"/>
      <c r="S301" s="203" t="s">
        <v>785</v>
      </c>
    </row>
    <row r="302" spans="1:27" ht="12.75" customHeight="1">
      <c r="A302" s="154">
        <v>172</v>
      </c>
      <c r="B302" s="155">
        <v>44481</v>
      </c>
      <c r="C302" s="155"/>
      <c r="D302" s="156" t="s">
        <v>830</v>
      </c>
      <c r="E302" s="157" t="s">
        <v>591</v>
      </c>
      <c r="F302" s="158">
        <v>45.5</v>
      </c>
      <c r="G302" s="157"/>
      <c r="H302" s="157">
        <v>56.5</v>
      </c>
      <c r="I302" s="159">
        <v>56</v>
      </c>
      <c r="J302" s="160" t="s">
        <v>678</v>
      </c>
      <c r="K302" s="161">
        <f t="shared" ref="K302:K303" si="104">H302-F302</f>
        <v>11</v>
      </c>
      <c r="L302" s="162">
        <f t="shared" ref="L302:L303" si="105">K302/F302</f>
        <v>0.24175824175824176</v>
      </c>
      <c r="M302" s="157" t="s">
        <v>594</v>
      </c>
      <c r="N302" s="163">
        <v>44881</v>
      </c>
      <c r="O302" s="37"/>
      <c r="S302" s="203"/>
    </row>
    <row r="303" spans="1:27" ht="12.75" customHeight="1">
      <c r="A303" s="154">
        <v>173</v>
      </c>
      <c r="B303" s="155">
        <v>44551</v>
      </c>
      <c r="C303" s="155"/>
      <c r="D303" s="156" t="s">
        <v>131</v>
      </c>
      <c r="E303" s="157" t="s">
        <v>591</v>
      </c>
      <c r="F303" s="158">
        <v>2300</v>
      </c>
      <c r="G303" s="157"/>
      <c r="H303" s="157">
        <f>(2820+2200)/2</f>
        <v>2510</v>
      </c>
      <c r="I303" s="159">
        <v>3000</v>
      </c>
      <c r="J303" s="160" t="s">
        <v>831</v>
      </c>
      <c r="K303" s="161">
        <f t="shared" si="104"/>
        <v>210</v>
      </c>
      <c r="L303" s="162">
        <f t="shared" si="105"/>
        <v>9.1304347826086957E-2</v>
      </c>
      <c r="M303" s="157" t="s">
        <v>594</v>
      </c>
      <c r="N303" s="163">
        <v>44649</v>
      </c>
      <c r="O303" s="1"/>
      <c r="S303" s="203"/>
    </row>
    <row r="304" spans="1:27" ht="12.75" customHeight="1">
      <c r="A304" s="154">
        <v>174</v>
      </c>
      <c r="B304" s="155">
        <v>44606</v>
      </c>
      <c r="C304" s="155"/>
      <c r="D304" s="156" t="s">
        <v>435</v>
      </c>
      <c r="E304" s="157" t="s">
        <v>591</v>
      </c>
      <c r="F304" s="158">
        <v>635</v>
      </c>
      <c r="G304" s="157"/>
      <c r="H304" s="157">
        <v>700</v>
      </c>
      <c r="I304" s="159">
        <v>764</v>
      </c>
      <c r="J304" s="160" t="s">
        <v>865</v>
      </c>
      <c r="K304" s="161">
        <f t="shared" ref="K304" si="106">H304-F304</f>
        <v>65</v>
      </c>
      <c r="L304" s="162">
        <f t="shared" ref="L304" si="107">K304/F304</f>
        <v>0.10236220472440945</v>
      </c>
      <c r="M304" s="157" t="s">
        <v>594</v>
      </c>
      <c r="N304" s="163">
        <v>45159</v>
      </c>
      <c r="O304" s="37"/>
      <c r="S304" s="203"/>
    </row>
    <row r="305" spans="1:39" ht="12.75" customHeight="1">
      <c r="A305" s="154">
        <v>175</v>
      </c>
      <c r="B305" s="155">
        <v>44613</v>
      </c>
      <c r="C305" s="155"/>
      <c r="D305" s="156" t="s">
        <v>445</v>
      </c>
      <c r="E305" s="157" t="s">
        <v>591</v>
      </c>
      <c r="F305" s="158">
        <v>1255</v>
      </c>
      <c r="G305" s="157"/>
      <c r="H305" s="157">
        <v>1515</v>
      </c>
      <c r="I305" s="159">
        <v>1510</v>
      </c>
      <c r="J305" s="160" t="s">
        <v>678</v>
      </c>
      <c r="K305" s="161">
        <f>H305-F305</f>
        <v>260</v>
      </c>
      <c r="L305" s="162">
        <f>K305/F305</f>
        <v>0.20717131474103587</v>
      </c>
      <c r="M305" s="157" t="s">
        <v>594</v>
      </c>
      <c r="N305" s="163">
        <v>44834</v>
      </c>
      <c r="O305" s="37"/>
      <c r="S305" s="203"/>
    </row>
    <row r="306" spans="1:39" ht="12.75" customHeight="1">
      <c r="A306">
        <v>176</v>
      </c>
      <c r="B306" s="211">
        <v>44670</v>
      </c>
      <c r="C306" s="211"/>
      <c r="D306" s="53" t="s">
        <v>551</v>
      </c>
      <c r="E306" s="215" t="s">
        <v>591</v>
      </c>
      <c r="F306" s="51" t="s">
        <v>832</v>
      </c>
      <c r="G306" s="51"/>
      <c r="H306" s="51"/>
      <c r="I306" s="51">
        <v>553</v>
      </c>
      <c r="J306" s="51" t="s">
        <v>592</v>
      </c>
      <c r="K306" s="51"/>
      <c r="L306" s="51"/>
      <c r="M306" s="51"/>
      <c r="N306" s="51"/>
      <c r="O306" s="37"/>
      <c r="S306" s="203"/>
    </row>
    <row r="307" spans="1:39" ht="12.75" customHeight="1">
      <c r="A307" s="185">
        <v>177</v>
      </c>
      <c r="B307" s="186">
        <v>44746</v>
      </c>
      <c r="C307" s="186"/>
      <c r="D307" s="187" t="s">
        <v>833</v>
      </c>
      <c r="E307" s="188" t="s">
        <v>591</v>
      </c>
      <c r="F307" s="188">
        <v>207.5</v>
      </c>
      <c r="G307" s="188"/>
      <c r="H307" s="188">
        <v>254</v>
      </c>
      <c r="I307" s="190">
        <v>254</v>
      </c>
      <c r="J307" s="160" t="s">
        <v>678</v>
      </c>
      <c r="K307" s="161">
        <f t="shared" ref="K307:K309" si="108">H307-F307</f>
        <v>46.5</v>
      </c>
      <c r="L307" s="162">
        <f t="shared" ref="L307:L309" si="109">K307/F307</f>
        <v>0.22409638554216868</v>
      </c>
      <c r="M307" s="157" t="s">
        <v>594</v>
      </c>
      <c r="N307" s="163">
        <v>44792</v>
      </c>
      <c r="O307" s="1"/>
      <c r="S307" s="203"/>
    </row>
    <row r="308" spans="1:39" ht="12.75" customHeight="1">
      <c r="A308" s="185">
        <v>178</v>
      </c>
      <c r="B308" s="186">
        <v>44775</v>
      </c>
      <c r="C308" s="186"/>
      <c r="D308" s="187" t="s">
        <v>490</v>
      </c>
      <c r="E308" s="188" t="s">
        <v>591</v>
      </c>
      <c r="F308" s="188">
        <v>31.25</v>
      </c>
      <c r="G308" s="188"/>
      <c r="H308" s="188">
        <v>38.75</v>
      </c>
      <c r="I308" s="190">
        <v>38</v>
      </c>
      <c r="J308" s="160" t="s">
        <v>678</v>
      </c>
      <c r="K308" s="161">
        <f t="shared" si="108"/>
        <v>7.5</v>
      </c>
      <c r="L308" s="162">
        <f t="shared" si="109"/>
        <v>0.24</v>
      </c>
      <c r="M308" s="157" t="s">
        <v>594</v>
      </c>
      <c r="N308" s="163">
        <v>44844</v>
      </c>
      <c r="O308" s="37"/>
      <c r="S308" s="55"/>
    </row>
    <row r="309" spans="1:39" ht="12.75" customHeight="1">
      <c r="A309" s="185">
        <v>179</v>
      </c>
      <c r="B309" s="186">
        <v>44841</v>
      </c>
      <c r="C309" s="186"/>
      <c r="D309" s="187" t="s">
        <v>834</v>
      </c>
      <c r="E309" s="188" t="s">
        <v>591</v>
      </c>
      <c r="F309" s="158">
        <v>665</v>
      </c>
      <c r="G309" s="188"/>
      <c r="H309" s="188">
        <v>807.5</v>
      </c>
      <c r="I309" s="190">
        <v>840</v>
      </c>
      <c r="J309" s="160" t="s">
        <v>831</v>
      </c>
      <c r="K309" s="161">
        <f t="shared" si="108"/>
        <v>142.5</v>
      </c>
      <c r="L309" s="162">
        <f t="shared" si="109"/>
        <v>0.21428571428571427</v>
      </c>
      <c r="M309" s="157" t="s">
        <v>594</v>
      </c>
      <c r="N309" s="163">
        <v>45097</v>
      </c>
      <c r="O309" s="37"/>
      <c r="S309" s="55"/>
    </row>
    <row r="310" spans="1:39" ht="12.75" customHeight="1">
      <c r="A310" s="185">
        <v>180</v>
      </c>
      <c r="B310" s="186">
        <v>44844</v>
      </c>
      <c r="C310" s="186"/>
      <c r="D310" s="187" t="s">
        <v>437</v>
      </c>
      <c r="E310" s="188" t="s">
        <v>591</v>
      </c>
      <c r="F310" s="158">
        <v>227.5</v>
      </c>
      <c r="G310" s="188"/>
      <c r="H310" s="188">
        <v>270</v>
      </c>
      <c r="I310" s="190">
        <v>291</v>
      </c>
      <c r="J310" s="160" t="s">
        <v>867</v>
      </c>
      <c r="K310" s="161">
        <f t="shared" ref="K310" si="110">H310-F310</f>
        <v>42.5</v>
      </c>
      <c r="L310" s="162">
        <f t="shared" ref="L310" si="111">K310/F310</f>
        <v>0.18681318681318682</v>
      </c>
      <c r="M310" s="157" t="s">
        <v>594</v>
      </c>
      <c r="N310" s="163">
        <v>45160</v>
      </c>
      <c r="O310" s="37"/>
      <c r="R310" s="37"/>
      <c r="S310" s="55"/>
    </row>
    <row r="311" spans="1:39" ht="12.75" customHeight="1">
      <c r="A311" s="185">
        <v>181</v>
      </c>
      <c r="B311" s="186">
        <v>44845</v>
      </c>
      <c r="C311" s="186"/>
      <c r="D311" s="187" t="s">
        <v>435</v>
      </c>
      <c r="E311" s="188" t="s">
        <v>591</v>
      </c>
      <c r="F311" s="158">
        <v>555</v>
      </c>
      <c r="G311" s="188"/>
      <c r="H311" s="188">
        <v>700</v>
      </c>
      <c r="I311" s="190">
        <v>765</v>
      </c>
      <c r="J311" s="160" t="s">
        <v>866</v>
      </c>
      <c r="K311" s="161">
        <f t="shared" ref="K311" si="112">H311-F311</f>
        <v>145</v>
      </c>
      <c r="L311" s="162">
        <f t="shared" ref="L311" si="113">K311/F311</f>
        <v>0.26126126126126126</v>
      </c>
      <c r="M311" s="157" t="s">
        <v>594</v>
      </c>
      <c r="N311" s="163">
        <v>45159</v>
      </c>
      <c r="O311" s="37"/>
      <c r="R311" s="37"/>
      <c r="S311" s="55"/>
    </row>
    <row r="312" spans="1:39" ht="12.75" customHeight="1">
      <c r="A312" s="185">
        <v>182</v>
      </c>
      <c r="B312" s="186">
        <v>44981</v>
      </c>
      <c r="C312" s="186"/>
      <c r="D312" s="187" t="s">
        <v>452</v>
      </c>
      <c r="E312" s="188" t="s">
        <v>591</v>
      </c>
      <c r="F312" s="158">
        <v>1675</v>
      </c>
      <c r="G312" s="188"/>
      <c r="H312" s="188">
        <v>2080</v>
      </c>
      <c r="I312" s="190">
        <v>2080</v>
      </c>
      <c r="J312" s="160" t="s">
        <v>678</v>
      </c>
      <c r="K312" s="161">
        <f>H312-F312</f>
        <v>405</v>
      </c>
      <c r="L312" s="162">
        <f>K312/F312</f>
        <v>0.2417910447761194</v>
      </c>
      <c r="M312" s="157" t="s">
        <v>594</v>
      </c>
      <c r="N312" s="163">
        <v>45119</v>
      </c>
      <c r="O312" s="37"/>
      <c r="S312" s="55" t="s">
        <v>863</v>
      </c>
    </row>
    <row r="313" spans="1:39" ht="12.75" customHeight="1">
      <c r="A313" s="185">
        <v>183</v>
      </c>
      <c r="B313" s="186">
        <v>44986</v>
      </c>
      <c r="C313" s="186"/>
      <c r="D313" s="187" t="s">
        <v>490</v>
      </c>
      <c r="E313" s="188" t="s">
        <v>591</v>
      </c>
      <c r="F313" s="158">
        <v>57.5</v>
      </c>
      <c r="G313" s="188"/>
      <c r="H313" s="188">
        <v>120</v>
      </c>
      <c r="I313" s="190">
        <v>120</v>
      </c>
      <c r="J313" s="160" t="s">
        <v>678</v>
      </c>
      <c r="K313" s="161">
        <f>H313-F313</f>
        <v>62.5</v>
      </c>
      <c r="L313" s="162">
        <f>K313/F313</f>
        <v>1.0869565217391304</v>
      </c>
      <c r="M313" s="157" t="s">
        <v>594</v>
      </c>
      <c r="N313" s="163">
        <v>45049</v>
      </c>
      <c r="O313" s="37"/>
      <c r="S313" s="55" t="s">
        <v>863</v>
      </c>
    </row>
    <row r="314" spans="1:39" ht="12.75" customHeight="1">
      <c r="A314" s="185">
        <v>184</v>
      </c>
      <c r="B314" s="186">
        <v>45008</v>
      </c>
      <c r="C314" s="186"/>
      <c r="D314" s="187" t="s">
        <v>507</v>
      </c>
      <c r="E314" s="188" t="s">
        <v>591</v>
      </c>
      <c r="F314" s="158">
        <v>2765</v>
      </c>
      <c r="G314" s="188"/>
      <c r="H314" s="188">
        <v>3547.5</v>
      </c>
      <c r="I314" s="190">
        <v>3523</v>
      </c>
      <c r="J314" s="160" t="s">
        <v>678</v>
      </c>
      <c r="K314" s="161">
        <f>H314-F314</f>
        <v>782.5</v>
      </c>
      <c r="L314" s="162">
        <f>K314/F314</f>
        <v>0.28300180831826399</v>
      </c>
      <c r="M314" s="157" t="s">
        <v>594</v>
      </c>
      <c r="N314" s="163">
        <v>45177</v>
      </c>
      <c r="O314" s="37"/>
      <c r="S314" s="55" t="s">
        <v>863</v>
      </c>
    </row>
    <row r="315" spans="1:39" ht="12.75" customHeight="1">
      <c r="A315" s="185">
        <v>185</v>
      </c>
      <c r="B315" s="186">
        <v>45027</v>
      </c>
      <c r="C315" s="186"/>
      <c r="D315" s="187" t="s">
        <v>835</v>
      </c>
      <c r="E315" s="188" t="s">
        <v>591</v>
      </c>
      <c r="F315" s="188">
        <v>460</v>
      </c>
      <c r="G315" s="188"/>
      <c r="H315" s="188">
        <v>825</v>
      </c>
      <c r="I315" s="190">
        <v>810</v>
      </c>
      <c r="J315" s="160" t="s">
        <v>678</v>
      </c>
      <c r="K315" s="161">
        <f>H315-F315</f>
        <v>365</v>
      </c>
      <c r="L315" s="162">
        <f>K315/F315</f>
        <v>0.79347826086956519</v>
      </c>
      <c r="M315" s="157" t="s">
        <v>594</v>
      </c>
      <c r="N315" s="163">
        <v>45155</v>
      </c>
      <c r="O315" s="37"/>
      <c r="S315" s="55" t="s">
        <v>863</v>
      </c>
    </row>
    <row r="316" spans="1:39" ht="12.75" customHeight="1">
      <c r="A316" s="210">
        <v>186</v>
      </c>
      <c r="B316" s="211">
        <v>45050</v>
      </c>
      <c r="C316" s="53"/>
      <c r="D316" s="53" t="s">
        <v>42</v>
      </c>
      <c r="E316" s="215" t="s">
        <v>591</v>
      </c>
      <c r="F316" s="51" t="s">
        <v>836</v>
      </c>
      <c r="G316" s="51"/>
      <c r="H316" s="51"/>
      <c r="I316" s="51">
        <v>5040</v>
      </c>
      <c r="J316" s="51" t="s">
        <v>592</v>
      </c>
      <c r="K316" s="51"/>
      <c r="L316" s="51"/>
      <c r="M316" s="51"/>
      <c r="N316" s="51"/>
      <c r="O316" s="37"/>
      <c r="S316" s="55" t="s">
        <v>863</v>
      </c>
    </row>
    <row r="317" spans="1:39" ht="12.75" customHeight="1">
      <c r="A317" s="185">
        <v>187</v>
      </c>
      <c r="B317" s="186">
        <v>45075</v>
      </c>
      <c r="C317" s="186"/>
      <c r="D317" s="187" t="s">
        <v>837</v>
      </c>
      <c r="E317" s="188" t="s">
        <v>591</v>
      </c>
      <c r="F317" s="158">
        <v>585</v>
      </c>
      <c r="G317" s="188"/>
      <c r="H317" s="188">
        <v>732</v>
      </c>
      <c r="I317" s="190">
        <v>732</v>
      </c>
      <c r="J317" s="160" t="s">
        <v>678</v>
      </c>
      <c r="K317" s="161">
        <f>H317-F317</f>
        <v>147</v>
      </c>
      <c r="L317" s="162">
        <f>K317/F317</f>
        <v>0.25128205128205128</v>
      </c>
      <c r="M317" s="157" t="s">
        <v>594</v>
      </c>
      <c r="N317" s="163">
        <v>45152</v>
      </c>
      <c r="O317" s="37"/>
      <c r="R317" s="37"/>
      <c r="S317" s="55" t="s">
        <v>863</v>
      </c>
      <c r="U317" s="37"/>
      <c r="W317" s="37"/>
      <c r="X317" s="55"/>
      <c r="Z317" s="37"/>
      <c r="AB317" s="37"/>
      <c r="AC317" s="55"/>
      <c r="AE317" s="37"/>
      <c r="AG317" s="37"/>
      <c r="AH317" s="55"/>
      <c r="AJ317" s="37"/>
      <c r="AL317" s="37"/>
      <c r="AM317" s="55"/>
    </row>
    <row r="318" spans="1:39" ht="12.75" customHeight="1">
      <c r="A318" s="210">
        <v>188</v>
      </c>
      <c r="B318" s="211">
        <v>45078</v>
      </c>
      <c r="C318" s="53"/>
      <c r="D318" s="53" t="s">
        <v>539</v>
      </c>
      <c r="E318" s="215" t="s">
        <v>591</v>
      </c>
      <c r="F318" s="51" t="s">
        <v>838</v>
      </c>
      <c r="G318" s="51"/>
      <c r="H318" s="51"/>
      <c r="I318" s="51">
        <v>4300</v>
      </c>
      <c r="J318" s="51" t="s">
        <v>592</v>
      </c>
      <c r="K318" s="51"/>
      <c r="L318" s="51"/>
      <c r="M318" s="51"/>
      <c r="N318" s="51"/>
      <c r="O318" s="37"/>
      <c r="R318" s="37"/>
      <c r="S318" s="55" t="s">
        <v>863</v>
      </c>
      <c r="U318" s="37"/>
      <c r="W318" s="37"/>
      <c r="X318" s="55"/>
      <c r="Z318" s="37"/>
      <c r="AB318" s="37"/>
      <c r="AC318" s="55"/>
      <c r="AE318" s="37"/>
      <c r="AG318" s="37"/>
      <c r="AH318" s="55"/>
      <c r="AJ318" s="37"/>
      <c r="AL318" s="37"/>
      <c r="AM318" s="55"/>
    </row>
    <row r="319" spans="1:39" ht="12.75" customHeight="1">
      <c r="A319" s="185">
        <v>189</v>
      </c>
      <c r="B319" s="186">
        <v>45103</v>
      </c>
      <c r="C319" s="186"/>
      <c r="D319" s="187" t="s">
        <v>860</v>
      </c>
      <c r="E319" s="188" t="s">
        <v>591</v>
      </c>
      <c r="F319" s="158">
        <v>282.5</v>
      </c>
      <c r="G319" s="188"/>
      <c r="H319" s="188">
        <v>383</v>
      </c>
      <c r="I319" s="190">
        <v>383</v>
      </c>
      <c r="J319" s="160" t="s">
        <v>678</v>
      </c>
      <c r="K319" s="161">
        <f>H319-F319</f>
        <v>100.5</v>
      </c>
      <c r="L319" s="162">
        <f>K319/F319</f>
        <v>0.35575221238938054</v>
      </c>
      <c r="M319" s="157" t="s">
        <v>594</v>
      </c>
      <c r="N319" s="163">
        <v>45265</v>
      </c>
      <c r="O319" s="37"/>
      <c r="R319" s="37"/>
      <c r="S319" s="55" t="s">
        <v>863</v>
      </c>
      <c r="U319" s="37"/>
      <c r="W319" s="37"/>
      <c r="X319" s="55"/>
      <c r="Z319" s="37"/>
      <c r="AB319" s="37"/>
      <c r="AC319" s="55"/>
      <c r="AE319" s="37"/>
      <c r="AG319" s="37"/>
      <c r="AH319" s="55"/>
      <c r="AJ319" s="37"/>
      <c r="AL319" s="37"/>
      <c r="AM319" s="55"/>
    </row>
    <row r="320" spans="1:39" ht="12.75" customHeight="1">
      <c r="A320" s="185">
        <v>190</v>
      </c>
      <c r="B320" s="186">
        <v>45120</v>
      </c>
      <c r="C320" s="186"/>
      <c r="D320" s="187" t="s">
        <v>538</v>
      </c>
      <c r="E320" s="188" t="s">
        <v>591</v>
      </c>
      <c r="F320" s="158">
        <v>2312.5</v>
      </c>
      <c r="G320" s="188"/>
      <c r="H320" s="188">
        <v>2935</v>
      </c>
      <c r="I320" s="190">
        <v>2935</v>
      </c>
      <c r="J320" s="160" t="s">
        <v>678</v>
      </c>
      <c r="K320" s="161">
        <f>H320-F320</f>
        <v>622.5</v>
      </c>
      <c r="L320" s="162">
        <f>K320/F320</f>
        <v>0.26918918918918922</v>
      </c>
      <c r="M320" s="157" t="s">
        <v>594</v>
      </c>
      <c r="N320" s="163">
        <v>45177</v>
      </c>
      <c r="O320" s="37"/>
      <c r="R320" s="37"/>
      <c r="S320" s="55" t="s">
        <v>863</v>
      </c>
      <c r="U320" s="37"/>
      <c r="W320" s="37"/>
      <c r="X320" s="55"/>
      <c r="Z320" s="37"/>
      <c r="AB320" s="37"/>
      <c r="AC320" s="55"/>
      <c r="AE320" s="37"/>
      <c r="AG320" s="37"/>
      <c r="AH320" s="55"/>
      <c r="AJ320" s="37"/>
      <c r="AL320" s="37"/>
      <c r="AM320" s="55"/>
    </row>
    <row r="321" spans="1:39" ht="12.75" customHeight="1">
      <c r="A321" s="185">
        <v>191</v>
      </c>
      <c r="B321" s="186">
        <v>45125</v>
      </c>
      <c r="C321" s="186"/>
      <c r="D321" s="187" t="s">
        <v>203</v>
      </c>
      <c r="E321" s="188" t="s">
        <v>591</v>
      </c>
      <c r="F321" s="158">
        <v>3980</v>
      </c>
      <c r="G321" s="188"/>
      <c r="H321" s="188">
        <v>4895</v>
      </c>
      <c r="I321" s="190">
        <v>4895</v>
      </c>
      <c r="J321" s="160" t="s">
        <v>678</v>
      </c>
      <c r="K321" s="161">
        <f>H321-F321</f>
        <v>915</v>
      </c>
      <c r="L321" s="162">
        <f>K321/F321</f>
        <v>0.22989949748743718</v>
      </c>
      <c r="M321" s="157" t="s">
        <v>594</v>
      </c>
      <c r="N321" s="163">
        <v>45155</v>
      </c>
      <c r="O321" s="37"/>
      <c r="S321" s="55" t="s">
        <v>863</v>
      </c>
      <c r="U321" s="37"/>
      <c r="X321" s="55"/>
      <c r="Z321" s="37"/>
      <c r="AC321" s="55"/>
      <c r="AE321" s="37"/>
      <c r="AH321" s="55"/>
      <c r="AJ321" s="37"/>
      <c r="AM321" s="55"/>
    </row>
    <row r="322" spans="1:39" ht="12.75" customHeight="1">
      <c r="A322" s="185">
        <v>192</v>
      </c>
      <c r="B322" s="186">
        <v>45145</v>
      </c>
      <c r="C322" s="186"/>
      <c r="D322" s="187" t="s">
        <v>864</v>
      </c>
      <c r="E322" s="188" t="s">
        <v>591</v>
      </c>
      <c r="F322" s="158">
        <v>565</v>
      </c>
      <c r="G322" s="188"/>
      <c r="H322" s="188">
        <v>725</v>
      </c>
      <c r="I322" s="190">
        <v>725</v>
      </c>
      <c r="J322" s="160" t="s">
        <v>678</v>
      </c>
      <c r="K322" s="161">
        <f>H322-F322</f>
        <v>160</v>
      </c>
      <c r="L322" s="162">
        <f>K322/F322</f>
        <v>0.2831858407079646</v>
      </c>
      <c r="M322" s="157" t="s">
        <v>594</v>
      </c>
      <c r="N322" s="163">
        <v>45169</v>
      </c>
      <c r="O322" s="37"/>
      <c r="S322" s="55" t="s">
        <v>863</v>
      </c>
      <c r="U322" s="37"/>
      <c r="X322" s="55"/>
      <c r="Z322" s="37"/>
      <c r="AC322" s="55"/>
      <c r="AE322" s="37"/>
      <c r="AH322" s="55"/>
      <c r="AJ322" s="37"/>
      <c r="AM322" s="55"/>
    </row>
    <row r="323" spans="1:39" ht="12.75" customHeight="1">
      <c r="A323" s="302">
        <v>193</v>
      </c>
      <c r="B323" s="303">
        <v>45167</v>
      </c>
      <c r="C323" s="303"/>
      <c r="D323" s="304" t="s">
        <v>868</v>
      </c>
      <c r="E323" s="305" t="s">
        <v>591</v>
      </c>
      <c r="F323" s="158">
        <v>700</v>
      </c>
      <c r="G323" s="305"/>
      <c r="H323" s="305">
        <v>950</v>
      </c>
      <c r="I323" s="306">
        <v>950</v>
      </c>
      <c r="J323" s="307" t="s">
        <v>678</v>
      </c>
      <c r="K323" s="161">
        <f>H323-F323</f>
        <v>250</v>
      </c>
      <c r="L323" s="162">
        <f>K323/F323</f>
        <v>0.35714285714285715</v>
      </c>
      <c r="M323" s="157" t="s">
        <v>594</v>
      </c>
      <c r="N323" s="163">
        <v>45261</v>
      </c>
      <c r="O323" s="37"/>
      <c r="S323" s="55" t="s">
        <v>863</v>
      </c>
      <c r="U323" s="37"/>
      <c r="X323" s="55"/>
      <c r="Z323" s="37"/>
      <c r="AC323" s="55"/>
      <c r="AE323" s="37"/>
      <c r="AH323" s="55"/>
      <c r="AJ323" s="37"/>
      <c r="AM323" s="55"/>
    </row>
    <row r="324" spans="1:39" ht="12.75" customHeight="1">
      <c r="A324" s="210">
        <v>194</v>
      </c>
      <c r="B324" s="211">
        <v>45184</v>
      </c>
      <c r="C324" s="53"/>
      <c r="D324" s="53" t="s">
        <v>541</v>
      </c>
      <c r="E324" s="215" t="s">
        <v>591</v>
      </c>
      <c r="F324" s="51" t="s">
        <v>871</v>
      </c>
      <c r="G324" s="51"/>
      <c r="H324" s="51"/>
      <c r="I324" s="51">
        <v>480</v>
      </c>
      <c r="J324" s="51" t="s">
        <v>592</v>
      </c>
      <c r="K324" s="51"/>
      <c r="L324" s="51"/>
      <c r="M324" s="51"/>
      <c r="N324" s="51"/>
      <c r="O324" s="37"/>
      <c r="S324" s="55" t="s">
        <v>863</v>
      </c>
      <c r="U324" s="37"/>
      <c r="X324" s="55"/>
      <c r="Z324" s="37"/>
      <c r="AC324" s="55"/>
      <c r="AE324" s="37"/>
      <c r="AH324" s="55"/>
      <c r="AJ324" s="37"/>
      <c r="AM324" s="55"/>
    </row>
    <row r="325" spans="1:39" ht="12.75" customHeight="1">
      <c r="A325" s="210">
        <v>195</v>
      </c>
      <c r="B325" s="211">
        <v>45203</v>
      </c>
      <c r="C325" s="53"/>
      <c r="D325" s="53" t="s">
        <v>176</v>
      </c>
      <c r="E325" s="215" t="s">
        <v>591</v>
      </c>
      <c r="F325" s="51" t="s">
        <v>875</v>
      </c>
      <c r="G325" s="51"/>
      <c r="H325" s="51"/>
      <c r="I325" s="51">
        <v>1198</v>
      </c>
      <c r="J325" s="51" t="s">
        <v>592</v>
      </c>
      <c r="K325" s="51"/>
      <c r="L325" s="51"/>
      <c r="M325" s="51"/>
      <c r="N325" s="51"/>
      <c r="O325" s="37"/>
      <c r="S325" s="55" t="s">
        <v>882</v>
      </c>
      <c r="U325" s="37"/>
      <c r="X325" s="55"/>
      <c r="Z325" s="37"/>
      <c r="AC325" s="55"/>
      <c r="AE325" s="37"/>
      <c r="AH325" s="55"/>
      <c r="AJ325" s="37"/>
      <c r="AM325" s="55"/>
    </row>
    <row r="326" spans="1:39" ht="12.75" customHeight="1">
      <c r="A326" s="210">
        <v>196</v>
      </c>
      <c r="B326" s="211">
        <v>45216</v>
      </c>
      <c r="C326" s="53"/>
      <c r="D326" s="53" t="s">
        <v>107</v>
      </c>
      <c r="E326" s="215" t="s">
        <v>591</v>
      </c>
      <c r="F326" s="51" t="s">
        <v>877</v>
      </c>
      <c r="G326" s="51"/>
      <c r="H326" s="51"/>
      <c r="I326" s="51">
        <v>6870</v>
      </c>
      <c r="J326" s="51" t="s">
        <v>592</v>
      </c>
      <c r="K326" s="51"/>
      <c r="L326" s="51"/>
      <c r="M326" s="51"/>
      <c r="N326" s="51"/>
      <c r="O326" s="37"/>
      <c r="S326" s="55" t="s">
        <v>882</v>
      </c>
      <c r="U326" s="37"/>
      <c r="X326" s="55"/>
      <c r="Z326" s="37"/>
      <c r="AC326" s="55"/>
      <c r="AE326" s="37"/>
      <c r="AH326" s="55"/>
      <c r="AJ326" s="37"/>
      <c r="AM326" s="55"/>
    </row>
    <row r="327" spans="1:39" ht="12.75" customHeight="1">
      <c r="A327" s="302">
        <v>197</v>
      </c>
      <c r="B327" s="303">
        <v>45216</v>
      </c>
      <c r="C327" s="303"/>
      <c r="D327" s="304" t="s">
        <v>878</v>
      </c>
      <c r="E327" s="305" t="s">
        <v>591</v>
      </c>
      <c r="F327" s="158">
        <v>1090</v>
      </c>
      <c r="G327" s="305"/>
      <c r="H327" s="305">
        <v>1415</v>
      </c>
      <c r="I327" s="306">
        <v>1415</v>
      </c>
      <c r="J327" s="307" t="s">
        <v>678</v>
      </c>
      <c r="K327" s="161">
        <f>H327-F327</f>
        <v>325</v>
      </c>
      <c r="L327" s="162">
        <f>K327/F327</f>
        <v>0.29816513761467889</v>
      </c>
      <c r="M327" s="157" t="s">
        <v>594</v>
      </c>
      <c r="N327" s="163">
        <v>45282</v>
      </c>
      <c r="O327" s="37"/>
      <c r="S327" s="55" t="s">
        <v>863</v>
      </c>
      <c r="U327" s="37"/>
      <c r="X327" s="55"/>
      <c r="Z327" s="37"/>
      <c r="AC327" s="55"/>
      <c r="AE327" s="37"/>
      <c r="AH327" s="55"/>
      <c r="AJ327" s="37"/>
      <c r="AM327" s="55"/>
    </row>
    <row r="328" spans="1:39" ht="12.75" customHeight="1">
      <c r="A328" s="302">
        <v>198</v>
      </c>
      <c r="B328" s="303">
        <v>45236</v>
      </c>
      <c r="C328" s="303"/>
      <c r="D328" s="304" t="s">
        <v>884</v>
      </c>
      <c r="E328" s="305" t="s">
        <v>591</v>
      </c>
      <c r="F328" s="158">
        <v>1270</v>
      </c>
      <c r="G328" s="305"/>
      <c r="H328" s="305">
        <v>1613</v>
      </c>
      <c r="I328" s="306">
        <v>1613</v>
      </c>
      <c r="J328" s="307" t="s">
        <v>678</v>
      </c>
      <c r="K328" s="161">
        <f>H328-F328</f>
        <v>343</v>
      </c>
      <c r="L328" s="162">
        <f>K328/F328</f>
        <v>0.27007874015748029</v>
      </c>
      <c r="M328" s="157" t="s">
        <v>594</v>
      </c>
      <c r="N328" s="163">
        <v>45246</v>
      </c>
      <c r="O328" s="37"/>
      <c r="S328" s="55" t="s">
        <v>882</v>
      </c>
      <c r="U328" s="37"/>
      <c r="X328" s="55"/>
      <c r="Z328" s="37"/>
      <c r="AC328" s="55"/>
      <c r="AE328" s="37"/>
      <c r="AH328" s="55"/>
      <c r="AJ328" s="37"/>
      <c r="AM328" s="55"/>
    </row>
    <row r="329" spans="1:39" ht="12.75" customHeight="1">
      <c r="A329" s="210">
        <v>199</v>
      </c>
      <c r="B329" s="211">
        <v>45251</v>
      </c>
      <c r="C329" s="53"/>
      <c r="D329" s="53" t="s">
        <v>895</v>
      </c>
      <c r="E329" s="215" t="s">
        <v>591</v>
      </c>
      <c r="F329" s="51" t="s">
        <v>896</v>
      </c>
      <c r="G329" s="51"/>
      <c r="H329" s="51"/>
      <c r="I329" s="51">
        <v>1490</v>
      </c>
      <c r="J329" s="51" t="s">
        <v>592</v>
      </c>
      <c r="K329" s="51"/>
      <c r="L329" s="51"/>
      <c r="M329" s="51"/>
      <c r="N329" s="51"/>
      <c r="O329" s="37"/>
      <c r="S329" s="55" t="s">
        <v>863</v>
      </c>
      <c r="U329" s="37"/>
      <c r="X329" s="55"/>
      <c r="Z329" s="37"/>
      <c r="AC329" s="55"/>
      <c r="AE329" s="37"/>
      <c r="AH329" s="55"/>
      <c r="AJ329" s="37"/>
      <c r="AM329" s="55"/>
    </row>
    <row r="330" spans="1:39" ht="12.75" customHeight="1">
      <c r="A330" s="210">
        <v>200</v>
      </c>
      <c r="B330" s="211">
        <v>45254</v>
      </c>
      <c r="C330" s="53"/>
      <c r="D330" s="53" t="s">
        <v>884</v>
      </c>
      <c r="E330" s="215" t="s">
        <v>591</v>
      </c>
      <c r="F330" s="51" t="s">
        <v>900</v>
      </c>
      <c r="G330" s="51"/>
      <c r="H330" s="51"/>
      <c r="I330" s="51">
        <v>1806</v>
      </c>
      <c r="J330" s="51" t="s">
        <v>592</v>
      </c>
      <c r="K330" s="51"/>
      <c r="L330" s="51"/>
      <c r="M330" s="51"/>
      <c r="N330" s="51"/>
      <c r="O330" s="37"/>
      <c r="S330" s="55" t="s">
        <v>882</v>
      </c>
      <c r="U330" s="37"/>
      <c r="X330" s="55"/>
      <c r="Z330" s="37"/>
      <c r="AC330" s="55"/>
      <c r="AE330" s="37"/>
      <c r="AH330" s="55"/>
      <c r="AJ330" s="37"/>
      <c r="AM330" s="55"/>
    </row>
    <row r="331" spans="1:39" ht="12.75" customHeight="1">
      <c r="A331" s="210">
        <v>201</v>
      </c>
      <c r="B331" s="211">
        <v>45265</v>
      </c>
      <c r="C331" s="53"/>
      <c r="D331" s="230" t="s">
        <v>542</v>
      </c>
      <c r="E331" s="215" t="s">
        <v>591</v>
      </c>
      <c r="F331" s="51" t="s">
        <v>951</v>
      </c>
      <c r="G331" s="51"/>
      <c r="I331" s="51">
        <v>558</v>
      </c>
      <c r="J331" s="51" t="s">
        <v>592</v>
      </c>
      <c r="K331" s="51"/>
      <c r="L331" s="51"/>
      <c r="M331" s="51"/>
      <c r="N331" s="51"/>
      <c r="O331" s="37"/>
      <c r="S331" s="55" t="s">
        <v>863</v>
      </c>
      <c r="U331" s="37"/>
      <c r="X331" s="55"/>
      <c r="Z331" s="37"/>
      <c r="AC331" s="55"/>
      <c r="AE331" s="37"/>
      <c r="AH331" s="55"/>
      <c r="AJ331" s="37"/>
      <c r="AM331" s="55"/>
    </row>
    <row r="332" spans="1:39" ht="12.75" customHeight="1">
      <c r="A332" s="210">
        <v>202</v>
      </c>
      <c r="B332" s="211">
        <v>45272</v>
      </c>
      <c r="C332" s="53"/>
      <c r="D332" s="53" t="s">
        <v>998</v>
      </c>
      <c r="E332" s="215" t="s">
        <v>591</v>
      </c>
      <c r="F332" s="51" t="s">
        <v>999</v>
      </c>
      <c r="G332" s="51"/>
      <c r="H332" s="51"/>
      <c r="I332" s="51">
        <v>5512</v>
      </c>
      <c r="J332" s="51" t="s">
        <v>592</v>
      </c>
      <c r="K332" s="51"/>
      <c r="L332" s="51"/>
      <c r="M332" s="51"/>
      <c r="N332" s="51"/>
      <c r="O332" s="37"/>
      <c r="S332" s="55" t="s">
        <v>882</v>
      </c>
      <c r="U332" s="37"/>
      <c r="X332" s="55"/>
      <c r="Z332" s="37"/>
      <c r="AC332" s="55"/>
      <c r="AE332" s="37"/>
      <c r="AH332" s="55"/>
      <c r="AJ332" s="37"/>
      <c r="AM332" s="55"/>
    </row>
    <row r="333" spans="1:39" ht="12.75" customHeight="1">
      <c r="A333" s="53"/>
      <c r="B333" s="53"/>
      <c r="C333" s="53"/>
      <c r="D333" s="53"/>
      <c r="E333" s="53"/>
      <c r="F333" s="51"/>
      <c r="G333" s="51"/>
      <c r="H333" s="51"/>
      <c r="I333" s="51"/>
      <c r="J333" s="31"/>
      <c r="K333" s="51"/>
      <c r="L333" s="51"/>
      <c r="M333" s="51"/>
      <c r="N333" s="53"/>
      <c r="O333" s="37"/>
      <c r="S333" s="55"/>
      <c r="U333" s="37"/>
      <c r="X333" s="55"/>
      <c r="Z333" s="37"/>
      <c r="AC333" s="55"/>
      <c r="AE333" s="37"/>
      <c r="AH333" s="55"/>
      <c r="AJ333" s="37"/>
      <c r="AM333" s="55"/>
    </row>
    <row r="334" spans="1:39" ht="12.75" customHeight="1">
      <c r="B334" s="216" t="s">
        <v>839</v>
      </c>
      <c r="F334" s="55"/>
      <c r="G334" s="55"/>
      <c r="H334" s="55"/>
      <c r="I334" s="55"/>
      <c r="J334" s="37"/>
      <c r="K334" s="55"/>
      <c r="L334" s="55"/>
      <c r="M334" s="55"/>
      <c r="O334" s="37"/>
      <c r="S334" s="55"/>
      <c r="U334" s="37"/>
      <c r="X334" s="55"/>
      <c r="Z334" s="37"/>
      <c r="AC334" s="55"/>
      <c r="AE334" s="37"/>
      <c r="AH334" s="55"/>
      <c r="AJ334" s="37"/>
      <c r="AM334" s="55"/>
    </row>
    <row r="335" spans="1:39" ht="12.75" customHeight="1">
      <c r="A335" s="217"/>
      <c r="F335" s="55"/>
      <c r="G335" s="55"/>
      <c r="H335" s="55"/>
      <c r="I335" s="55"/>
      <c r="J335" s="37"/>
      <c r="K335" s="55"/>
      <c r="L335" s="55"/>
      <c r="M335" s="55"/>
      <c r="O335" s="37"/>
      <c r="S335" s="55"/>
      <c r="U335" s="37"/>
      <c r="X335" s="55"/>
      <c r="Z335" s="37"/>
      <c r="AC335" s="55"/>
      <c r="AE335" s="37"/>
      <c r="AH335" s="55"/>
      <c r="AJ335" s="37"/>
      <c r="AM335" s="55"/>
    </row>
    <row r="336" spans="1:39" ht="12.75" customHeight="1">
      <c r="A336" s="217"/>
      <c r="F336" s="55"/>
      <c r="G336" s="55"/>
      <c r="H336" s="55"/>
      <c r="I336" s="55"/>
      <c r="J336" s="37"/>
      <c r="K336" s="55"/>
      <c r="L336" s="55"/>
      <c r="M336" s="55"/>
      <c r="O336" s="37"/>
      <c r="S336" s="55"/>
    </row>
    <row r="337" spans="1:19" ht="12.75" customHeight="1">
      <c r="A337" s="51"/>
      <c r="F337" s="55"/>
      <c r="G337" s="55"/>
      <c r="H337" s="55"/>
      <c r="I337" s="55"/>
      <c r="J337" s="37"/>
      <c r="K337" s="55"/>
      <c r="L337" s="55"/>
      <c r="M337" s="55"/>
      <c r="O337" s="37"/>
      <c r="S337" s="55"/>
    </row>
    <row r="338" spans="1:19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S338" s="55"/>
    </row>
    <row r="339" spans="1:19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S339" s="55"/>
    </row>
    <row r="340" spans="1:19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S340" s="55"/>
    </row>
    <row r="341" spans="1:19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S341" s="55"/>
    </row>
    <row r="342" spans="1:19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S342" s="55"/>
    </row>
    <row r="343" spans="1:19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S343" s="55"/>
    </row>
    <row r="344" spans="1:19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S344" s="55"/>
    </row>
    <row r="345" spans="1:19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S345" s="55"/>
    </row>
    <row r="346" spans="1:19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S346" s="55"/>
    </row>
    <row r="347" spans="1:19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1:19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1:19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1:19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1:1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1:1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  <row r="448" spans="6:19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S448" s="55"/>
    </row>
    <row r="449" spans="6:19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S449" s="55"/>
    </row>
    <row r="450" spans="6:19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S450" s="55"/>
    </row>
    <row r="451" spans="6:19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S451" s="55"/>
    </row>
    <row r="452" spans="6:19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S452" s="55"/>
    </row>
    <row r="453" spans="6:19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S453" s="55"/>
    </row>
    <row r="454" spans="6:19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S454" s="55"/>
    </row>
    <row r="455" spans="6:19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S455" s="55"/>
    </row>
    <row r="456" spans="6:19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S456" s="55"/>
    </row>
    <row r="457" spans="6:19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S457" s="55"/>
    </row>
    <row r="458" spans="6:19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S458" s="55"/>
    </row>
    <row r="459" spans="6:19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S459" s="55"/>
    </row>
    <row r="460" spans="6:19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S460" s="55"/>
    </row>
    <row r="461" spans="6:19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S461" s="55"/>
    </row>
    <row r="462" spans="6:19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S462" s="55"/>
    </row>
    <row r="463" spans="6:19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S463" s="55"/>
    </row>
    <row r="464" spans="6:19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S464" s="55"/>
    </row>
    <row r="465" spans="6:19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S465" s="55"/>
    </row>
    <row r="466" spans="6:19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S466" s="55"/>
    </row>
    <row r="467" spans="6:19" ht="12.75" customHeight="1">
      <c r="F467" s="55"/>
      <c r="G467" s="55"/>
      <c r="H467" s="55"/>
      <c r="I467" s="55"/>
      <c r="J467" s="37"/>
      <c r="K467" s="55"/>
      <c r="L467" s="55"/>
      <c r="M467" s="55"/>
      <c r="O467" s="37"/>
      <c r="S467" s="55"/>
    </row>
    <row r="468" spans="6:19" ht="12.75" customHeight="1">
      <c r="F468" s="55"/>
      <c r="G468" s="55"/>
      <c r="H468" s="55"/>
      <c r="I468" s="55"/>
      <c r="J468" s="37"/>
      <c r="K468" s="55"/>
      <c r="L468" s="55"/>
      <c r="M468" s="55"/>
      <c r="O468" s="37"/>
      <c r="S468" s="55"/>
    </row>
    <row r="469" spans="6:19" ht="12.75" customHeight="1">
      <c r="F469" s="55"/>
      <c r="G469" s="55"/>
      <c r="H469" s="55"/>
      <c r="I469" s="55"/>
      <c r="J469" s="37"/>
      <c r="K469" s="55"/>
      <c r="L469" s="55"/>
      <c r="M469" s="55"/>
      <c r="O469" s="37"/>
      <c r="S469" s="55"/>
    </row>
    <row r="470" spans="6:19" ht="12.75" customHeight="1">
      <c r="F470" s="55"/>
      <c r="G470" s="55"/>
      <c r="H470" s="55"/>
      <c r="I470" s="55"/>
      <c r="J470" s="37"/>
      <c r="K470" s="55"/>
      <c r="L470" s="55"/>
      <c r="M470" s="55"/>
      <c r="O470" s="37"/>
      <c r="S470" s="55"/>
    </row>
    <row r="471" spans="6:19" ht="12.75" customHeight="1">
      <c r="F471" s="55"/>
      <c r="G471" s="55"/>
      <c r="H471" s="55"/>
      <c r="I471" s="55"/>
      <c r="J471" s="37"/>
      <c r="K471" s="55"/>
      <c r="L471" s="55"/>
      <c r="M471" s="55"/>
      <c r="O471" s="37"/>
      <c r="S471" s="55"/>
    </row>
    <row r="472" spans="6:19" ht="12.75" customHeight="1">
      <c r="F472" s="55"/>
      <c r="G472" s="55"/>
      <c r="H472" s="55"/>
      <c r="I472" s="55"/>
      <c r="J472" s="37"/>
      <c r="K472" s="55"/>
      <c r="L472" s="55"/>
      <c r="M472" s="55"/>
      <c r="O472" s="37"/>
      <c r="S472" s="55"/>
    </row>
    <row r="473" spans="6:19" ht="12.75" customHeight="1">
      <c r="F473" s="55"/>
      <c r="G473" s="55"/>
      <c r="H473" s="55"/>
      <c r="I473" s="55"/>
      <c r="J473" s="37"/>
      <c r="K473" s="55"/>
      <c r="L473" s="55"/>
      <c r="M473" s="55"/>
      <c r="O473" s="37"/>
      <c r="S473" s="55"/>
    </row>
    <row r="474" spans="6:19" ht="12.75" customHeight="1">
      <c r="F474" s="55"/>
      <c r="G474" s="55"/>
      <c r="H474" s="55"/>
      <c r="I474" s="55"/>
      <c r="J474" s="37"/>
      <c r="K474" s="55"/>
      <c r="L474" s="55"/>
      <c r="M474" s="55"/>
      <c r="O474" s="37"/>
      <c r="S474" s="55"/>
    </row>
    <row r="475" spans="6:19" ht="12.75" customHeight="1">
      <c r="F475" s="55"/>
      <c r="G475" s="55"/>
      <c r="H475" s="55"/>
      <c r="I475" s="55"/>
      <c r="J475" s="37"/>
      <c r="K475" s="55"/>
      <c r="L475" s="55"/>
      <c r="M475" s="55"/>
      <c r="O475" s="37"/>
      <c r="S475" s="55"/>
    </row>
    <row r="476" spans="6:19" ht="12.75" customHeight="1">
      <c r="F476" s="55"/>
      <c r="G476" s="55"/>
      <c r="H476" s="55"/>
      <c r="I476" s="55"/>
      <c r="J476" s="37"/>
      <c r="K476" s="55"/>
      <c r="L476" s="55"/>
      <c r="M476" s="55"/>
      <c r="O476" s="37"/>
      <c r="S476" s="55"/>
    </row>
    <row r="477" spans="6:19" ht="12.75" customHeight="1">
      <c r="F477" s="55"/>
      <c r="G477" s="55"/>
      <c r="H477" s="55"/>
      <c r="I477" s="55"/>
      <c r="J477" s="37"/>
      <c r="K477" s="55"/>
      <c r="L477" s="55"/>
      <c r="M477" s="55"/>
      <c r="O477" s="37"/>
      <c r="S477" s="55"/>
    </row>
    <row r="478" spans="6:19" ht="12.75" customHeight="1">
      <c r="F478" s="55"/>
      <c r="G478" s="55"/>
      <c r="H478" s="55"/>
      <c r="I478" s="55"/>
      <c r="J478" s="37"/>
      <c r="K478" s="55"/>
      <c r="L478" s="55"/>
      <c r="M478" s="55"/>
      <c r="O478" s="37"/>
      <c r="S478" s="55"/>
    </row>
    <row r="479" spans="6:19" ht="12.75" customHeight="1">
      <c r="F479" s="55"/>
      <c r="G479" s="55"/>
      <c r="H479" s="55"/>
      <c r="I479" s="55"/>
      <c r="J479" s="37"/>
      <c r="K479" s="55"/>
      <c r="L479" s="55"/>
      <c r="M479" s="55"/>
      <c r="O479" s="37"/>
      <c r="S479" s="55"/>
    </row>
    <row r="480" spans="6:19" ht="12.75" customHeight="1">
      <c r="F480" s="55"/>
      <c r="G480" s="55"/>
      <c r="H480" s="55"/>
      <c r="I480" s="55"/>
      <c r="J480" s="37"/>
      <c r="K480" s="55"/>
      <c r="L480" s="55"/>
      <c r="M480" s="55"/>
      <c r="O480" s="37"/>
      <c r="S480" s="55"/>
    </row>
    <row r="481" spans="6:19" ht="12.75" customHeight="1">
      <c r="F481" s="55"/>
      <c r="G481" s="55"/>
      <c r="H481" s="55"/>
      <c r="I481" s="55"/>
      <c r="J481" s="37"/>
      <c r="K481" s="55"/>
      <c r="L481" s="55"/>
      <c r="M481" s="55"/>
      <c r="O481" s="37"/>
      <c r="S481" s="55"/>
    </row>
    <row r="482" spans="6:19" ht="12.75" customHeight="1">
      <c r="F482" s="55"/>
      <c r="G482" s="55"/>
      <c r="H482" s="55"/>
      <c r="I482" s="55"/>
      <c r="J482" s="37"/>
      <c r="K482" s="55"/>
      <c r="L482" s="55"/>
      <c r="M482" s="55"/>
      <c r="O482" s="37"/>
      <c r="S482" s="55"/>
    </row>
    <row r="483" spans="6:19" ht="12.75" customHeight="1">
      <c r="F483" s="55"/>
      <c r="G483" s="55"/>
      <c r="H483" s="55"/>
      <c r="I483" s="55"/>
      <c r="J483" s="37"/>
      <c r="K483" s="55"/>
      <c r="L483" s="55"/>
      <c r="M483" s="55"/>
      <c r="O483" s="37"/>
      <c r="S483" s="55"/>
    </row>
    <row r="484" spans="6:19" ht="12.75" customHeight="1">
      <c r="F484" s="55"/>
      <c r="G484" s="55"/>
      <c r="H484" s="55"/>
      <c r="I484" s="55"/>
      <c r="J484" s="37"/>
      <c r="K484" s="55"/>
      <c r="L484" s="55"/>
      <c r="M484" s="55"/>
      <c r="O484" s="37"/>
      <c r="S484" s="55"/>
    </row>
    <row r="485" spans="6:19" ht="12.75" customHeight="1">
      <c r="F485" s="55"/>
      <c r="G485" s="55"/>
      <c r="H485" s="55"/>
      <c r="I485" s="55"/>
      <c r="J485" s="37"/>
      <c r="K485" s="55"/>
      <c r="L485" s="55"/>
      <c r="M485" s="55"/>
      <c r="O485" s="37"/>
      <c r="S485" s="55"/>
    </row>
    <row r="486" spans="6:19" ht="12.75" customHeight="1">
      <c r="F486" s="55"/>
      <c r="G486" s="55"/>
      <c r="H486" s="55"/>
      <c r="I486" s="55"/>
      <c r="J486" s="37"/>
      <c r="K486" s="55"/>
      <c r="L486" s="55"/>
      <c r="M486" s="55"/>
      <c r="O486" s="37"/>
      <c r="S486" s="55"/>
    </row>
    <row r="487" spans="6:19" ht="12.75" customHeight="1">
      <c r="F487" s="55"/>
      <c r="G487" s="55"/>
      <c r="H487" s="55"/>
      <c r="I487" s="55"/>
      <c r="J487" s="37"/>
      <c r="K487" s="55"/>
      <c r="L487" s="55"/>
      <c r="M487" s="55"/>
      <c r="O487" s="37"/>
      <c r="S487" s="55"/>
    </row>
    <row r="488" spans="6:19" ht="12.75" customHeight="1">
      <c r="F488" s="55"/>
      <c r="G488" s="55"/>
      <c r="H488" s="55"/>
      <c r="I488" s="55"/>
      <c r="J488" s="37"/>
      <c r="K488" s="55"/>
      <c r="L488" s="55"/>
      <c r="M488" s="55"/>
      <c r="O488" s="37"/>
      <c r="S488" s="55"/>
    </row>
    <row r="489" spans="6:19" ht="12.75" customHeight="1">
      <c r="F489" s="55"/>
      <c r="G489" s="55"/>
      <c r="H489" s="55"/>
      <c r="I489" s="55"/>
      <c r="J489" s="37"/>
      <c r="K489" s="55"/>
      <c r="L489" s="55"/>
      <c r="M489" s="55"/>
      <c r="O489" s="37"/>
      <c r="S489" s="55"/>
    </row>
    <row r="490" spans="6:19" ht="12.75" customHeight="1">
      <c r="F490" s="55"/>
      <c r="G490" s="55"/>
      <c r="H490" s="55"/>
      <c r="I490" s="55"/>
      <c r="J490" s="37"/>
      <c r="K490" s="55"/>
      <c r="L490" s="55"/>
      <c r="M490" s="55"/>
      <c r="O490" s="37"/>
      <c r="S490" s="55"/>
    </row>
    <row r="491" spans="6:19" ht="12.75" customHeight="1">
      <c r="F491" s="55"/>
      <c r="G491" s="55"/>
      <c r="H491" s="55"/>
      <c r="I491" s="55"/>
      <c r="J491" s="37"/>
      <c r="K491" s="55"/>
      <c r="L491" s="55"/>
      <c r="M491" s="55"/>
      <c r="O491" s="37"/>
      <c r="S491" s="55"/>
    </row>
    <row r="492" spans="6:19" ht="12.75" customHeight="1">
      <c r="F492" s="55"/>
      <c r="G492" s="55"/>
      <c r="H492" s="55"/>
      <c r="I492" s="55"/>
      <c r="J492" s="37"/>
      <c r="K492" s="55"/>
      <c r="L492" s="55"/>
      <c r="M492" s="55"/>
      <c r="O492" s="37"/>
      <c r="S492" s="55"/>
    </row>
    <row r="493" spans="6:19" ht="12.75" customHeight="1">
      <c r="F493" s="55"/>
      <c r="G493" s="55"/>
      <c r="H493" s="55"/>
      <c r="I493" s="55"/>
      <c r="J493" s="37"/>
      <c r="K493" s="55"/>
      <c r="L493" s="55"/>
      <c r="M493" s="55"/>
      <c r="O493" s="37"/>
      <c r="S493" s="55"/>
    </row>
    <row r="494" spans="6:19" ht="12.75" customHeight="1">
      <c r="F494" s="55"/>
      <c r="G494" s="55"/>
      <c r="H494" s="55"/>
      <c r="I494" s="55"/>
      <c r="J494" s="37"/>
      <c r="K494" s="55"/>
      <c r="L494" s="55"/>
      <c r="M494" s="55"/>
      <c r="O494" s="37"/>
      <c r="S494" s="55"/>
    </row>
    <row r="495" spans="6:19" ht="12.75" customHeight="1">
      <c r="F495" s="55"/>
      <c r="G495" s="55"/>
      <c r="H495" s="55"/>
      <c r="I495" s="55"/>
      <c r="J495" s="37"/>
      <c r="K495" s="55"/>
      <c r="L495" s="55"/>
      <c r="M495" s="55"/>
      <c r="O495" s="37"/>
      <c r="S495" s="55"/>
    </row>
    <row r="496" spans="6:19" ht="12.75" customHeight="1">
      <c r="F496" s="55"/>
      <c r="G496" s="55"/>
      <c r="H496" s="55"/>
      <c r="I496" s="55"/>
      <c r="J496" s="37"/>
      <c r="K496" s="55"/>
      <c r="L496" s="55"/>
      <c r="M496" s="55"/>
      <c r="O496" s="37"/>
      <c r="S496" s="55"/>
    </row>
    <row r="497" spans="6:19" ht="12.75" customHeight="1">
      <c r="F497" s="55"/>
      <c r="G497" s="55"/>
      <c r="H497" s="55"/>
      <c r="I497" s="55"/>
      <c r="J497" s="37"/>
      <c r="K497" s="55"/>
      <c r="L497" s="55"/>
      <c r="M497" s="55"/>
      <c r="O497" s="37"/>
      <c r="S497" s="55"/>
    </row>
    <row r="498" spans="6:19" ht="12.75" customHeight="1">
      <c r="F498" s="55"/>
      <c r="G498" s="55"/>
      <c r="H498" s="55"/>
      <c r="I498" s="55"/>
      <c r="J498" s="37"/>
      <c r="K498" s="55"/>
      <c r="L498" s="55"/>
      <c r="M498" s="55"/>
      <c r="O498" s="37"/>
      <c r="S498" s="55"/>
    </row>
    <row r="499" spans="6:19" ht="12.75" customHeight="1">
      <c r="F499" s="55"/>
      <c r="G499" s="55"/>
      <c r="H499" s="55"/>
      <c r="I499" s="55"/>
      <c r="J499" s="37"/>
      <c r="K499" s="55"/>
      <c r="L499" s="55"/>
      <c r="M499" s="55"/>
      <c r="O499" s="37"/>
      <c r="S499" s="55"/>
    </row>
    <row r="500" spans="6:19" ht="12.75" customHeight="1">
      <c r="F500" s="55"/>
      <c r="G500" s="55"/>
      <c r="H500" s="55"/>
      <c r="I500" s="55"/>
      <c r="J500" s="37"/>
      <c r="K500" s="55"/>
      <c r="L500" s="55"/>
      <c r="M500" s="55"/>
      <c r="O500" s="37"/>
      <c r="S500" s="55"/>
    </row>
    <row r="501" spans="6:19" ht="12.75" customHeight="1">
      <c r="F501" s="55"/>
      <c r="G501" s="55"/>
      <c r="H501" s="55"/>
      <c r="I501" s="55"/>
      <c r="J501" s="37"/>
      <c r="K501" s="55"/>
      <c r="L501" s="55"/>
      <c r="M501" s="55"/>
      <c r="O501" s="37"/>
      <c r="S501" s="55"/>
    </row>
    <row r="502" spans="6:19" ht="12.75" customHeight="1">
      <c r="F502" s="55"/>
      <c r="G502" s="55"/>
      <c r="H502" s="55"/>
      <c r="I502" s="55"/>
      <c r="J502" s="37"/>
      <c r="K502" s="55"/>
      <c r="L502" s="55"/>
      <c r="M502" s="55"/>
      <c r="O502" s="37"/>
      <c r="S502" s="55"/>
    </row>
    <row r="503" spans="6:19" ht="12.75" customHeight="1">
      <c r="F503" s="55"/>
      <c r="G503" s="55"/>
      <c r="H503" s="55"/>
      <c r="I503" s="55"/>
      <c r="J503" s="37"/>
      <c r="K503" s="55"/>
      <c r="L503" s="55"/>
      <c r="M503" s="55"/>
      <c r="O503" s="37"/>
      <c r="S503" s="55"/>
    </row>
    <row r="504" spans="6:19" ht="12.75" customHeight="1">
      <c r="F504" s="55"/>
      <c r="G504" s="55"/>
      <c r="H504" s="55"/>
      <c r="I504" s="55"/>
      <c r="J504" s="37"/>
      <c r="K504" s="55"/>
      <c r="L504" s="55"/>
      <c r="M504" s="55"/>
      <c r="O504" s="37"/>
      <c r="S504" s="55"/>
    </row>
    <row r="505" spans="6:19" ht="12.75" customHeight="1">
      <c r="F505" s="55"/>
      <c r="G505" s="55"/>
      <c r="H505" s="55"/>
      <c r="I505" s="55"/>
      <c r="J505" s="37"/>
      <c r="K505" s="55"/>
      <c r="L505" s="55"/>
      <c r="M505" s="55"/>
      <c r="O505" s="37"/>
      <c r="S505" s="55"/>
    </row>
    <row r="506" spans="6:19" ht="12.75" customHeight="1">
      <c r="F506" s="55"/>
      <c r="G506" s="55"/>
      <c r="H506" s="55"/>
      <c r="I506" s="55"/>
      <c r="J506" s="37"/>
      <c r="K506" s="55"/>
      <c r="L506" s="55"/>
      <c r="M506" s="55"/>
      <c r="O506" s="37"/>
      <c r="S506" s="55"/>
    </row>
    <row r="507" spans="6:19" ht="12.75" customHeight="1">
      <c r="F507" s="55"/>
      <c r="G507" s="55"/>
      <c r="H507" s="55"/>
      <c r="I507" s="55"/>
      <c r="J507" s="37"/>
      <c r="K507" s="55"/>
      <c r="L507" s="55"/>
      <c r="M507" s="55"/>
      <c r="O507" s="37"/>
      <c r="S507" s="55"/>
    </row>
    <row r="508" spans="6:19" ht="12.75" customHeight="1">
      <c r="F508" s="55"/>
      <c r="G508" s="55"/>
      <c r="H508" s="55"/>
      <c r="I508" s="55"/>
      <c r="J508" s="37"/>
      <c r="K508" s="55"/>
      <c r="L508" s="55"/>
      <c r="M508" s="55"/>
      <c r="O508" s="37"/>
      <c r="S508" s="55"/>
    </row>
    <row r="509" spans="6:19" ht="12.75" customHeight="1">
      <c r="F509" s="55"/>
      <c r="G509" s="55"/>
      <c r="H509" s="55"/>
      <c r="I509" s="55"/>
      <c r="J509" s="37"/>
      <c r="K509" s="55"/>
      <c r="L509" s="55"/>
      <c r="M509" s="55"/>
      <c r="O509" s="37"/>
      <c r="S509" s="55"/>
    </row>
    <row r="510" spans="6:19" ht="15" customHeight="1">
      <c r="F510" s="55"/>
      <c r="G510" s="55"/>
      <c r="H510" s="55"/>
      <c r="I510" s="55"/>
      <c r="J510" s="37"/>
      <c r="K510" s="55"/>
      <c r="L510" s="55"/>
      <c r="M510" s="55"/>
      <c r="O510" s="37"/>
      <c r="S510" s="55"/>
    </row>
  </sheetData>
  <autoFilter ref="S1:S333" xr:uid="{00000000-0009-0000-0000-000005000000}"/>
  <mergeCells count="71">
    <mergeCell ref="J108:J109"/>
    <mergeCell ref="A108:A109"/>
    <mergeCell ref="B108:B109"/>
    <mergeCell ref="J68:J69"/>
    <mergeCell ref="A68:A69"/>
    <mergeCell ref="B68:B69"/>
    <mergeCell ref="I68:I69"/>
    <mergeCell ref="G68:G69"/>
    <mergeCell ref="O93:O94"/>
    <mergeCell ref="P93:P94"/>
    <mergeCell ref="A99:A100"/>
    <mergeCell ref="B99:B100"/>
    <mergeCell ref="J99:J100"/>
    <mergeCell ref="P95:P96"/>
    <mergeCell ref="O95:O96"/>
    <mergeCell ref="A97:A98"/>
    <mergeCell ref="B97:B98"/>
    <mergeCell ref="J97:J98"/>
    <mergeCell ref="O99:O100"/>
    <mergeCell ref="P99:P100"/>
    <mergeCell ref="M99:M100"/>
    <mergeCell ref="O97:O98"/>
    <mergeCell ref="P97:P98"/>
    <mergeCell ref="M97:M98"/>
    <mergeCell ref="J93:J94"/>
    <mergeCell ref="A93:A94"/>
    <mergeCell ref="B93:B94"/>
    <mergeCell ref="J95:J96"/>
    <mergeCell ref="M95:M96"/>
    <mergeCell ref="A95:A96"/>
    <mergeCell ref="B95:B96"/>
    <mergeCell ref="M93:M94"/>
    <mergeCell ref="P90:P91"/>
    <mergeCell ref="A90:A91"/>
    <mergeCell ref="B90:B91"/>
    <mergeCell ref="M86:M87"/>
    <mergeCell ref="O86:O87"/>
    <mergeCell ref="P86:P87"/>
    <mergeCell ref="A86:A87"/>
    <mergeCell ref="B86:B87"/>
    <mergeCell ref="J86:J87"/>
    <mergeCell ref="M90:M91"/>
    <mergeCell ref="O90:O91"/>
    <mergeCell ref="A79:A80"/>
    <mergeCell ref="A81:A82"/>
    <mergeCell ref="J79:J80"/>
    <mergeCell ref="J81:J82"/>
    <mergeCell ref="B79:B80"/>
    <mergeCell ref="B81:B82"/>
    <mergeCell ref="O68:O69"/>
    <mergeCell ref="P68:P69"/>
    <mergeCell ref="M68:M69"/>
    <mergeCell ref="J103:J104"/>
    <mergeCell ref="J105:J106"/>
    <mergeCell ref="O103:O104"/>
    <mergeCell ref="O105:O106"/>
    <mergeCell ref="P103:P104"/>
    <mergeCell ref="P105:P106"/>
    <mergeCell ref="M81:M82"/>
    <mergeCell ref="M79:M80"/>
    <mergeCell ref="P79:P80"/>
    <mergeCell ref="P81:P82"/>
    <mergeCell ref="O79:O80"/>
    <mergeCell ref="O81:O82"/>
    <mergeCell ref="J90:J91"/>
    <mergeCell ref="A103:A104"/>
    <mergeCell ref="B103:B104"/>
    <mergeCell ref="A105:A106"/>
    <mergeCell ref="B105:B106"/>
    <mergeCell ref="M103:M104"/>
    <mergeCell ref="M105:M106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K87 K62 K95:K97 K94 K91 K69" formula="1"/>
    <ignoredError sqref="F9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JITENDRA SINGH</cp:lastModifiedBy>
  <cp:lastPrinted>2023-07-25T18:59:36Z</cp:lastPrinted>
  <dcterms:created xsi:type="dcterms:W3CDTF">2015-06-08T02:34:00Z</dcterms:created>
  <dcterms:modified xsi:type="dcterms:W3CDTF">2023-12-25T18:50:29Z</dcterms:modified>
</cp:coreProperties>
</file>