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82D8DD81-0D69-4BF6-BC7F-C0ECB7C143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F&amp;O)'!$R$1:$R$336</definedName>
  </definedNames>
  <calcPr calcId="191029"/>
</workbook>
</file>

<file path=xl/calcChain.xml><?xml version="1.0" encoding="utf-8"?>
<calcChain xmlns="http://schemas.openxmlformats.org/spreadsheetml/2006/main">
  <c r="P36" i="6" l="1"/>
  <c r="K120" i="6"/>
  <c r="K119" i="6"/>
  <c r="K118" i="6"/>
  <c r="K117" i="6"/>
  <c r="K116" i="6"/>
  <c r="K115" i="6"/>
  <c r="L10" i="6" l="1"/>
  <c r="K10" i="6"/>
  <c r="K113" i="6"/>
  <c r="K114" i="6"/>
  <c r="P35" i="6"/>
  <c r="L33" i="6"/>
  <c r="K33" i="6"/>
  <c r="L26" i="6"/>
  <c r="K26" i="6"/>
  <c r="K111" i="6"/>
  <c r="K112" i="6"/>
  <c r="K110" i="6"/>
  <c r="K109" i="6"/>
  <c r="M10" i="6" l="1"/>
  <c r="M33" i="6"/>
  <c r="M26" i="6"/>
  <c r="P34" i="6"/>
  <c r="L74" i="6"/>
  <c r="K74" i="6"/>
  <c r="M74" i="6" l="1"/>
  <c r="L71" i="6"/>
  <c r="K71" i="6"/>
  <c r="L23" i="6"/>
  <c r="K23" i="6"/>
  <c r="M71" i="6" l="1"/>
  <c r="M23" i="6"/>
  <c r="P31" i="6"/>
  <c r="P32" i="6"/>
  <c r="K108" i="6"/>
  <c r="M108" i="6" s="1"/>
  <c r="L73" i="6"/>
  <c r="K73" i="6"/>
  <c r="L72" i="6"/>
  <c r="K72" i="6"/>
  <c r="K107" i="6"/>
  <c r="M107" i="6" s="1"/>
  <c r="K103" i="6"/>
  <c r="M103" i="6" s="1"/>
  <c r="L70" i="6"/>
  <c r="K70" i="6"/>
  <c r="M72" i="6" l="1"/>
  <c r="M73" i="6"/>
  <c r="M70" i="6"/>
  <c r="P30" i="6"/>
  <c r="L22" i="6"/>
  <c r="K22" i="6"/>
  <c r="K100" i="6"/>
  <c r="M100" i="6" s="1"/>
  <c r="K106" i="6"/>
  <c r="M106" i="6" s="1"/>
  <c r="M22" i="6" l="1"/>
  <c r="K105" i="6"/>
  <c r="M105" i="6" s="1"/>
  <c r="K104" i="6"/>
  <c r="M104" i="6" s="1"/>
  <c r="L29" i="6"/>
  <c r="K29" i="6"/>
  <c r="K97" i="6"/>
  <c r="M97" i="6" s="1"/>
  <c r="M29" i="6" l="1"/>
  <c r="L25" i="6"/>
  <c r="K25" i="6"/>
  <c r="L19" i="6"/>
  <c r="K19" i="6"/>
  <c r="K102" i="6"/>
  <c r="M102" i="6" s="1"/>
  <c r="L69" i="6"/>
  <c r="K69" i="6"/>
  <c r="K99" i="6"/>
  <c r="M99" i="6" s="1"/>
  <c r="K101" i="6"/>
  <c r="M101" i="6" s="1"/>
  <c r="L68" i="6"/>
  <c r="K68" i="6"/>
  <c r="K96" i="6"/>
  <c r="M96" i="6" s="1"/>
  <c r="L11" i="6"/>
  <c r="K11" i="6"/>
  <c r="K98" i="6"/>
  <c r="M98" i="6" s="1"/>
  <c r="L66" i="6"/>
  <c r="K66" i="6"/>
  <c r="L67" i="6"/>
  <c r="K67" i="6"/>
  <c r="K95" i="6"/>
  <c r="M95" i="6" s="1"/>
  <c r="M25" i="6" l="1"/>
  <c r="M19" i="6"/>
  <c r="M69" i="6"/>
  <c r="M68" i="6"/>
  <c r="M11" i="6"/>
  <c r="M66" i="6"/>
  <c r="M67" i="6"/>
  <c r="P27" i="6"/>
  <c r="P28" i="6"/>
  <c r="L65" i="6"/>
  <c r="K65" i="6"/>
  <c r="K94" i="6"/>
  <c r="M94" i="6" s="1"/>
  <c r="K91" i="6"/>
  <c r="M91" i="6" s="1"/>
  <c r="L64" i="6"/>
  <c r="K64" i="6"/>
  <c r="M64" i="6" s="1"/>
  <c r="L56" i="6"/>
  <c r="K56" i="6"/>
  <c r="K90" i="6"/>
  <c r="M90" i="6" s="1"/>
  <c r="L14" i="6"/>
  <c r="K14" i="6"/>
  <c r="K92" i="6"/>
  <c r="M92" i="6" s="1"/>
  <c r="K93" i="6"/>
  <c r="M93" i="6" s="1"/>
  <c r="K87" i="6"/>
  <c r="M87" i="6" s="1"/>
  <c r="M65" i="6" l="1"/>
  <c r="M56" i="6"/>
  <c r="M14" i="6"/>
  <c r="L63" i="6"/>
  <c r="K63" i="6"/>
  <c r="L20" i="6"/>
  <c r="K20" i="6"/>
  <c r="L61" i="6"/>
  <c r="K61" i="6"/>
  <c r="L53" i="6"/>
  <c r="K53" i="6"/>
  <c r="M63" i="6" l="1"/>
  <c r="M20" i="6"/>
  <c r="M61" i="6"/>
  <c r="M53" i="6"/>
  <c r="K84" i="6"/>
  <c r="M84" i="6" s="1"/>
  <c r="K330" i="6"/>
  <c r="L330" i="6" s="1"/>
  <c r="L17" i="6"/>
  <c r="K17" i="6"/>
  <c r="K324" i="6"/>
  <c r="L324" i="6" s="1"/>
  <c r="K88" i="6"/>
  <c r="M88" i="6" s="1"/>
  <c r="K89" i="6"/>
  <c r="M89" i="6" s="1"/>
  <c r="L62" i="6"/>
  <c r="K62" i="6"/>
  <c r="M17" i="6" l="1"/>
  <c r="M62" i="6"/>
  <c r="P24" i="6"/>
  <c r="L60" i="6"/>
  <c r="K60" i="6"/>
  <c r="K86" i="6"/>
  <c r="L59" i="6"/>
  <c r="K59" i="6"/>
  <c r="L58" i="6"/>
  <c r="K58" i="6"/>
  <c r="M60" i="6" l="1"/>
  <c r="M59" i="6"/>
  <c r="M86" i="6"/>
  <c r="M58" i="6"/>
  <c r="L13" i="6"/>
  <c r="K13" i="6"/>
  <c r="K85" i="6"/>
  <c r="M85" i="6" s="1"/>
  <c r="L55" i="6"/>
  <c r="K55" i="6"/>
  <c r="L57" i="6"/>
  <c r="K57" i="6"/>
  <c r="M13" i="6" l="1"/>
  <c r="M55" i="6"/>
  <c r="M57" i="6"/>
  <c r="L21" i="6"/>
  <c r="K21" i="6"/>
  <c r="L15" i="6"/>
  <c r="K15" i="6"/>
  <c r="L52" i="6"/>
  <c r="K52" i="6"/>
  <c r="L54" i="6"/>
  <c r="K54" i="6"/>
  <c r="M15" i="6" l="1"/>
  <c r="M52" i="6"/>
  <c r="M54" i="6"/>
  <c r="M21" i="6"/>
  <c r="L16" i="6" l="1"/>
  <c r="K16" i="6"/>
  <c r="L12" i="6"/>
  <c r="K12" i="6"/>
  <c r="K83" i="6"/>
  <c r="M83" i="6" s="1"/>
  <c r="L18" i="6"/>
  <c r="K18" i="6"/>
  <c r="M16" i="6" l="1"/>
  <c r="M18" i="6"/>
  <c r="M12" i="6"/>
  <c r="K332" i="6" l="1"/>
  <c r="L332" i="6" s="1"/>
  <c r="K320" i="6" l="1"/>
  <c r="L320" i="6" s="1"/>
  <c r="K321" i="6" l="1"/>
  <c r="L321" i="6" s="1"/>
  <c r="K314" i="6"/>
  <c r="L314" i="6" s="1"/>
  <c r="K331" i="6" l="1"/>
  <c r="L331" i="6" s="1"/>
  <c r="K325" i="6"/>
  <c r="L325" i="6" s="1"/>
  <c r="K327" i="6" l="1"/>
  <c r="L327" i="6" s="1"/>
  <c r="L6" i="2" l="1"/>
  <c r="K6" i="3"/>
  <c r="D7" i="5" l="1"/>
  <c r="M7" i="6"/>
  <c r="K322" i="6" l="1"/>
  <c r="L322" i="6" s="1"/>
  <c r="K319" i="6" l="1"/>
  <c r="L319" i="6" s="1"/>
  <c r="K323" i="6" l="1"/>
  <c r="L323" i="6" s="1"/>
  <c r="K318" i="6"/>
  <c r="L318" i="6" s="1"/>
  <c r="K317" i="6"/>
  <c r="L317" i="6" s="1"/>
  <c r="K315" i="6"/>
  <c r="L315" i="6" s="1"/>
  <c r="H313" i="6"/>
  <c r="K313" i="6" s="1"/>
  <c r="L313" i="6" s="1"/>
  <c r="K312" i="6"/>
  <c r="L312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F281" i="6"/>
  <c r="K281" i="6" s="1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F275" i="6"/>
  <c r="K275" i="6" s="1"/>
  <c r="L275" i="6" s="1"/>
  <c r="F274" i="6"/>
  <c r="K274" i="6" s="1"/>
  <c r="L274" i="6" s="1"/>
  <c r="K273" i="6"/>
  <c r="L273" i="6" s="1"/>
  <c r="F272" i="6"/>
  <c r="K272" i="6" s="1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4" i="6"/>
  <c r="L254" i="6" s="1"/>
  <c r="K253" i="6"/>
  <c r="L253" i="6" s="1"/>
  <c r="F252" i="6"/>
  <c r="K252" i="6" s="1"/>
  <c r="L252" i="6" s="1"/>
  <c r="K251" i="6"/>
  <c r="L251" i="6" s="1"/>
  <c r="K248" i="6"/>
  <c r="L248" i="6" s="1"/>
  <c r="K247" i="6"/>
  <c r="L247" i="6" s="1"/>
  <c r="K246" i="6"/>
  <c r="L246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4" i="6"/>
  <c r="L224" i="6" s="1"/>
  <c r="K222" i="6"/>
  <c r="L222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H203" i="6"/>
  <c r="K203" i="6" s="1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H169" i="6"/>
  <c r="K169" i="6" s="1"/>
  <c r="L169" i="6" s="1"/>
  <c r="F168" i="6"/>
  <c r="K168" i="6" s="1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6" i="4"/>
</calcChain>
</file>

<file path=xl/sharedStrings.xml><?xml version="1.0" encoding="utf-8"?>
<sst xmlns="http://schemas.openxmlformats.org/spreadsheetml/2006/main" count="3417" uniqueCount="1269">
  <si>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</si>
  <si>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</si>
  <si>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</si>
  <si>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</si>
  <si>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</si>
  <si>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</si>
  <si>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</si>
  <si>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</si>
  <si>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</si>
  <si>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</si>
  <si>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</si>
  <si>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</si>
  <si>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</si>
  <si>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</si>
  <si>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</si>
  <si>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</si>
  <si>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</si>
  <si>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</si>
  <si>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</si>
  <si>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</si>
  <si>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</si>
  <si>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</si>
  <si>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</si>
  <si>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</si>
  <si>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</si>
  <si>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</si>
  <si>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</si>
  <si>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</si>
  <si>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</si>
  <si>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</si>
  <si>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</si>
  <si>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</si>
  <si>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</si>
  <si>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</si>
  <si>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</si>
  <si>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</si>
  <si>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</si>
  <si>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</si>
  <si>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</si>
  <si>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</si>
  <si>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</si>
  <si>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</si>
  <si>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</si>
  <si>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</si>
  <si>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</si>
  <si>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</si>
  <si>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</si>
  <si>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</si>
  <si>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</si>
  <si>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</si>
  <si>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</si>
  <si>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</si>
  <si>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</si>
  <si>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</si>
  <si>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</si>
  <si>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</si>
  <si>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</si>
  <si>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</si>
  <si>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</si>
  <si>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</si>
  <si>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</si>
  <si>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</si>
  <si>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</si>
  <si>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</si>
  <si>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</si>
  <si>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</si>
  <si>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</si>
  <si>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</si>
  <si>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</si>
  <si>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</si>
  <si>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</si>
  <si>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</si>
  <si>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</si>
  <si>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</si>
  <si>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</si>
  <si>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</si>
  <si>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</si>
  <si>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</si>
  <si>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</si>
  <si>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</si>
  <si>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</si>
  <si>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</si>
  <si>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</si>
  <si>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</si>
  <si>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</si>
  <si>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</si>
  <si>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</si>
  <si>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</si>
  <si>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</si>
  <si>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</si>
  <si>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</si>
  <si>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</si>
  <si>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</si>
  <si>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</si>
  <si>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</si>
  <si>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</si>
  <si>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</si>
  <si>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</si>
  <si>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</si>
  <si>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</si>
  <si>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</si>
  <si>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</si>
  <si>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</si>
  <si>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</si>
  <si>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</si>
  <si>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</si>
  <si>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</si>
  <si>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</si>
  <si>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</si>
  <si>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</si>
  <si>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</si>
  <si>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</si>
  <si>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</si>
  <si>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</si>
  <si>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</si>
  <si>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</si>
  <si>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</si>
  <si>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</si>
  <si>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</si>
  <si>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</si>
  <si>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</si>
  <si>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</si>
  <si>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</si>
  <si>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</si>
  <si>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</si>
  <si>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</si>
  <si>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</si>
  <si>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</si>
  <si>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</si>
  <si>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</si>
  <si>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</si>
  <si>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</si>
  <si>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</si>
  <si>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</si>
  <si>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</si>
  <si>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</si>
  <si>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</si>
  <si>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</si>
  <si>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</si>
  <si>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</si>
  <si>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</si>
  <si>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</si>
  <si>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</si>
  <si>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</si>
  <si>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</si>
  <si>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</si>
  <si>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</si>
  <si>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</si>
  <si>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</si>
  <si>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</si>
  <si>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</si>
  <si>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</si>
  <si>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</si>
  <si>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</si>
  <si>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</si>
  <si>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</si>
  <si>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</si>
  <si>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</si>
  <si>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</si>
  <si>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</si>
  <si>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</si>
  <si>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</si>
  <si>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</si>
  <si>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</si>
  <si>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</si>
  <si>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</si>
  <si>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</si>
  <si>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</si>
  <si>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</si>
  <si>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</si>
  <si>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</si>
  <si>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</si>
  <si>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</si>
  <si>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</si>
  <si>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</si>
  <si>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</si>
  <si>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</si>
  <si>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</si>
  <si>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</si>
  <si>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</si>
  <si>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</si>
  <si>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</si>
  <si>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</si>
  <si>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</si>
  <si>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</si>
  <si>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</si>
  <si>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</si>
  <si>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</si>
  <si>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</si>
  <si>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</si>
  <si>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</si>
  <si>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</si>
  <si>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</si>
  <si>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</si>
  <si>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</si>
  <si>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</si>
  <si>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</si>
  <si>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</si>
  <si>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</si>
  <si>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</si>
  <si>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</si>
  <si>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</si>
  <si>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</si>
  <si>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</si>
  <si>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</si>
  <si>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</si>
  <si>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</si>
  <si>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</si>
  <si>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</si>
  <si>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</si>
  <si>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</si>
  <si>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</si>
  <si>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</si>
  <si>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</si>
  <si>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</si>
  <si>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</si>
  <si>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</si>
  <si>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</si>
  <si>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</si>
  <si>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</si>
  <si>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</si>
  <si>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</si>
  <si>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</si>
  <si>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</si>
  <si>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</si>
  <si>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</si>
  <si>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</si>
  <si>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</si>
  <si>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</si>
  <si>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</si>
  <si>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</si>
  <si>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</si>
  <si>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</si>
  <si>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</si>
  <si>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</si>
  <si>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</si>
  <si>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</si>
  <si>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</si>
  <si>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</si>
  <si>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</si>
  <si>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</si>
  <si>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</si>
  <si>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</si>
  <si>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</si>
  <si>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</si>
  <si>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</si>
  <si>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</si>
  <si>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</si>
  <si>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</si>
  <si>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</si>
  <si>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</si>
  <si>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</si>
  <si>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</si>
  <si>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</si>
  <si>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</si>
  <si>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</si>
  <si>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</si>
  <si>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</si>
  <si>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</si>
  <si>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</si>
  <si>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</si>
  <si>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</si>
  <si>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</si>
  <si>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</si>
  <si>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</si>
  <si>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</si>
  <si>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</si>
  <si>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</si>
  <si>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</si>
  <si>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</si>
  <si>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</si>
  <si>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</si>
  <si>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</si>
  <si>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</si>
  <si>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</si>
  <si>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</si>
  <si>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</si>
  <si>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</si>
  <si>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</si>
  <si>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</si>
  <si>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</si>
  <si>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</si>
  <si>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</si>
  <si>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</si>
  <si>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</si>
  <si>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</si>
  <si>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</si>
  <si>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</si>
  <si>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</si>
  <si>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</si>
  <si>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</si>
  <si>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</si>
  <si>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</si>
  <si>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</si>
  <si>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</si>
  <si>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</si>
  <si>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</si>
  <si>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</si>
  <si>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</si>
  <si>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</si>
  <si>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</si>
  <si>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</si>
  <si>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</si>
  <si>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</si>
  <si>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</si>
  <si>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</si>
  <si>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</si>
  <si>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</si>
  <si>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</si>
  <si>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</si>
  <si>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</si>
  <si>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</si>
  <si>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</si>
  <si>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</si>
  <si>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</si>
  <si>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</si>
  <si>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</si>
  <si>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</si>
  <si>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</si>
  <si>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</si>
  <si>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</si>
  <si>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</si>
  <si>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</si>
  <si>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</si>
  <si>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</si>
  <si>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</si>
  <si>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</si>
  <si>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</si>
  <si>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</si>
  <si>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</si>
  <si>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</si>
  <si>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</si>
  <si>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</si>
  <si>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</si>
  <si>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</si>
  <si>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</si>
  <si>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</si>
  <si>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</si>
  <si>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</si>
  <si>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</si>
  <si>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</si>
  <si>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</si>
  <si>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</si>
  <si>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</si>
  <si>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</si>
  <si>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</si>
  <si>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</si>
  <si>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</si>
  <si>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</si>
  <si>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</si>
  <si>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</si>
  <si>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</si>
  <si>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</si>
  <si>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</si>
  <si>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</si>
  <si>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</si>
  <si>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</si>
  <si>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</si>
  <si>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</si>
  <si>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</si>
  <si>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</si>
  <si>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</si>
  <si>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</si>
  <si>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</si>
  <si>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</si>
  <si>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</si>
  <si>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</si>
  <si>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</si>
  <si>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</si>
  <si>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</si>
  <si>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</si>
  <si>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</si>
  <si>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</si>
  <si>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</si>
  <si>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</si>
  <si>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</si>
  <si>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</si>
  <si>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</si>
  <si>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</si>
  <si>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</si>
  <si>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</si>
  <si>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</si>
  <si>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</si>
  <si>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</si>
  <si>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</si>
  <si>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</si>
  <si>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</si>
  <si>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</si>
  <si>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</si>
  <si>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</si>
  <si>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</si>
  <si>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</si>
  <si>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</si>
  <si>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</si>
  <si>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</si>
  <si>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</si>
  <si>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</si>
  <si>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</si>
  <si>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</si>
  <si>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</si>
  <si>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</si>
  <si>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</si>
  <si>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</si>
  <si>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</si>
  <si>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</si>
  <si>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</si>
  <si>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</si>
  <si>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</si>
  <si>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</si>
  <si>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</si>
  <si>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</si>
  <si>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</si>
  <si>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</si>
  <si>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</si>
  <si>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</si>
  <si>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</si>
  <si>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</si>
  <si>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</si>
  <si>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</si>
  <si>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</si>
  <si>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</si>
  <si>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</si>
  <si>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</si>
  <si>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</si>
  <si>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</si>
  <si>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</si>
  <si>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</si>
  <si>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</si>
  <si>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</si>
  <si>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</si>
  <si>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</si>
  <si>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</si>
  <si>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</si>
  <si>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</si>
  <si>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</si>
  <si>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</si>
  <si>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</si>
  <si>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</si>
  <si>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</si>
  <si>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</si>
  <si>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</si>
  <si>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</si>
  <si>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</si>
  <si>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</si>
  <si>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</si>
  <si>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</si>
  <si>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</si>
  <si>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</si>
  <si>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</si>
  <si>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</si>
  <si>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</si>
  <si>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</si>
  <si>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</si>
  <si>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</si>
  <si>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</si>
  <si>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</si>
  <si>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</si>
  <si>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</si>
  <si>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</si>
  <si>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</si>
  <si>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</si>
  <si>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</si>
  <si>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</si>
  <si>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</si>
  <si>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</si>
  <si>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</si>
  <si>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</si>
  <si>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</si>
  <si>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</si>
  <si>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</si>
  <si>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</si>
  <si>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</si>
  <si>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</si>
  <si>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</si>
  <si>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</si>
  <si>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</si>
  <si>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</si>
  <si>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</si>
  <si>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</si>
  <si>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</si>
  <si>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</si>
  <si>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</si>
  <si>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</si>
  <si>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</si>
  <si>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</si>
  <si>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</si>
  <si>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</si>
  <si>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</si>
  <si>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</si>
  <si>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</si>
  <si>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</si>
  <si>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</si>
  <si>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</si>
  <si>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</si>
  <si>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</si>
  <si>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</si>
  <si>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</si>
  <si>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</si>
  <si>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</si>
  <si>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</si>
  <si>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</si>
  <si>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</si>
  <si>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</si>
  <si>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</si>
  <si>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</si>
  <si>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</si>
  <si>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</si>
  <si>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</si>
  <si>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</si>
  <si>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</si>
  <si>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</si>
  <si>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</si>
  <si>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</si>
  <si>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</si>
  <si>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</si>
  <si>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</si>
  <si>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</si>
  <si>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</si>
  <si>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</si>
  <si>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</si>
  <si>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</si>
  <si>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</si>
  <si>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</si>
  <si>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</si>
  <si>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</si>
  <si>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</si>
  <si>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</si>
  <si>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</si>
  <si>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</si>
  <si>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</si>
  <si>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</si>
  <si>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</si>
  <si>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</si>
  <si>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</si>
  <si>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</si>
  <si>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</si>
  <si>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</si>
  <si>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</si>
  <si>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</si>
  <si>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</si>
  <si>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</si>
  <si>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</si>
  <si>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</si>
  <si>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</si>
  <si>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</si>
  <si>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</si>
  <si>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</si>
  <si>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</si>
  <si>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</si>
  <si>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</si>
  <si>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</si>
  <si>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</si>
  <si>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</si>
  <si>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</si>
  <si>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</si>
  <si>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</si>
  <si>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</si>
  <si>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</si>
  <si>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</si>
  <si>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</si>
  <si>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</si>
  <si>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</si>
  <si>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</si>
  <si>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</si>
  <si>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</si>
  <si>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</si>
  <si>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</si>
  <si>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</si>
  <si>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</si>
  <si>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</si>
  <si>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</si>
  <si>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</si>
  <si>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</si>
  <si>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</si>
  <si>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</si>
  <si>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</si>
  <si>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</si>
  <si>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</si>
  <si>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</si>
  <si>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</si>
  <si>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</si>
  <si>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</si>
  <si>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</si>
  <si>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</si>
  <si>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</si>
  <si>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</si>
  <si>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</si>
  <si>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</si>
  <si>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</si>
  <si>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</si>
  <si>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</si>
  <si>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</si>
  <si>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</si>
  <si>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</si>
  <si>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</si>
  <si>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</si>
  <si>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</si>
  <si>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</si>
  <si>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</si>
  <si>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</si>
  <si>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</si>
  <si>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</si>
  <si>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</si>
  <si>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</si>
  <si>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</si>
  <si>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</si>
  <si>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</si>
  <si>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</si>
  <si>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</si>
  <si>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</si>
  <si>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</si>
  <si>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</si>
  <si>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</si>
  <si>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</si>
  <si>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</si>
  <si>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</si>
  <si>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</si>
  <si>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</si>
  <si>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</si>
  <si>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</si>
  <si>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</si>
  <si>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</si>
  <si>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</si>
  <si>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</si>
  <si>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</si>
  <si>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</si>
  <si>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</si>
  <si>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</si>
  <si>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</si>
  <si>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</si>
  <si>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</si>
  <si>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</si>
  <si>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</si>
  <si>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</si>
  <si>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</si>
  <si>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</si>
  <si>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</si>
  <si>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</si>
  <si>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</si>
  <si>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</si>
  <si>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</si>
  <si>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</si>
  <si>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</si>
  <si>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</si>
  <si>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</si>
  <si>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</si>
  <si>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</si>
  <si>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</si>
  <si>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</si>
  <si>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</si>
  <si>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</si>
  <si>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</si>
  <si>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</si>
  <si>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</si>
  <si>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</si>
  <si>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</si>
  <si>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</si>
  <si>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</si>
  <si>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</si>
  <si>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</si>
  <si>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</si>
  <si>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</si>
  <si>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</si>
  <si>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</si>
  <si>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</si>
  <si>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</si>
  <si>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</si>
  <si>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</si>
  <si>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</si>
  <si>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</si>
  <si>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</si>
  <si>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</si>
  <si>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</si>
  <si>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</si>
  <si>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</si>
  <si>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</si>
  <si>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</si>
  <si>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</si>
  <si>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</si>
  <si>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</si>
  <si>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</si>
  <si>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</si>
  <si>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</si>
  <si>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</si>
  <si>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</si>
  <si>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</si>
  <si>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</si>
  <si>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</si>
  <si>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</si>
  <si>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</si>
  <si>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</si>
  <si>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</si>
  <si>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</si>
  <si>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</si>
  <si>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</si>
  <si>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</si>
  <si>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</si>
  <si>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</si>
  <si>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</si>
  <si>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</si>
  <si>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</si>
  <si>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</si>
  <si>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</si>
  <si>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</si>
  <si>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</si>
  <si>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</si>
  <si>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</si>
  <si>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</si>
  <si>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</si>
  <si>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</si>
  <si>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</si>
  <si>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</si>
  <si>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</si>
  <si>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</si>
  <si>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</si>
  <si>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</si>
  <si>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</si>
  <si>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</si>
  <si>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</si>
  <si>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</si>
  <si>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</si>
  <si>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</si>
  <si>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</si>
  <si>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</si>
  <si>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</si>
  <si>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</si>
  <si>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</si>
  <si>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</si>
  <si>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</si>
  <si>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</si>
  <si>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</si>
  <si>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</si>
  <si>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</si>
  <si>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</si>
  <si>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</si>
  <si>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</si>
  <si>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</si>
  <si>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</si>
  <si>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</si>
  <si>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</si>
  <si>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</si>
  <si>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</si>
  <si>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</si>
  <si>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</si>
  <si>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</si>
  <si>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</si>
  <si>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</si>
  <si>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</si>
  <si>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</si>
  <si>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</si>
  <si>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</si>
  <si>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</si>
  <si>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</si>
  <si>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</si>
  <si>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</si>
  <si>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</si>
  <si>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</si>
  <si>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</si>
  <si>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</si>
  <si>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</si>
  <si>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</si>
  <si>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</si>
  <si>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</si>
  <si>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</si>
  <si>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</si>
  <si>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</si>
  <si>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</si>
  <si>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</si>
  <si>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</si>
  <si>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</si>
  <si>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</si>
  <si>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</si>
  <si>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</si>
  <si>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</si>
  <si>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</si>
  <si>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</si>
  <si>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</si>
  <si>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</si>
  <si>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</si>
  <si>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</si>
  <si>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</si>
  <si>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</si>
  <si>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</si>
  <si>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</si>
  <si>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</si>
  <si>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</si>
  <si>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</si>
  <si>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</si>
  <si>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</si>
  <si>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</si>
  <si>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</si>
  <si>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</si>
  <si>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</si>
  <si>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</si>
  <si>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</si>
  <si>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</si>
  <si>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</si>
  <si>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</si>
  <si>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</si>
  <si>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</si>
  <si>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</si>
  <si>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</si>
  <si>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</si>
  <si>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</si>
  <si>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</si>
  <si>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</si>
  <si>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</si>
  <si>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</si>
  <si>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</si>
  <si>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</si>
  <si>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</si>
  <si>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</si>
  <si>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</si>
  <si>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</si>
  <si>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</si>
  <si>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</si>
  <si>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</si>
  <si>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</si>
  <si>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</si>
  <si>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</si>
  <si>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</si>
  <si>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</si>
  <si>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</si>
  <si>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</si>
  <si>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</si>
  <si>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</si>
  <si>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</si>
  <si>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</si>
  <si>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</si>
  <si>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</si>
  <si>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</si>
  <si>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</si>
  <si>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</si>
  <si>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</si>
  <si>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</si>
  <si>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</si>
  <si>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</si>
  <si>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</si>
  <si>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</si>
  <si>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</si>
  <si>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</si>
  <si>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</si>
  <si>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</si>
  <si>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</si>
  <si>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</si>
  <si>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</si>
  <si>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</si>
  <si>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</si>
  <si>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</si>
  <si>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</si>
  <si>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</si>
  <si>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</si>
  <si>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</si>
  <si>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</si>
  <si>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</si>
  <si>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</si>
  <si>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</si>
  <si>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</si>
  <si>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</si>
  <si>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</si>
  <si>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</si>
  <si>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</si>
  <si>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</si>
  <si>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</si>
  <si>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MINDACORP</t>
  </si>
  <si>
    <t>MANKIND</t>
  </si>
  <si>
    <t>NSE</t>
  </si>
  <si>
    <t>215-225</t>
  </si>
  <si>
    <t>145-150</t>
  </si>
  <si>
    <t>J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</si>
  <si>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</si>
  <si>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</si>
  <si>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</si>
  <si>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</si>
  <si>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</si>
  <si>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</si>
  <si>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</si>
  <si>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</si>
  <si>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</si>
  <si>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</si>
  <si>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</si>
  <si>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</si>
  <si>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</si>
  <si>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</si>
  <si>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</si>
  <si>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</si>
  <si>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</si>
  <si>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</si>
  <si>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</si>
  <si>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</si>
  <si>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</si>
  <si>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</si>
  <si>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</si>
  <si>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</si>
  <si>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</si>
  <si>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</si>
  <si>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</si>
  <si>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</si>
  <si>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</si>
  <si>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</si>
  <si>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</si>
  <si>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</si>
  <si>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</si>
  <si>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</si>
  <si>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</si>
  <si>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</si>
  <si>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</si>
  <si>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</si>
  <si>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</si>
  <si>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</si>
  <si>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</si>
  <si>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</si>
  <si>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</si>
  <si>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</si>
  <si>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</si>
  <si>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</si>
  <si>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</si>
  <si>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</si>
  <si>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</si>
  <si>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</si>
  <si>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</si>
  <si>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</si>
  <si>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</si>
  <si>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</si>
  <si>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</si>
  <si>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</si>
  <si>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</si>
  <si>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</si>
  <si>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</si>
  <si>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</si>
  <si>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</si>
  <si>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</si>
  <si>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</si>
  <si>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</si>
  <si>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</si>
  <si>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</si>
  <si>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</si>
  <si>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</si>
  <si>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</si>
  <si>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</si>
  <si>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</si>
  <si>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</si>
  <si>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</si>
  <si>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</si>
  <si>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</si>
  <si>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</si>
  <si>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</si>
  <si>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</si>
  <si>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</si>
  <si>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</si>
  <si>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</si>
  <si>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</si>
  <si>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</si>
  <si>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</si>
  <si>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</si>
  <si>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</si>
  <si>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</si>
  <si>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</si>
  <si>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</si>
  <si>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</si>
  <si>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</si>
  <si>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</si>
  <si>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</si>
  <si>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</si>
  <si>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</si>
  <si>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</si>
  <si>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</si>
  <si>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</si>
  <si>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</si>
  <si>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</si>
  <si>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</si>
  <si>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</si>
  <si>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</si>
  <si>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</si>
  <si>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</si>
  <si>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</si>
  <si>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</si>
  <si>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</si>
  <si>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</si>
  <si>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</si>
  <si>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</si>
  <si>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</si>
  <si>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</si>
  <si>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</si>
  <si>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</si>
  <si>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</si>
  <si>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</si>
  <si>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</si>
  <si>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</si>
  <si>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</si>
  <si>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</si>
  <si>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</si>
  <si>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</si>
  <si>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</si>
  <si>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</si>
  <si>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</si>
  <si>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</si>
  <si>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</si>
  <si>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</si>
  <si>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</si>
  <si>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</si>
  <si>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</si>
  <si>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</si>
  <si>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</si>
  <si>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</si>
  <si>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</si>
  <si>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</si>
  <si>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</si>
  <si>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</si>
  <si>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</si>
  <si>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</si>
  <si>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</si>
  <si>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</si>
  <si>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</si>
  <si>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</si>
  <si>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</si>
  <si>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</si>
  <si>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92.5</t>
  </si>
  <si>
    <t>Profit of Rs.22/-</t>
  </si>
  <si>
    <t>Profit of Rs.65/-</t>
  </si>
  <si>
    <t>BANKNIFTY 46000 PE 20-SEP</t>
  </si>
  <si>
    <t>400-450</t>
  </si>
  <si>
    <t>INFY 1510 CE 28-SEP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</si>
  <si>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</si>
  <si>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</si>
  <si>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</si>
  <si>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</si>
  <si>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</si>
  <si>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</si>
  <si>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</si>
  <si>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Loss of Rs.57.5/-</t>
  </si>
  <si>
    <t>Profit of Rs.45/-</t>
  </si>
  <si>
    <t>Profit of Rs.7.6/-</t>
  </si>
  <si>
    <t>Profit of Rs.48/-</t>
  </si>
  <si>
    <t>450-500</t>
  </si>
  <si>
    <t>FINNIFTY 20450 PE 20-SEP</t>
  </si>
  <si>
    <t>370-375</t>
  </si>
  <si>
    <t>Loss of Rs.9.5-</t>
  </si>
  <si>
    <t>125-150</t>
  </si>
  <si>
    <t>Loss of Rs.38-</t>
  </si>
  <si>
    <t>NIKHIL RAJESH SINGH</t>
  </si>
  <si>
    <t>NK SECURITIES RESEARCH PRIVATE LIMITED</t>
  </si>
  <si>
    <t>SOUTHBANK</t>
  </si>
  <si>
    <t>South Indian Bank Ltd.</t>
  </si>
  <si>
    <t>LTIM 5550 CE SEP</t>
  </si>
  <si>
    <t>Loss of Rs.22.5-</t>
  </si>
  <si>
    <t>2465-2585</t>
  </si>
  <si>
    <t>2800-2950</t>
  </si>
  <si>
    <t>110-140</t>
  </si>
  <si>
    <t>Profit of Rs.200/-</t>
  </si>
  <si>
    <t>Loss of Rs.165/-</t>
  </si>
  <si>
    <t>Loss of Rs.29.5-</t>
  </si>
  <si>
    <t>NIFTY SEP FUT</t>
  </si>
  <si>
    <t>20200-20300</t>
  </si>
  <si>
    <t>LAURUSLABS SEP FUT</t>
  </si>
  <si>
    <t>397-405</t>
  </si>
  <si>
    <t>LUPIN SEP FUT</t>
  </si>
  <si>
    <t>1155-1165</t>
  </si>
  <si>
    <t>BANKNIFTY 45700 CE 20-SEP</t>
  </si>
  <si>
    <t>85-120</t>
  </si>
  <si>
    <t>2285-2385</t>
  </si>
  <si>
    <t>2550-2700</t>
  </si>
  <si>
    <t>3430-3530</t>
  </si>
  <si>
    <t>3700-3900</t>
  </si>
  <si>
    <t>1215-1275</t>
  </si>
  <si>
    <t>Profit of Rs.6.5/-</t>
  </si>
  <si>
    <t>Profit of Rs.13/-</t>
  </si>
  <si>
    <t>Loss of Rs.42.5-</t>
  </si>
  <si>
    <t>SYLPH</t>
  </si>
  <si>
    <t>ARENTERP</t>
  </si>
  <si>
    <t>Rajdharshan Inds Ltd</t>
  </si>
  <si>
    <t>MITTAL RIMPY</t>
  </si>
  <si>
    <t>Loss of Rs.7.5/-</t>
  </si>
  <si>
    <t>285-305</t>
  </si>
  <si>
    <t>330-350</t>
  </si>
  <si>
    <t>Loss of Rs.170/-</t>
  </si>
  <si>
    <t>ABB SEP FUT</t>
  </si>
  <si>
    <t>4370-4420</t>
  </si>
  <si>
    <t>PRESSURS</t>
  </si>
  <si>
    <t>MADHAV INFRA PROJECTS LIMITED</t>
  </si>
  <si>
    <t>TRANSPACT</t>
  </si>
  <si>
    <t>BAJAJHCARE</t>
  </si>
  <si>
    <t>Bajaj Healthcare Limited</t>
  </si>
  <si>
    <t>MARWADI CHANDARANA INTERMEDIARIES BROKERS PRIVATE LIMITED</t>
  </si>
  <si>
    <t>FINNIFTY 19900 PE 26-SEP</t>
  </si>
  <si>
    <t>FINNIFTY 19800 PE 26-SEP</t>
  </si>
  <si>
    <t>Sell</t>
  </si>
  <si>
    <t>Profit of Rs.22.5/-</t>
  </si>
  <si>
    <t>BANKNIFTY 44800 PE 28-SEP</t>
  </si>
  <si>
    <t>BANKNIFTY 44500 PE 28-SEP</t>
  </si>
  <si>
    <t>Loss of Rs.60/-</t>
  </si>
  <si>
    <t>502-530</t>
  </si>
  <si>
    <t>565-600</t>
  </si>
  <si>
    <t>Profit of Rs.57.5/-</t>
  </si>
  <si>
    <t>ARYAN</t>
  </si>
  <si>
    <t>PARESH NAVIN SHAH</t>
  </si>
  <si>
    <t>MULTIPLIER SHARE &amp; STOCK ADVISORS PRIVATE LIMITED</t>
  </si>
  <si>
    <t>PRIYANKABEN RUCHIT SHAH</t>
  </si>
  <si>
    <t>SWADPOL</t>
  </si>
  <si>
    <t>PAHARPUR COOLING TOWERS LTD</t>
  </si>
  <si>
    <t>MKJ ENTERPRISES LIMITED</t>
  </si>
  <si>
    <t>THINKINK</t>
  </si>
  <si>
    <t>MANISH KUMAR</t>
  </si>
  <si>
    <t>MTNL</t>
  </si>
  <si>
    <t>Maha Tel Nigam Ltd.</t>
  </si>
  <si>
    <t>PNBGILTS</t>
  </si>
  <si>
    <t>PNB Gilts Limited</t>
  </si>
  <si>
    <t>PENTAGOLD</t>
  </si>
  <si>
    <t>Penta Gold Limited</t>
  </si>
  <si>
    <t>PIDILITIND OCT FUT</t>
  </si>
  <si>
    <t>2505-2510</t>
  </si>
  <si>
    <t>2547-2589</t>
  </si>
  <si>
    <t>110-5-117.5</t>
  </si>
  <si>
    <t>NIFTY 19700 CE 28-SEP</t>
  </si>
  <si>
    <t>NIFTY 19800 CE 28-SEP</t>
  </si>
  <si>
    <t>Profit of Rs.16/-</t>
  </si>
  <si>
    <t>FINNIFTY 19750 CE 26-SEP</t>
  </si>
  <si>
    <t>FINNIFTY 19850 CE 26-SEP</t>
  </si>
  <si>
    <t>Profit of Rs.50/-</t>
  </si>
  <si>
    <t>OBEROIRLTY OCT FUT</t>
  </si>
  <si>
    <t>1140-1143</t>
  </si>
  <si>
    <t>1156-1171</t>
  </si>
  <si>
    <t>AAPLUSTRAD</t>
  </si>
  <si>
    <t>PREETI TIWARI</t>
  </si>
  <si>
    <t>ARTEFACT</t>
  </si>
  <si>
    <t>ANURAG SALES AND SERVICES PRIVATE LIMITED</t>
  </si>
  <si>
    <t>BONANZA COMMODITY BROKERS PRIVATE LIMITED</t>
  </si>
  <si>
    <t>DHYAANI</t>
  </si>
  <si>
    <t>ASHISH MURLIDHAR JOSHI</t>
  </si>
  <si>
    <t>PLURIS FUND LIMITED</t>
  </si>
  <si>
    <t>RAJESH KUMAR BHATT</t>
  </si>
  <si>
    <t>ETT</t>
  </si>
  <si>
    <t>SWATI AGARWAL</t>
  </si>
  <si>
    <t>ICLORGANIC</t>
  </si>
  <si>
    <t>REETA RATH</t>
  </si>
  <si>
    <t>KAHAN</t>
  </si>
  <si>
    <t>NX BLOCK TRADES PRIVATE LIMITED</t>
  </si>
  <si>
    <t>MANSI SHARE &amp; STOCK ADVISORS PRIVATE LIMITED</t>
  </si>
  <si>
    <t>SAHASTRAA ADVISORS PRIVATE LIMITED</t>
  </si>
  <si>
    <t>BP EQUITIES PVT. LTD.</t>
  </si>
  <si>
    <t>KIRANSY-B</t>
  </si>
  <si>
    <t>SHAH PARAS</t>
  </si>
  <si>
    <t>SUDERSHAN TEXTPRINT PVT LTD</t>
  </si>
  <si>
    <t>MAXIMUS</t>
  </si>
  <si>
    <t>WAJID AHMED</t>
  </si>
  <si>
    <t>OPTIMUS FINANCE LIMITED</t>
  </si>
  <si>
    <t>OMANSH</t>
  </si>
  <si>
    <t>MUDIT GUPTA</t>
  </si>
  <si>
    <t>PARLEIND</t>
  </si>
  <si>
    <t>PIL ENTERPRISE PRIVATE LIMITED</t>
  </si>
  <si>
    <t>PRECISION</t>
  </si>
  <si>
    <t>DEIPAKK BAWA AND SONS</t>
  </si>
  <si>
    <t>PROFINC</t>
  </si>
  <si>
    <t>SHRENI CONSTRUCTION PRIVATE LIMITED</t>
  </si>
  <si>
    <t>QUASAR</t>
  </si>
  <si>
    <t>LINTON TRADERS PRIVATE LIMITED</t>
  </si>
  <si>
    <t>JAYANTI DAS</t>
  </si>
  <si>
    <t>ROJL</t>
  </si>
  <si>
    <t>YMD FINANCIAL CONSULTANCY PRIVATE LIMITED</t>
  </si>
  <si>
    <t>SHANGAR</t>
  </si>
  <si>
    <t>AMIGANGA INFRASTRUCTURE LIMITED .</t>
  </si>
  <si>
    <t>SHANTIGURU</t>
  </si>
  <si>
    <t>DHNRAJ KESARIMALJI TATED</t>
  </si>
  <si>
    <t>KIRTI KUMAR JAIN HUF</t>
  </si>
  <si>
    <t>SHOORA</t>
  </si>
  <si>
    <t>LATIN MANHARLAL SECURITIES PVT LTD</t>
  </si>
  <si>
    <t>RIKHAV SECURITIES LIMITED</t>
  </si>
  <si>
    <t>VIKASH DAHIYA</t>
  </si>
  <si>
    <t>SRUSTEELS</t>
  </si>
  <si>
    <t>VIKAS RAMESH MEHTA</t>
  </si>
  <si>
    <t>STARHFL</t>
  </si>
  <si>
    <t>ASHISH JAIN</t>
  </si>
  <si>
    <t>AKME BUILD ESTATE LIMITED</t>
  </si>
  <si>
    <t>STARLENT</t>
  </si>
  <si>
    <t>DHIRAJBHAI VAGHJIBHAI KORADIYA</t>
  </si>
  <si>
    <t>SWADEIN</t>
  </si>
  <si>
    <t>VIVEK KANDA</t>
  </si>
  <si>
    <t>AMAN PAL</t>
  </si>
  <si>
    <t>VIJAYALAXMI DEVELOPERS</t>
  </si>
  <si>
    <t>VEENA KIRTILAL SHAH</t>
  </si>
  <si>
    <t>RUCHITA AMIT SHAH</t>
  </si>
  <si>
    <t>ZEEL SANJAY SONI</t>
  </si>
  <si>
    <t>SHISHIR KUMAR</t>
  </si>
  <si>
    <t>MOHIT SHARMA</t>
  </si>
  <si>
    <t>RASHI AGRAWAL</t>
  </si>
  <si>
    <t>RAHUL ANANTRAI MEHTA</t>
  </si>
  <si>
    <t>SUBRAMANIANKARTHIKEYAN</t>
  </si>
  <si>
    <t>VAL</t>
  </si>
  <si>
    <t>VIRAL NARESH PAREKH .</t>
  </si>
  <si>
    <t>VASUDHAGAM</t>
  </si>
  <si>
    <t>SYNEMATIC MEDIA AND CONSULTING PRIVATE LIMITED</t>
  </si>
  <si>
    <t>VEERHEALTH</t>
  </si>
  <si>
    <t>JANAK NAVINBHAI PANCHAL</t>
  </si>
  <si>
    <t>JYOTSHNABEN B SHAH</t>
  </si>
  <si>
    <t>PAYAL SHALIN SHAH</t>
  </si>
  <si>
    <t>JAINAM RAJANKUMAR SHAH</t>
  </si>
  <si>
    <t>VEL</t>
  </si>
  <si>
    <t>AVIRAT ENTERPRISE</t>
  </si>
  <si>
    <t>KETAN PRAVEEN RANGA</t>
  </si>
  <si>
    <t>VSL</t>
  </si>
  <si>
    <t>MOHTASARITA</t>
  </si>
  <si>
    <t>ZDHJERK</t>
  </si>
  <si>
    <t>PRASHANT DUBEY</t>
  </si>
  <si>
    <t>AAATECH</t>
  </si>
  <si>
    <t>AAA Technologies Limited</t>
  </si>
  <si>
    <t>ORION STOCKS LTD</t>
  </si>
  <si>
    <t>QE SECURITIES LLP</t>
  </si>
  <si>
    <t>BEWLTD</t>
  </si>
  <si>
    <t>BEW Engineering Limited</t>
  </si>
  <si>
    <t>DARS BUSINESS FINANCE PVT LTD</t>
  </si>
  <si>
    <t>LUCKY INVESTMENT MANAGERS PRIVATE LIMITED</t>
  </si>
  <si>
    <t>CELEBRITY</t>
  </si>
  <si>
    <t>Celebrity Fashions Limite</t>
  </si>
  <si>
    <t>PRRSAAR COMMODITIES PVT LTD</t>
  </si>
  <si>
    <t>CORDSCABLE</t>
  </si>
  <si>
    <t>Cords Cable Industries Li</t>
  </si>
  <si>
    <t>Delta Corp Limited</t>
  </si>
  <si>
    <t>MANSI SHARE AND STOCK ADVISORS PVT LTD</t>
  </si>
  <si>
    <t>CRIMSON FINANCIAL SERVICES PVT LTD</t>
  </si>
  <si>
    <t>DESTINY</t>
  </si>
  <si>
    <t>Destiny Logistics &amp; I Ltd</t>
  </si>
  <si>
    <t>DWARKESH</t>
  </si>
  <si>
    <t>Dwarikesh Sugar Industrie</t>
  </si>
  <si>
    <t>GTECJAINX</t>
  </si>
  <si>
    <t>G-TEC JAINX EDUCATION LTD</t>
  </si>
  <si>
    <t>ROYCHAND CHENRAJ  .</t>
  </si>
  <si>
    <t>HOLMARC</t>
  </si>
  <si>
    <t>Holmarc Opto Mechatro L</t>
  </si>
  <si>
    <t>JAIN SANJAY POPATLAL</t>
  </si>
  <si>
    <t>AKHILESH ANKALA</t>
  </si>
  <si>
    <t>MANOJ AGARWAL</t>
  </si>
  <si>
    <t>YUGA STOCKS AND COMMODITIES PRIVATE LIMITED  .</t>
  </si>
  <si>
    <t>Indiabulls Real Estate Li</t>
  </si>
  <si>
    <t>IMFA</t>
  </si>
  <si>
    <t>Indian Metals &amp; Ferro</t>
  </si>
  <si>
    <t>KMSUGAR</t>
  </si>
  <si>
    <t>K.M.Sugar Mills Limited</t>
  </si>
  <si>
    <t>CITADEL SECURITIES INDIA MARKETS PRIVATE LIMITED</t>
  </si>
  <si>
    <t>MAKS</t>
  </si>
  <si>
    <t>Maks Energy Sol India Ltd</t>
  </si>
  <si>
    <t>DUHLANI MOHANLAL BHARTIDEVI</t>
  </si>
  <si>
    <t>Multi Commodity Exchange</t>
  </si>
  <si>
    <t>NELCAST</t>
  </si>
  <si>
    <t>Nelcast Limited</t>
  </si>
  <si>
    <t>PANACEABIO</t>
  </si>
  <si>
    <t>Panacea Biotec Ltd.</t>
  </si>
  <si>
    <t>CRONY VYAPAR PVT LTD</t>
  </si>
  <si>
    <t>PERFECT</t>
  </si>
  <si>
    <t>Perfect Infraengineer Ltd</t>
  </si>
  <si>
    <t>SAURABH TRIPATHI</t>
  </si>
  <si>
    <t>RANASUG</t>
  </si>
  <si>
    <t>Rana Sugars Ltd</t>
  </si>
  <si>
    <t>SHIVAMILLS</t>
  </si>
  <si>
    <t>Shiva Mills Limited</t>
  </si>
  <si>
    <t>BRONZE SECURITIES PVT LTD</t>
  </si>
  <si>
    <t>Swan Energy Limited</t>
  </si>
  <si>
    <t>TFL</t>
  </si>
  <si>
    <t>Transwarranty Finance Lim</t>
  </si>
  <si>
    <t>VIRTUOUS CAPITAL LIMITED</t>
  </si>
  <si>
    <t>DANGEE</t>
  </si>
  <si>
    <t>Dangee Dums Limited</t>
  </si>
  <si>
    <t>JAINAM BROKING LIMITED</t>
  </si>
  <si>
    <t>ASHISH RAMESHCHANDRA KACHOLIA</t>
  </si>
  <si>
    <t>CREDITCORP INVESTMENT ADVISORS PRIVATE LIMITED</t>
  </si>
  <si>
    <t>INNOVATIVE</t>
  </si>
  <si>
    <t>Innovative Tyres &amp; Tubes</t>
  </si>
  <si>
    <t>JIWANRAM</t>
  </si>
  <si>
    <t>Jiwanram Sheoduttra Ind L</t>
  </si>
  <si>
    <t>ANIL DATTATRAY TATKARE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</si>
</sst>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2" fillId="0" borderId="23"/>
    <xf numFmtId="0" fontId="2" fillId="0" borderId="23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0" fontId="42" fillId="0" borderId="35" applyNumberFormat="0" applyFill="0" applyAlignment="0" applyProtection="0"/>
    <xf numFmtId="0" fontId="46" fillId="20" borderId="36" applyNumberFormat="0" applyAlignment="0" applyProtection="0"/>
    <xf numFmtId="0" fontId="47" fillId="21" borderId="37" applyNumberFormat="0" applyAlignment="0" applyProtection="0"/>
    <xf numFmtId="0" fontId="48" fillId="21" borderId="36" applyNumberFormat="0" applyAlignment="0" applyProtection="0"/>
    <xf numFmtId="0" fontId="49" fillId="0" borderId="38" applyNumberFormat="0" applyFill="0" applyAlignment="0" applyProtection="0"/>
    <xf numFmtId="0" fontId="50" fillId="22" borderId="39" applyNumberFormat="0" applyAlignment="0" applyProtection="0"/>
    <xf numFmtId="0" fontId="53" fillId="0" borderId="41" applyNumberFormat="0" applyFill="0" applyAlignment="0" applyProtection="0"/>
    <xf numFmtId="0" fontId="1" fillId="0" borderId="23"/>
    <xf numFmtId="0" fontId="1" fillId="25" borderId="23" applyNumberFormat="0" applyBorder="0" applyAlignment="0" applyProtection="0"/>
    <xf numFmtId="0" fontId="1" fillId="29" borderId="23" applyNumberFormat="0" applyBorder="0" applyAlignment="0" applyProtection="0"/>
    <xf numFmtId="0" fontId="1" fillId="33" borderId="23" applyNumberFormat="0" applyBorder="0" applyAlignment="0" applyProtection="0"/>
    <xf numFmtId="0" fontId="1" fillId="37" borderId="23" applyNumberFormat="0" applyBorder="0" applyAlignment="0" applyProtection="0"/>
    <xf numFmtId="0" fontId="1" fillId="41" borderId="23" applyNumberFormat="0" applyBorder="0" applyAlignment="0" applyProtection="0"/>
    <xf numFmtId="0" fontId="1" fillId="45" borderId="23" applyNumberFormat="0" applyBorder="0" applyAlignment="0" applyProtection="0"/>
    <xf numFmtId="0" fontId="1" fillId="26" borderId="23" applyNumberFormat="0" applyBorder="0" applyAlignment="0" applyProtection="0"/>
    <xf numFmtId="0" fontId="1" fillId="30" borderId="23" applyNumberFormat="0" applyBorder="0" applyAlignment="0" applyProtection="0"/>
    <xf numFmtId="0" fontId="1" fillId="34" borderId="23" applyNumberFormat="0" applyBorder="0" applyAlignment="0" applyProtection="0"/>
    <xf numFmtId="0" fontId="1" fillId="38" borderId="23" applyNumberFormat="0" applyBorder="0" applyAlignment="0" applyProtection="0"/>
    <xf numFmtId="0" fontId="1" fillId="42" borderId="23" applyNumberFormat="0" applyBorder="0" applyAlignment="0" applyProtection="0"/>
    <xf numFmtId="0" fontId="1" fillId="46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47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44" fillId="18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7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9" borderId="23" applyNumberFormat="0" applyBorder="0" applyAlignment="0" applyProtection="0"/>
    <xf numFmtId="0" fontId="2" fillId="0" borderId="23"/>
    <xf numFmtId="0" fontId="2" fillId="0" borderId="23"/>
    <xf numFmtId="0" fontId="1" fillId="23" borderId="40" applyNumberFormat="0" applyFont="0" applyAlignment="0" applyProtection="0"/>
    <xf numFmtId="9" fontId="1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1" fillId="23" borderId="40" applyNumberFormat="0" applyFont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39" fillId="0" borderId="23" applyNumberFormat="0" applyFill="0" applyBorder="0" applyAlignment="0" applyProtection="0"/>
    <xf numFmtId="0" fontId="45" fillId="19" borderId="23" applyNumberFormat="0" applyBorder="0" applyAlignment="0" applyProtection="0"/>
    <xf numFmtId="0" fontId="1" fillId="27" borderId="23" applyNumberFormat="0" applyBorder="0" applyAlignment="0" applyProtection="0"/>
    <xf numFmtId="0" fontId="1" fillId="31" borderId="23" applyNumberFormat="0" applyBorder="0" applyAlignment="0" applyProtection="0"/>
    <xf numFmtId="0" fontId="1" fillId="35" borderId="23" applyNumberFormat="0" applyBorder="0" applyAlignment="0" applyProtection="0"/>
    <xf numFmtId="0" fontId="1" fillId="39" borderId="23" applyNumberFormat="0" applyBorder="0" applyAlignment="0" applyProtection="0"/>
    <xf numFmtId="0" fontId="1" fillId="43" borderId="23" applyNumberFormat="0" applyBorder="0" applyAlignment="0" applyProtection="0"/>
    <xf numFmtId="0" fontId="1" fillId="47" borderId="23" applyNumberFormat="0" applyBorder="0" applyAlignment="0" applyProtection="0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58" fillId="0" borderId="23"/>
  </cellStyleXfs>
  <cellXfs count="41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19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4" fillId="0" borderId="2" xfId="0" applyFont="1" applyBorder="1"/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5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30" fillId="2" borderId="25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0" fillId="0" borderId="27" xfId="0" applyFont="1" applyBorder="1"/>
    <xf numFmtId="0" fontId="5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5" fillId="0" borderId="2" xfId="0" applyFont="1" applyBorder="1"/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0" fillId="2" borderId="2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2" fillId="2" borderId="29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6" fillId="6" borderId="1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0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5" fontId="2" fillId="0" borderId="30" xfId="0" applyNumberFormat="1" applyFont="1" applyBorder="1" applyAlignment="1">
      <alignment horizontal="center" vertical="center"/>
    </xf>
    <xf numFmtId="0" fontId="38" fillId="0" borderId="30" xfId="0" applyFont="1" applyBorder="1" applyAlignment="1">
      <alignment horizontal="left"/>
    </xf>
    <xf numFmtId="43" fontId="35" fillId="0" borderId="30" xfId="0" applyNumberFormat="1" applyFont="1" applyBorder="1" applyAlignment="1">
      <alignment horizontal="center" vertical="top"/>
    </xf>
    <xf numFmtId="10" fontId="36" fillId="0" borderId="30" xfId="0" applyNumberFormat="1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left"/>
    </xf>
    <xf numFmtId="2" fontId="35" fillId="0" borderId="30" xfId="0" applyNumberFormat="1" applyFont="1" applyBorder="1" applyAlignment="1">
      <alignment horizontal="center" vertical="center"/>
    </xf>
    <xf numFmtId="166" fontId="35" fillId="0" borderId="30" xfId="0" applyNumberFormat="1" applyFont="1" applyBorder="1" applyAlignment="1">
      <alignment horizontal="center" vertical="center"/>
    </xf>
    <xf numFmtId="15" fontId="2" fillId="11" borderId="30" xfId="0" applyNumberFormat="1" applyFont="1" applyFill="1" applyBorder="1" applyAlignment="1">
      <alignment horizontal="center" vertical="center"/>
    </xf>
    <xf numFmtId="43" fontId="35" fillId="11" borderId="30" xfId="0" applyNumberFormat="1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horizontal="center" vertical="center"/>
    </xf>
    <xf numFmtId="165" fontId="35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 vertical="center"/>
    </xf>
    <xf numFmtId="49" fontId="36" fillId="12" borderId="30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6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2" fillId="11" borderId="30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right" vertical="top"/>
    </xf>
    <xf numFmtId="2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0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left" vertical="center"/>
    </xf>
    <xf numFmtId="49" fontId="36" fillId="14" borderId="30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6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6" fontId="35" fillId="0" borderId="7" xfId="0" applyNumberFormat="1" applyFont="1" applyBorder="1" applyAlignment="1">
      <alignment horizontal="center" vertical="center"/>
    </xf>
    <xf numFmtId="0" fontId="35" fillId="0" borderId="7" xfId="0" applyFont="1" applyBorder="1"/>
    <xf numFmtId="0" fontId="36" fillId="0" borderId="7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16" fontId="35" fillId="0" borderId="30" xfId="0" applyNumberFormat="1" applyFont="1" applyBorder="1" applyAlignment="1">
      <alignment horizontal="center" vertical="center"/>
    </xf>
    <xf numFmtId="0" fontId="35" fillId="0" borderId="30" xfId="0" applyFont="1" applyBorder="1"/>
    <xf numFmtId="0" fontId="35" fillId="11" borderId="7" xfId="0" applyFont="1" applyFill="1" applyBorder="1" applyAlignment="1">
      <alignment horizontal="center" vertical="center"/>
    </xf>
    <xf numFmtId="16" fontId="35" fillId="11" borderId="7" xfId="0" applyNumberFormat="1" applyFont="1" applyFill="1" applyBorder="1" applyAlignment="1">
      <alignment horizontal="center" vertical="center"/>
    </xf>
    <xf numFmtId="0" fontId="35" fillId="11" borderId="7" xfId="0" applyFont="1" applyFill="1" applyBorder="1"/>
    <xf numFmtId="0" fontId="36" fillId="11" borderId="7" xfId="0" applyFont="1" applyFill="1" applyBorder="1" applyAlignment="1">
      <alignment horizontal="center" vertical="center"/>
    </xf>
    <xf numFmtId="2" fontId="35" fillId="11" borderId="7" xfId="0" applyNumberFormat="1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6" fillId="6" borderId="29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2" fillId="0" borderId="24" xfId="0" applyFont="1" applyBorder="1"/>
    <xf numFmtId="0" fontId="14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6" fillId="11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49" fontId="36" fillId="12" borderId="32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1" fillId="0" borderId="30" xfId="12" applyBorder="1"/>
    <xf numFmtId="0" fontId="2" fillId="0" borderId="30" xfId="1" applyBorder="1"/>
    <xf numFmtId="2" fontId="2" fillId="0" borderId="30" xfId="1" applyNumberFormat="1" applyBorder="1" applyAlignment="1">
      <alignment horizontal="right"/>
    </xf>
    <xf numFmtId="2" fontId="2" fillId="0" borderId="30" xfId="1" applyNumberFormat="1" applyBorder="1"/>
    <xf numFmtId="0" fontId="5" fillId="0" borderId="30" xfId="1" applyFont="1" applyBorder="1"/>
    <xf numFmtId="2" fontId="5" fillId="0" borderId="30" xfId="1" applyNumberFormat="1" applyFont="1" applyBorder="1" applyAlignment="1">
      <alignment horizontal="right"/>
    </xf>
    <xf numFmtId="2" fontId="5" fillId="0" borderId="30" xfId="1" applyNumberFormat="1" applyFont="1" applyBorder="1"/>
    <xf numFmtId="10" fontId="5" fillId="0" borderId="30" xfId="46" applyNumberFormat="1" applyFont="1" applyBorder="1"/>
    <xf numFmtId="0" fontId="1" fillId="0" borderId="30" xfId="12" applyBorder="1" applyAlignment="1">
      <alignment horizontal="left"/>
    </xf>
    <xf numFmtId="49" fontId="1" fillId="0" borderId="30" xfId="12" applyNumberFormat="1" applyBorder="1"/>
    <xf numFmtId="0" fontId="35" fillId="12" borderId="7" xfId="0" applyFont="1" applyFill="1" applyBorder="1" applyAlignment="1">
      <alignment horizontal="center" vertical="center"/>
    </xf>
    <xf numFmtId="16" fontId="35" fillId="12" borderId="7" xfId="0" applyNumberFormat="1" applyFont="1" applyFill="1" applyBorder="1" applyAlignment="1">
      <alignment horizontal="center" vertical="center"/>
    </xf>
    <xf numFmtId="0" fontId="35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16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16" fontId="35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/>
    <xf numFmtId="0" fontId="36" fillId="6" borderId="28" xfId="0" applyFont="1" applyFill="1" applyBorder="1" applyAlignment="1">
      <alignment horizontal="center" vertical="center"/>
    </xf>
    <xf numFmtId="10" fontId="36" fillId="0" borderId="19" xfId="0" applyNumberFormat="1" applyFont="1" applyBorder="1" applyAlignment="1">
      <alignment horizontal="center" vertical="center" wrapText="1"/>
    </xf>
    <xf numFmtId="165" fontId="35" fillId="0" borderId="5" xfId="0" applyNumberFormat="1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15" fontId="2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 applyAlignment="1">
      <alignment horizontal="left"/>
    </xf>
    <xf numFmtId="43" fontId="35" fillId="12" borderId="30" xfId="0" applyNumberFormat="1" applyFont="1" applyFill="1" applyBorder="1" applyAlignment="1">
      <alignment horizontal="center" vertical="top"/>
    </xf>
    <xf numFmtId="0" fontId="36" fillId="48" borderId="2" xfId="0" applyFont="1" applyFill="1" applyBorder="1" applyAlignment="1">
      <alignment horizontal="center" vertical="center"/>
    </xf>
    <xf numFmtId="2" fontId="36" fillId="48" borderId="2" xfId="0" applyNumberFormat="1" applyFont="1" applyFill="1" applyBorder="1" applyAlignment="1">
      <alignment horizontal="center" vertical="center"/>
    </xf>
    <xf numFmtId="10" fontId="36" fillId="48" borderId="2" xfId="0" applyNumberFormat="1" applyFont="1" applyFill="1" applyBorder="1" applyAlignment="1">
      <alignment horizontal="center" vertical="center" wrapText="1"/>
    </xf>
    <xf numFmtId="0" fontId="36" fillId="48" borderId="19" xfId="0" applyFont="1" applyFill="1" applyBorder="1" applyAlignment="1">
      <alignment horizontal="center" vertical="center"/>
    </xf>
    <xf numFmtId="16" fontId="36" fillId="48" borderId="30" xfId="0" applyNumberFormat="1" applyFont="1" applyFill="1" applyBorder="1" applyAlignment="1">
      <alignment horizontal="center" vertical="center"/>
    </xf>
    <xf numFmtId="0" fontId="36" fillId="48" borderId="5" xfId="0" applyFont="1" applyFill="1" applyBorder="1" applyAlignment="1">
      <alignment horizontal="center" vertical="center"/>
    </xf>
    <xf numFmtId="15" fontId="1" fillId="0" borderId="30" xfId="12" applyNumberFormat="1" applyBorder="1"/>
    <xf numFmtId="0" fontId="5" fillId="4" borderId="7" xfId="0" applyFont="1" applyFill="1" applyBorder="1" applyAlignment="1">
      <alignment horizontal="center"/>
    </xf>
    <xf numFmtId="0" fontId="2" fillId="0" borderId="23" xfId="0" applyFont="1" applyBorder="1"/>
    <xf numFmtId="15" fontId="2" fillId="0" borderId="23" xfId="0" applyNumberFormat="1" applyFont="1" applyBorder="1"/>
    <xf numFmtId="2" fontId="2" fillId="0" borderId="23" xfId="0" applyNumberFormat="1" applyFont="1" applyBorder="1"/>
    <xf numFmtId="2" fontId="2" fillId="0" borderId="23" xfId="0" applyNumberFormat="1" applyFont="1" applyBorder="1" applyAlignment="1">
      <alignment horizontal="right"/>
    </xf>
    <xf numFmtId="0" fontId="13" fillId="0" borderId="23" xfId="0" applyFont="1" applyBorder="1"/>
    <xf numFmtId="10" fontId="13" fillId="2" borderId="23" xfId="0" applyNumberFormat="1" applyFont="1" applyFill="1" applyBorder="1" applyAlignment="1">
      <alignment horizontal="center"/>
    </xf>
    <xf numFmtId="0" fontId="2" fillId="0" borderId="30" xfId="0" applyFont="1" applyBorder="1"/>
    <xf numFmtId="0" fontId="2" fillId="0" borderId="30" xfId="0" applyFont="1" applyBorder="1" applyAlignment="1">
      <alignment horizontal="left"/>
    </xf>
    <xf numFmtId="0" fontId="2" fillId="0" borderId="42" xfId="0" applyFont="1" applyBorder="1"/>
    <xf numFmtId="0" fontId="2" fillId="0" borderId="23" xfId="0" applyFont="1" applyBorder="1" applyAlignment="1">
      <alignment horizontal="left"/>
    </xf>
    <xf numFmtId="0" fontId="14" fillId="0" borderId="30" xfId="0" applyFont="1" applyBorder="1"/>
    <xf numFmtId="2" fontId="2" fillId="0" borderId="30" xfId="0" applyNumberFormat="1" applyFont="1" applyBorder="1"/>
    <xf numFmtId="0" fontId="35" fillId="11" borderId="5" xfId="0" applyFont="1" applyFill="1" applyBorder="1" applyAlignment="1">
      <alignment horizontal="center" vertical="center"/>
    </xf>
    <xf numFmtId="1" fontId="35" fillId="11" borderId="7" xfId="0" applyNumberFormat="1" applyFont="1" applyFill="1" applyBorder="1" applyAlignment="1">
      <alignment horizontal="center" vertical="center"/>
    </xf>
    <xf numFmtId="1" fontId="35" fillId="11" borderId="2" xfId="0" applyNumberFormat="1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29" xfId="0" applyFont="1" applyBorder="1"/>
    <xf numFmtId="0" fontId="12" fillId="0" borderId="20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5" fillId="2" borderId="22" xfId="0" applyFont="1" applyFill="1" applyBorder="1"/>
    <xf numFmtId="0" fontId="12" fillId="0" borderId="23" xfId="0" applyFont="1" applyBorder="1"/>
    <xf numFmtId="2" fontId="30" fillId="2" borderId="22" xfId="0" applyNumberFormat="1" applyFont="1" applyFill="1" applyBorder="1" applyAlignment="1">
      <alignment horizontal="left" wrapText="1"/>
    </xf>
    <xf numFmtId="165" fontId="35" fillId="11" borderId="45" xfId="0" applyNumberFormat="1" applyFont="1" applyFill="1" applyBorder="1" applyAlignment="1">
      <alignment horizontal="center" vertical="center"/>
    </xf>
    <xf numFmtId="165" fontId="35" fillId="11" borderId="44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0" fontId="35" fillId="11" borderId="43" xfId="0" applyFont="1" applyFill="1" applyBorder="1" applyAlignment="1">
      <alignment horizontal="center" vertical="center"/>
    </xf>
    <xf numFmtId="16" fontId="35" fillId="11" borderId="31" xfId="0" applyNumberFormat="1" applyFont="1" applyFill="1" applyBorder="1" applyAlignment="1">
      <alignment horizontal="center" vertical="center"/>
    </xf>
    <xf numFmtId="16" fontId="35" fillId="11" borderId="43" xfId="0" applyNumberFormat="1" applyFont="1" applyFill="1" applyBorder="1" applyAlignment="1">
      <alignment horizontal="center" vertical="center"/>
    </xf>
    <xf numFmtId="166" fontId="35" fillId="11" borderId="45" xfId="0" applyNumberFormat="1" applyFont="1" applyFill="1" applyBorder="1" applyAlignment="1">
      <alignment horizontal="center" vertical="center"/>
    </xf>
    <xf numFmtId="166" fontId="35" fillId="11" borderId="44" xfId="0" applyNumberFormat="1" applyFont="1" applyFill="1" applyBorder="1" applyAlignment="1">
      <alignment horizontal="center" vertical="center"/>
    </xf>
    <xf numFmtId="0" fontId="36" fillId="11" borderId="45" xfId="0" applyFont="1" applyFill="1" applyBorder="1" applyAlignment="1">
      <alignment horizontal="center" vertical="center"/>
    </xf>
    <xf numFmtId="0" fontId="36" fillId="11" borderId="44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3" xfId="0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45195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45195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8" t="s">
        <v>16</v>
      </c>
      <c r="B9" s="390" t="s">
        <v>17</v>
      </c>
      <c r="C9" s="390" t="s">
        <v>18</v>
      </c>
      <c r="D9" s="390" t="s">
        <v>19</v>
      </c>
      <c r="E9" s="26" t="s">
        <v>20</v>
      </c>
      <c r="F9" s="26" t="s">
        <v>21</v>
      </c>
      <c r="G9" s="385" t="s">
        <v>22</v>
      </c>
      <c r="H9" s="386"/>
      <c r="I9" s="387"/>
      <c r="J9" s="385" t="s">
        <v>23</v>
      </c>
      <c r="K9" s="386"/>
      <c r="L9" s="387"/>
      <c r="M9" s="26"/>
      <c r="N9" s="27"/>
      <c r="O9" s="27"/>
      <c r="P9" s="27"/>
    </row>
    <row r="10" spans="1:16" ht="40.200000000000003">
      <c r="A10" s="389"/>
      <c r="B10" s="391"/>
      <c r="C10" s="391"/>
      <c r="D10" s="391"/>
      <c r="E10" s="28" t="s">
        <v>24</v>
      </c>
      <c r="F10" s="28" t="s">
        <v>24</v>
      </c>
      <c r="G10" s="368" t="s">
        <v>25</v>
      </c>
      <c r="H10" s="368" t="s">
        <v>26</v>
      </c>
      <c r="I10" s="368" t="s">
        <v>27</v>
      </c>
      <c r="J10" s="368" t="s">
        <v>28</v>
      </c>
      <c r="K10" s="368" t="s">
        <v>29</v>
      </c>
      <c r="L10" s="368" t="s">
        <v>30</v>
      </c>
      <c r="M10" s="368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75">
        <v>1</v>
      </c>
      <c r="B11" s="376" t="s">
        <v>34</v>
      </c>
      <c r="C11" s="342" t="s">
        <v>35</v>
      </c>
      <c r="D11" s="367">
        <v>45197</v>
      </c>
      <c r="E11" s="342">
        <v>19700.5</v>
      </c>
      <c r="F11" s="342">
        <v>19696.583333333332</v>
      </c>
      <c r="G11" s="341">
        <v>19630.166666666664</v>
      </c>
      <c r="H11" s="341">
        <v>19559.833333333332</v>
      </c>
      <c r="I11" s="341">
        <v>19493.416666666664</v>
      </c>
      <c r="J11" s="341">
        <v>19766.916666666664</v>
      </c>
      <c r="K11" s="341">
        <v>19833.333333333328</v>
      </c>
      <c r="L11" s="341">
        <v>19903.666666666664</v>
      </c>
      <c r="M11" s="340">
        <v>19763</v>
      </c>
      <c r="N11" s="340">
        <v>19626.25</v>
      </c>
      <c r="O11" s="340">
        <v>11836300</v>
      </c>
      <c r="P11" s="343">
        <v>3.3300305110935541E-2</v>
      </c>
    </row>
    <row r="12" spans="1:16" ht="12.75" customHeight="1">
      <c r="A12" s="375">
        <v>2</v>
      </c>
      <c r="B12" s="376" t="s">
        <v>34</v>
      </c>
      <c r="C12" s="342" t="s">
        <v>36</v>
      </c>
      <c r="D12" s="367">
        <v>45197</v>
      </c>
      <c r="E12" s="342">
        <v>44812.65</v>
      </c>
      <c r="F12" s="339">
        <v>44757.533333333333</v>
      </c>
      <c r="G12" s="338">
        <v>44524.116666666669</v>
      </c>
      <c r="H12" s="338">
        <v>44235.583333333336</v>
      </c>
      <c r="I12" s="338">
        <v>44002.166666666672</v>
      </c>
      <c r="J12" s="338">
        <v>45046.066666666666</v>
      </c>
      <c r="K12" s="338">
        <v>45279.483333333337</v>
      </c>
      <c r="L12" s="338">
        <v>45568.016666666663</v>
      </c>
      <c r="M12" s="340">
        <v>44990.95</v>
      </c>
      <c r="N12" s="340">
        <v>44469</v>
      </c>
      <c r="O12" s="340">
        <v>2582220</v>
      </c>
      <c r="P12" s="343">
        <v>6.6678233067099579E-2</v>
      </c>
    </row>
    <row r="13" spans="1:16" ht="12.75" customHeight="1">
      <c r="A13" s="375">
        <v>3</v>
      </c>
      <c r="B13" s="376" t="s">
        <v>34</v>
      </c>
      <c r="C13" s="336" t="s">
        <v>37</v>
      </c>
      <c r="D13" s="367">
        <v>45195</v>
      </c>
      <c r="E13" s="342">
        <v>19864.5</v>
      </c>
      <c r="F13" s="339">
        <v>19842.833333333332</v>
      </c>
      <c r="G13" s="338">
        <v>19759.666666666664</v>
      </c>
      <c r="H13" s="338">
        <v>19654.833333333332</v>
      </c>
      <c r="I13" s="338">
        <v>19571.666666666664</v>
      </c>
      <c r="J13" s="338">
        <v>19947.666666666664</v>
      </c>
      <c r="K13" s="338">
        <v>20030.833333333328</v>
      </c>
      <c r="L13" s="338">
        <v>20135.666666666664</v>
      </c>
      <c r="M13" s="340">
        <v>19926</v>
      </c>
      <c r="N13" s="340">
        <v>19738</v>
      </c>
      <c r="O13" s="340">
        <v>80280</v>
      </c>
      <c r="P13" s="343">
        <v>2.8176229508196721E-2</v>
      </c>
    </row>
    <row r="14" spans="1:16" ht="12.75" customHeight="1">
      <c r="A14" s="375">
        <v>4</v>
      </c>
      <c r="B14" s="376" t="s">
        <v>34</v>
      </c>
      <c r="C14" s="336" t="s">
        <v>38</v>
      </c>
      <c r="D14" s="367">
        <v>45194</v>
      </c>
      <c r="E14" s="342">
        <v>9188.0499999999993</v>
      </c>
      <c r="F14" s="339">
        <v>9118</v>
      </c>
      <c r="G14" s="338">
        <v>9039.75</v>
      </c>
      <c r="H14" s="338">
        <v>8891.4500000000007</v>
      </c>
      <c r="I14" s="338">
        <v>8813.2000000000007</v>
      </c>
      <c r="J14" s="338">
        <v>9266.2999999999993</v>
      </c>
      <c r="K14" s="338">
        <v>9344.5499999999993</v>
      </c>
      <c r="L14" s="338">
        <v>9492.8499999999985</v>
      </c>
      <c r="M14" s="340">
        <v>9196.25</v>
      </c>
      <c r="N14" s="340">
        <v>8969.7000000000007</v>
      </c>
      <c r="O14" s="340">
        <v>627300</v>
      </c>
      <c r="P14" s="343">
        <v>0.57722044125966432</v>
      </c>
    </row>
    <row r="15" spans="1:16" ht="12.75" customHeight="1">
      <c r="A15" s="375">
        <v>5</v>
      </c>
      <c r="B15" s="376" t="s">
        <v>39</v>
      </c>
      <c r="C15" s="339" t="s">
        <v>40</v>
      </c>
      <c r="D15" s="367">
        <v>45197</v>
      </c>
      <c r="E15" s="342">
        <v>497.4</v>
      </c>
      <c r="F15" s="339">
        <v>498.88333333333338</v>
      </c>
      <c r="G15" s="338">
        <v>494.96666666666675</v>
      </c>
      <c r="H15" s="338">
        <v>492.53333333333336</v>
      </c>
      <c r="I15" s="338">
        <v>488.61666666666673</v>
      </c>
      <c r="J15" s="338">
        <v>501.31666666666678</v>
      </c>
      <c r="K15" s="338">
        <v>505.23333333333341</v>
      </c>
      <c r="L15" s="338">
        <v>507.6666666666668</v>
      </c>
      <c r="M15" s="340">
        <v>502.8</v>
      </c>
      <c r="N15" s="340">
        <v>496.45</v>
      </c>
      <c r="O15" s="340">
        <v>15873000</v>
      </c>
      <c r="P15" s="343">
        <v>1.2244117084369619E-2</v>
      </c>
    </row>
    <row r="16" spans="1:16" ht="12.75" customHeight="1">
      <c r="A16" s="375">
        <v>6</v>
      </c>
      <c r="B16" s="376" t="s">
        <v>41</v>
      </c>
      <c r="C16" s="344" t="s">
        <v>42</v>
      </c>
      <c r="D16" s="367">
        <v>45197</v>
      </c>
      <c r="E16" s="342">
        <v>4180.55</v>
      </c>
      <c r="F16" s="339">
        <v>4172.4333333333334</v>
      </c>
      <c r="G16" s="338">
        <v>4139.2666666666664</v>
      </c>
      <c r="H16" s="338">
        <v>4097.9833333333327</v>
      </c>
      <c r="I16" s="338">
        <v>4064.8166666666657</v>
      </c>
      <c r="J16" s="338">
        <v>4213.7166666666672</v>
      </c>
      <c r="K16" s="338">
        <v>4246.8833333333332</v>
      </c>
      <c r="L16" s="338">
        <v>4288.1666666666679</v>
      </c>
      <c r="M16" s="340">
        <v>4205.6000000000004</v>
      </c>
      <c r="N16" s="340">
        <v>4131.1499999999996</v>
      </c>
      <c r="O16" s="340">
        <v>1320500</v>
      </c>
      <c r="P16" s="343">
        <v>-2.5461254612546124E-2</v>
      </c>
    </row>
    <row r="17" spans="1:16" ht="12.75" customHeight="1">
      <c r="A17" s="375">
        <v>7</v>
      </c>
      <c r="B17" s="376" t="s">
        <v>43</v>
      </c>
      <c r="C17" s="344" t="s">
        <v>44</v>
      </c>
      <c r="D17" s="367">
        <v>45197</v>
      </c>
      <c r="E17" s="342">
        <v>22704.3</v>
      </c>
      <c r="F17" s="339">
        <v>22597.45</v>
      </c>
      <c r="G17" s="338">
        <v>22455.9</v>
      </c>
      <c r="H17" s="338">
        <v>22207.5</v>
      </c>
      <c r="I17" s="338">
        <v>22065.95</v>
      </c>
      <c r="J17" s="338">
        <v>22845.850000000002</v>
      </c>
      <c r="K17" s="338">
        <v>22987.399999999998</v>
      </c>
      <c r="L17" s="338">
        <v>23235.800000000003</v>
      </c>
      <c r="M17" s="340">
        <v>22739</v>
      </c>
      <c r="N17" s="340">
        <v>22349.05</v>
      </c>
      <c r="O17" s="340">
        <v>82080</v>
      </c>
      <c r="P17" s="343">
        <v>-2.052505966587112E-2</v>
      </c>
    </row>
    <row r="18" spans="1:16" ht="12.75" customHeight="1">
      <c r="A18" s="375">
        <v>8</v>
      </c>
      <c r="B18" s="376" t="s">
        <v>45</v>
      </c>
      <c r="C18" s="345" t="s">
        <v>46</v>
      </c>
      <c r="D18" s="367">
        <v>45197</v>
      </c>
      <c r="E18" s="342">
        <v>176.65</v>
      </c>
      <c r="F18" s="339">
        <v>175.88333333333333</v>
      </c>
      <c r="G18" s="338">
        <v>174.51666666666665</v>
      </c>
      <c r="H18" s="338">
        <v>172.38333333333333</v>
      </c>
      <c r="I18" s="338">
        <v>171.01666666666665</v>
      </c>
      <c r="J18" s="338">
        <v>178.01666666666665</v>
      </c>
      <c r="K18" s="338">
        <v>179.38333333333333</v>
      </c>
      <c r="L18" s="338">
        <v>181.51666666666665</v>
      </c>
      <c r="M18" s="340">
        <v>177.25</v>
      </c>
      <c r="N18" s="340">
        <v>173.75</v>
      </c>
      <c r="O18" s="340">
        <v>43637400</v>
      </c>
      <c r="P18" s="343">
        <v>4.056142158125161E-2</v>
      </c>
    </row>
    <row r="19" spans="1:16" ht="12.75" customHeight="1">
      <c r="A19" s="375">
        <v>9</v>
      </c>
      <c r="B19" s="376" t="s">
        <v>47</v>
      </c>
      <c r="C19" s="337" t="s">
        <v>48</v>
      </c>
      <c r="D19" s="367">
        <v>45197</v>
      </c>
      <c r="E19" s="342">
        <v>216.6</v>
      </c>
      <c r="F19" s="339">
        <v>216.58333333333334</v>
      </c>
      <c r="G19" s="338">
        <v>214.2166666666667</v>
      </c>
      <c r="H19" s="338">
        <v>211.83333333333334</v>
      </c>
      <c r="I19" s="338">
        <v>209.4666666666667</v>
      </c>
      <c r="J19" s="338">
        <v>218.9666666666667</v>
      </c>
      <c r="K19" s="338">
        <v>221.33333333333331</v>
      </c>
      <c r="L19" s="338">
        <v>223.7166666666667</v>
      </c>
      <c r="M19" s="340">
        <v>218.95</v>
      </c>
      <c r="N19" s="340">
        <v>214.2</v>
      </c>
      <c r="O19" s="340">
        <v>32253000</v>
      </c>
      <c r="P19" s="343">
        <v>-5.0443968156766689E-2</v>
      </c>
    </row>
    <row r="20" spans="1:16" ht="12.75" customHeight="1">
      <c r="A20" s="375">
        <v>10</v>
      </c>
      <c r="B20" s="376" t="s">
        <v>49</v>
      </c>
      <c r="C20" s="339" t="s">
        <v>50</v>
      </c>
      <c r="D20" s="367">
        <v>45197</v>
      </c>
      <c r="E20" s="342">
        <v>2000.55</v>
      </c>
      <c r="F20" s="339">
        <v>1991.7333333333336</v>
      </c>
      <c r="G20" s="338">
        <v>1975.4666666666672</v>
      </c>
      <c r="H20" s="338">
        <v>1950.3833333333337</v>
      </c>
      <c r="I20" s="338">
        <v>1934.1166666666672</v>
      </c>
      <c r="J20" s="338">
        <v>2016.8166666666671</v>
      </c>
      <c r="K20" s="338">
        <v>2033.0833333333335</v>
      </c>
      <c r="L20" s="338">
        <v>2058.166666666667</v>
      </c>
      <c r="M20" s="340">
        <v>2008</v>
      </c>
      <c r="N20" s="340">
        <v>1966.65</v>
      </c>
      <c r="O20" s="340">
        <v>6360900</v>
      </c>
      <c r="P20" s="343">
        <v>-1.7889929852643472E-3</v>
      </c>
    </row>
    <row r="21" spans="1:16" ht="12.75" customHeight="1">
      <c r="A21" s="375">
        <v>11</v>
      </c>
      <c r="B21" s="376" t="s">
        <v>45</v>
      </c>
      <c r="C21" s="339" t="s">
        <v>51</v>
      </c>
      <c r="D21" s="367">
        <v>45197</v>
      </c>
      <c r="E21" s="342">
        <v>2480.35</v>
      </c>
      <c r="F21" s="339">
        <v>2463.2666666666664</v>
      </c>
      <c r="G21" s="338">
        <v>2439.583333333333</v>
      </c>
      <c r="H21" s="338">
        <v>2398.8166666666666</v>
      </c>
      <c r="I21" s="338">
        <v>2375.1333333333332</v>
      </c>
      <c r="J21" s="338">
        <v>2504.0333333333328</v>
      </c>
      <c r="K21" s="338">
        <v>2527.7166666666662</v>
      </c>
      <c r="L21" s="338">
        <v>2568.4833333333327</v>
      </c>
      <c r="M21" s="340">
        <v>2486.9499999999998</v>
      </c>
      <c r="N21" s="340">
        <v>2422.5</v>
      </c>
      <c r="O21" s="340">
        <v>10079700</v>
      </c>
      <c r="P21" s="343">
        <v>-4.9458034709471063E-3</v>
      </c>
    </row>
    <row r="22" spans="1:16" ht="12.75" customHeight="1">
      <c r="A22" s="375">
        <v>12</v>
      </c>
      <c r="B22" s="376" t="s">
        <v>45</v>
      </c>
      <c r="C22" s="339" t="s">
        <v>52</v>
      </c>
      <c r="D22" s="367">
        <v>45197</v>
      </c>
      <c r="E22" s="342">
        <v>827.05</v>
      </c>
      <c r="F22" s="339">
        <v>826.2166666666667</v>
      </c>
      <c r="G22" s="338">
        <v>819.98333333333335</v>
      </c>
      <c r="H22" s="338">
        <v>812.91666666666663</v>
      </c>
      <c r="I22" s="338">
        <v>806.68333333333328</v>
      </c>
      <c r="J22" s="338">
        <v>833.28333333333342</v>
      </c>
      <c r="K22" s="338">
        <v>839.51666666666677</v>
      </c>
      <c r="L22" s="338">
        <v>846.58333333333348</v>
      </c>
      <c r="M22" s="340">
        <v>832.45</v>
      </c>
      <c r="N22" s="340">
        <v>819.15</v>
      </c>
      <c r="O22" s="340">
        <v>51453600</v>
      </c>
      <c r="P22" s="343">
        <v>2.7595884003741816E-3</v>
      </c>
    </row>
    <row r="23" spans="1:16" ht="12.75" customHeight="1">
      <c r="A23" s="375">
        <v>13</v>
      </c>
      <c r="B23" s="376" t="s">
        <v>43</v>
      </c>
      <c r="C23" s="339" t="s">
        <v>53</v>
      </c>
      <c r="D23" s="367">
        <v>45197</v>
      </c>
      <c r="E23" s="342">
        <v>3554.2</v>
      </c>
      <c r="F23" s="339">
        <v>3549.9499999999994</v>
      </c>
      <c r="G23" s="338">
        <v>3519.9499999999989</v>
      </c>
      <c r="H23" s="338">
        <v>3485.6999999999994</v>
      </c>
      <c r="I23" s="338">
        <v>3455.6999999999989</v>
      </c>
      <c r="J23" s="338">
        <v>3584.1999999999989</v>
      </c>
      <c r="K23" s="338">
        <v>3614.2</v>
      </c>
      <c r="L23" s="338">
        <v>3648.4499999999989</v>
      </c>
      <c r="M23" s="340">
        <v>3579.95</v>
      </c>
      <c r="N23" s="340">
        <v>3515.7</v>
      </c>
      <c r="O23" s="340">
        <v>891600</v>
      </c>
      <c r="P23" s="343">
        <v>3.0275017333025192E-2</v>
      </c>
    </row>
    <row r="24" spans="1:16" ht="12.75" customHeight="1">
      <c r="A24" s="375">
        <v>14</v>
      </c>
      <c r="B24" s="376" t="s">
        <v>49</v>
      </c>
      <c r="C24" s="339" t="s">
        <v>54</v>
      </c>
      <c r="D24" s="367">
        <v>45197</v>
      </c>
      <c r="E24" s="342">
        <v>423.6</v>
      </c>
      <c r="F24" s="339">
        <v>421.2166666666667</v>
      </c>
      <c r="G24" s="338">
        <v>416.83333333333337</v>
      </c>
      <c r="H24" s="338">
        <v>410.06666666666666</v>
      </c>
      <c r="I24" s="338">
        <v>405.68333333333334</v>
      </c>
      <c r="J24" s="338">
        <v>427.98333333333341</v>
      </c>
      <c r="K24" s="338">
        <v>432.36666666666673</v>
      </c>
      <c r="L24" s="338">
        <v>439.13333333333344</v>
      </c>
      <c r="M24" s="340">
        <v>425.6</v>
      </c>
      <c r="N24" s="340">
        <v>414.45</v>
      </c>
      <c r="O24" s="340">
        <v>69471000</v>
      </c>
      <c r="P24" s="343">
        <v>-4.6421663442940036E-3</v>
      </c>
    </row>
    <row r="25" spans="1:16" ht="12.75" customHeight="1">
      <c r="A25" s="375">
        <v>15</v>
      </c>
      <c r="B25" s="376" t="s">
        <v>45</v>
      </c>
      <c r="C25" s="339" t="s">
        <v>55</v>
      </c>
      <c r="D25" s="367">
        <v>45197</v>
      </c>
      <c r="E25" s="342">
        <v>5093.8</v>
      </c>
      <c r="F25" s="339">
        <v>5058.8499999999995</v>
      </c>
      <c r="G25" s="338">
        <v>5007.9499999999989</v>
      </c>
      <c r="H25" s="338">
        <v>4922.0999999999995</v>
      </c>
      <c r="I25" s="338">
        <v>4871.1999999999989</v>
      </c>
      <c r="J25" s="338">
        <v>5144.6999999999989</v>
      </c>
      <c r="K25" s="338">
        <v>5195.5999999999985</v>
      </c>
      <c r="L25" s="338">
        <v>5281.4499999999989</v>
      </c>
      <c r="M25" s="340">
        <v>5109.75</v>
      </c>
      <c r="N25" s="340">
        <v>4973</v>
      </c>
      <c r="O25" s="340">
        <v>2334000</v>
      </c>
      <c r="P25" s="343">
        <v>1.1046133853151396E-2</v>
      </c>
    </row>
    <row r="26" spans="1:16" ht="12.75" customHeight="1">
      <c r="A26" s="375">
        <v>16</v>
      </c>
      <c r="B26" s="376" t="s">
        <v>56</v>
      </c>
      <c r="C26" s="339" t="s">
        <v>57</v>
      </c>
      <c r="D26" s="367">
        <v>45197</v>
      </c>
      <c r="E26" s="342">
        <v>376.1</v>
      </c>
      <c r="F26" s="339">
        <v>374.63333333333338</v>
      </c>
      <c r="G26" s="338">
        <v>372.36666666666679</v>
      </c>
      <c r="H26" s="338">
        <v>368.63333333333338</v>
      </c>
      <c r="I26" s="338">
        <v>366.36666666666679</v>
      </c>
      <c r="J26" s="338">
        <v>378.36666666666679</v>
      </c>
      <c r="K26" s="338">
        <v>380.63333333333333</v>
      </c>
      <c r="L26" s="338">
        <v>384.36666666666679</v>
      </c>
      <c r="M26" s="340">
        <v>376.9</v>
      </c>
      <c r="N26" s="340">
        <v>370.9</v>
      </c>
      <c r="O26" s="340">
        <v>13674800</v>
      </c>
      <c r="P26" s="343">
        <v>-4.4995844710910601E-2</v>
      </c>
    </row>
    <row r="27" spans="1:16" ht="12.75" customHeight="1">
      <c r="A27" s="375">
        <v>17</v>
      </c>
      <c r="B27" s="376" t="s">
        <v>56</v>
      </c>
      <c r="C27" s="339" t="s">
        <v>58</v>
      </c>
      <c r="D27" s="367">
        <v>45197</v>
      </c>
      <c r="E27" s="342">
        <v>181.75</v>
      </c>
      <c r="F27" s="339">
        <v>180.25</v>
      </c>
      <c r="G27" s="338">
        <v>178.2</v>
      </c>
      <c r="H27" s="338">
        <v>174.64999999999998</v>
      </c>
      <c r="I27" s="338">
        <v>172.59999999999997</v>
      </c>
      <c r="J27" s="338">
        <v>183.8</v>
      </c>
      <c r="K27" s="338">
        <v>185.85000000000002</v>
      </c>
      <c r="L27" s="338">
        <v>189.40000000000003</v>
      </c>
      <c r="M27" s="340">
        <v>182.3</v>
      </c>
      <c r="N27" s="340">
        <v>176.7</v>
      </c>
      <c r="O27" s="340">
        <v>79365000</v>
      </c>
      <c r="P27" s="343">
        <v>-7.1862940007016721E-2</v>
      </c>
    </row>
    <row r="28" spans="1:16" ht="12.75" customHeight="1">
      <c r="A28" s="375">
        <v>18</v>
      </c>
      <c r="B28" s="376" t="s">
        <v>59</v>
      </c>
      <c r="C28" s="339" t="s">
        <v>60</v>
      </c>
      <c r="D28" s="367">
        <v>45197</v>
      </c>
      <c r="E28" s="342">
        <v>3315.3</v>
      </c>
      <c r="F28" s="339">
        <v>3303.7166666666667</v>
      </c>
      <c r="G28" s="338">
        <v>3282.4333333333334</v>
      </c>
      <c r="H28" s="338">
        <v>3249.5666666666666</v>
      </c>
      <c r="I28" s="338">
        <v>3228.2833333333333</v>
      </c>
      <c r="J28" s="338">
        <v>3336.5833333333335</v>
      </c>
      <c r="K28" s="338">
        <v>3357.8666666666672</v>
      </c>
      <c r="L28" s="338">
        <v>3390.7333333333336</v>
      </c>
      <c r="M28" s="340">
        <v>3325</v>
      </c>
      <c r="N28" s="340">
        <v>3270.85</v>
      </c>
      <c r="O28" s="340">
        <v>5336200</v>
      </c>
      <c r="P28" s="343">
        <v>6.2607033334660875E-2</v>
      </c>
    </row>
    <row r="29" spans="1:16" ht="12.75" customHeight="1">
      <c r="A29" s="375">
        <v>19</v>
      </c>
      <c r="B29" s="376" t="s">
        <v>45</v>
      </c>
      <c r="C29" s="339" t="s">
        <v>61</v>
      </c>
      <c r="D29" s="367">
        <v>45197</v>
      </c>
      <c r="E29" s="342">
        <v>1865.65</v>
      </c>
      <c r="F29" s="339">
        <v>1849.5166666666664</v>
      </c>
      <c r="G29" s="338">
        <v>1828.7333333333329</v>
      </c>
      <c r="H29" s="338">
        <v>1791.8166666666664</v>
      </c>
      <c r="I29" s="338">
        <v>1771.0333333333328</v>
      </c>
      <c r="J29" s="338">
        <v>1886.4333333333329</v>
      </c>
      <c r="K29" s="338">
        <v>1907.2166666666667</v>
      </c>
      <c r="L29" s="338">
        <v>1944.133333333333</v>
      </c>
      <c r="M29" s="340">
        <v>1870.3</v>
      </c>
      <c r="N29" s="340">
        <v>1812.6</v>
      </c>
      <c r="O29" s="340">
        <v>4102326</v>
      </c>
      <c r="P29" s="343">
        <v>-6.4602510460251047E-2</v>
      </c>
    </row>
    <row r="30" spans="1:16" ht="12.75" customHeight="1">
      <c r="A30" s="375">
        <v>20</v>
      </c>
      <c r="B30" s="376" t="s">
        <v>45</v>
      </c>
      <c r="C30" s="344" t="s">
        <v>62</v>
      </c>
      <c r="D30" s="367">
        <v>45197</v>
      </c>
      <c r="E30" s="342">
        <v>7005.7</v>
      </c>
      <c r="F30" s="339">
        <v>7028.3</v>
      </c>
      <c r="G30" s="338">
        <v>6959.9000000000005</v>
      </c>
      <c r="H30" s="338">
        <v>6914.1</v>
      </c>
      <c r="I30" s="338">
        <v>6845.7000000000007</v>
      </c>
      <c r="J30" s="338">
        <v>7074.1</v>
      </c>
      <c r="K30" s="338">
        <v>7142.5</v>
      </c>
      <c r="L30" s="338">
        <v>7188.3</v>
      </c>
      <c r="M30" s="340">
        <v>7096.7</v>
      </c>
      <c r="N30" s="340">
        <v>6982.5</v>
      </c>
      <c r="O30" s="340">
        <v>388500</v>
      </c>
      <c r="P30" s="343">
        <v>-2.7047332832456798E-2</v>
      </c>
    </row>
    <row r="31" spans="1:16" ht="12.75" customHeight="1">
      <c r="A31" s="375">
        <v>21</v>
      </c>
      <c r="B31" s="376" t="s">
        <v>63</v>
      </c>
      <c r="C31" s="339" t="s">
        <v>64</v>
      </c>
      <c r="D31" s="367">
        <v>45197</v>
      </c>
      <c r="E31" s="342">
        <v>742.85</v>
      </c>
      <c r="F31" s="339">
        <v>741.01666666666677</v>
      </c>
      <c r="G31" s="338">
        <v>735.93333333333351</v>
      </c>
      <c r="H31" s="338">
        <v>729.01666666666677</v>
      </c>
      <c r="I31" s="338">
        <v>723.93333333333351</v>
      </c>
      <c r="J31" s="338">
        <v>747.93333333333351</v>
      </c>
      <c r="K31" s="338">
        <v>753.01666666666677</v>
      </c>
      <c r="L31" s="338">
        <v>759.93333333333351</v>
      </c>
      <c r="M31" s="340">
        <v>746.1</v>
      </c>
      <c r="N31" s="340">
        <v>734.1</v>
      </c>
      <c r="O31" s="340">
        <v>13240000</v>
      </c>
      <c r="P31" s="343">
        <v>-5.543268887779125E-2</v>
      </c>
    </row>
    <row r="32" spans="1:16" ht="12.75" customHeight="1">
      <c r="A32" s="375">
        <v>22</v>
      </c>
      <c r="B32" s="376" t="s">
        <v>43</v>
      </c>
      <c r="C32" s="339" t="s">
        <v>65</v>
      </c>
      <c r="D32" s="367">
        <v>45197</v>
      </c>
      <c r="E32" s="342">
        <v>875.6</v>
      </c>
      <c r="F32" s="339">
        <v>869.25</v>
      </c>
      <c r="G32" s="338">
        <v>860.7</v>
      </c>
      <c r="H32" s="338">
        <v>845.80000000000007</v>
      </c>
      <c r="I32" s="338">
        <v>837.25000000000011</v>
      </c>
      <c r="J32" s="338">
        <v>884.15</v>
      </c>
      <c r="K32" s="338">
        <v>892.69999999999993</v>
      </c>
      <c r="L32" s="338">
        <v>907.59999999999991</v>
      </c>
      <c r="M32" s="340">
        <v>877.8</v>
      </c>
      <c r="N32" s="340">
        <v>854.35</v>
      </c>
      <c r="O32" s="340">
        <v>14714700</v>
      </c>
      <c r="P32" s="343">
        <v>2.2003208801283522E-2</v>
      </c>
    </row>
    <row r="33" spans="1:16" ht="12.75" customHeight="1">
      <c r="A33" s="375">
        <v>23</v>
      </c>
      <c r="B33" s="376" t="s">
        <v>63</v>
      </c>
      <c r="C33" s="339" t="s">
        <v>66</v>
      </c>
      <c r="D33" s="367">
        <v>45197</v>
      </c>
      <c r="E33" s="342">
        <v>1018.85</v>
      </c>
      <c r="F33" s="339">
        <v>1017.1500000000001</v>
      </c>
      <c r="G33" s="338">
        <v>1008.8500000000001</v>
      </c>
      <c r="H33" s="338">
        <v>998.85</v>
      </c>
      <c r="I33" s="338">
        <v>990.55000000000007</v>
      </c>
      <c r="J33" s="338">
        <v>1027.1500000000001</v>
      </c>
      <c r="K33" s="338">
        <v>1035.4500000000003</v>
      </c>
      <c r="L33" s="338">
        <v>1045.4500000000003</v>
      </c>
      <c r="M33" s="340">
        <v>1025.45</v>
      </c>
      <c r="N33" s="340">
        <v>1007.15</v>
      </c>
      <c r="O33" s="340">
        <v>39206250</v>
      </c>
      <c r="P33" s="343">
        <v>-1.1892573048751673E-2</v>
      </c>
    </row>
    <row r="34" spans="1:16" ht="12.75" customHeight="1">
      <c r="A34" s="375">
        <v>24</v>
      </c>
      <c r="B34" s="376" t="s">
        <v>56</v>
      </c>
      <c r="C34" s="339" t="s">
        <v>67</v>
      </c>
      <c r="D34" s="367">
        <v>45197</v>
      </c>
      <c r="E34" s="342">
        <v>5021</v>
      </c>
      <c r="F34" s="339">
        <v>5032.55</v>
      </c>
      <c r="G34" s="338">
        <v>4996.25</v>
      </c>
      <c r="H34" s="338">
        <v>4971.5</v>
      </c>
      <c r="I34" s="338">
        <v>4935.2</v>
      </c>
      <c r="J34" s="338">
        <v>5057.3</v>
      </c>
      <c r="K34" s="338">
        <v>5093.6000000000013</v>
      </c>
      <c r="L34" s="338">
        <v>5118.3500000000004</v>
      </c>
      <c r="M34" s="340">
        <v>5068.8500000000004</v>
      </c>
      <c r="N34" s="340">
        <v>5007.8</v>
      </c>
      <c r="O34" s="340">
        <v>2498250</v>
      </c>
      <c r="P34" s="343">
        <v>7.2555543629923794E-2</v>
      </c>
    </row>
    <row r="35" spans="1:16" ht="12.75" customHeight="1">
      <c r="A35" s="375">
        <v>25</v>
      </c>
      <c r="B35" s="376" t="s">
        <v>68</v>
      </c>
      <c r="C35" s="339" t="s">
        <v>69</v>
      </c>
      <c r="D35" s="367">
        <v>45197</v>
      </c>
      <c r="E35" s="342">
        <v>1577</v>
      </c>
      <c r="F35" s="339">
        <v>1572.5333333333335</v>
      </c>
      <c r="G35" s="338">
        <v>1553.0666666666671</v>
      </c>
      <c r="H35" s="338">
        <v>1529.1333333333334</v>
      </c>
      <c r="I35" s="338">
        <v>1509.666666666667</v>
      </c>
      <c r="J35" s="338">
        <v>1596.4666666666672</v>
      </c>
      <c r="K35" s="338">
        <v>1615.9333333333338</v>
      </c>
      <c r="L35" s="338">
        <v>1639.8666666666672</v>
      </c>
      <c r="M35" s="340">
        <v>1592</v>
      </c>
      <c r="N35" s="340">
        <v>1548.6</v>
      </c>
      <c r="O35" s="340">
        <v>10902000</v>
      </c>
      <c r="P35" s="343">
        <v>-3.5946411990980233E-2</v>
      </c>
    </row>
    <row r="36" spans="1:16" ht="12.75" customHeight="1">
      <c r="A36" s="375">
        <v>26</v>
      </c>
      <c r="B36" s="376" t="s">
        <v>68</v>
      </c>
      <c r="C36" s="339" t="s">
        <v>70</v>
      </c>
      <c r="D36" s="367">
        <v>45197</v>
      </c>
      <c r="E36" s="342">
        <v>7840.35</v>
      </c>
      <c r="F36" s="339">
        <v>7741.916666666667</v>
      </c>
      <c r="G36" s="338">
        <v>7617.6333333333341</v>
      </c>
      <c r="H36" s="338">
        <v>7394.916666666667</v>
      </c>
      <c r="I36" s="338">
        <v>7270.6333333333341</v>
      </c>
      <c r="J36" s="338">
        <v>7964.6333333333341</v>
      </c>
      <c r="K36" s="338">
        <v>8088.916666666667</v>
      </c>
      <c r="L36" s="338">
        <v>8311.633333333335</v>
      </c>
      <c r="M36" s="340">
        <v>7866.2</v>
      </c>
      <c r="N36" s="340">
        <v>7519.2</v>
      </c>
      <c r="O36" s="340">
        <v>4582125</v>
      </c>
      <c r="P36" s="343">
        <v>0.12008433403611697</v>
      </c>
    </row>
    <row r="37" spans="1:16" ht="12.75" customHeight="1">
      <c r="A37" s="375">
        <v>27</v>
      </c>
      <c r="B37" s="376" t="s">
        <v>56</v>
      </c>
      <c r="C37" s="339" t="s">
        <v>71</v>
      </c>
      <c r="D37" s="367">
        <v>45197</v>
      </c>
      <c r="E37" s="342">
        <v>2562.9499999999998</v>
      </c>
      <c r="F37" s="339">
        <v>2560.5833333333335</v>
      </c>
      <c r="G37" s="338">
        <v>2543.7166666666672</v>
      </c>
      <c r="H37" s="338">
        <v>2524.4833333333336</v>
      </c>
      <c r="I37" s="338">
        <v>2507.6166666666672</v>
      </c>
      <c r="J37" s="338">
        <v>2579.8166666666671</v>
      </c>
      <c r="K37" s="338">
        <v>2596.6833333333329</v>
      </c>
      <c r="L37" s="338">
        <v>2615.916666666667</v>
      </c>
      <c r="M37" s="340">
        <v>2577.4499999999998</v>
      </c>
      <c r="N37" s="340">
        <v>2541.35</v>
      </c>
      <c r="O37" s="340">
        <v>1907100</v>
      </c>
      <c r="P37" s="343">
        <v>2.532258064516129E-2</v>
      </c>
    </row>
    <row r="38" spans="1:16" ht="12.75" customHeight="1">
      <c r="A38" s="375">
        <v>28</v>
      </c>
      <c r="B38" s="376" t="s">
        <v>45</v>
      </c>
      <c r="C38" s="345" t="s">
        <v>72</v>
      </c>
      <c r="D38" s="367">
        <v>45197</v>
      </c>
      <c r="E38" s="342">
        <v>440.95</v>
      </c>
      <c r="F38" s="339">
        <v>434.91666666666669</v>
      </c>
      <c r="G38" s="338">
        <v>421.88333333333338</v>
      </c>
      <c r="H38" s="338">
        <v>402.81666666666672</v>
      </c>
      <c r="I38" s="338">
        <v>389.78333333333342</v>
      </c>
      <c r="J38" s="338">
        <v>453.98333333333335</v>
      </c>
      <c r="K38" s="338">
        <v>467.01666666666665</v>
      </c>
      <c r="L38" s="338">
        <v>486.08333333333331</v>
      </c>
      <c r="M38" s="340">
        <v>447.95</v>
      </c>
      <c r="N38" s="340">
        <v>415.85</v>
      </c>
      <c r="O38" s="340">
        <v>12747200</v>
      </c>
      <c r="P38" s="343">
        <v>0.14107705528501863</v>
      </c>
    </row>
    <row r="39" spans="1:16" ht="12.75" customHeight="1">
      <c r="A39" s="375">
        <v>29</v>
      </c>
      <c r="B39" s="376" t="s">
        <v>63</v>
      </c>
      <c r="C39" s="339" t="s">
        <v>73</v>
      </c>
      <c r="D39" s="367">
        <v>45197</v>
      </c>
      <c r="E39" s="342">
        <v>252.95</v>
      </c>
      <c r="F39" s="339">
        <v>251.0333333333333</v>
      </c>
      <c r="G39" s="338">
        <v>248.46666666666661</v>
      </c>
      <c r="H39" s="338">
        <v>243.98333333333332</v>
      </c>
      <c r="I39" s="338">
        <v>241.41666666666663</v>
      </c>
      <c r="J39" s="338">
        <v>255.51666666666659</v>
      </c>
      <c r="K39" s="338">
        <v>258.08333333333331</v>
      </c>
      <c r="L39" s="338">
        <v>262.56666666666661</v>
      </c>
      <c r="M39" s="340">
        <v>253.6</v>
      </c>
      <c r="N39" s="340">
        <v>246.55</v>
      </c>
      <c r="O39" s="340">
        <v>72212500</v>
      </c>
      <c r="P39" s="343">
        <v>3.4637151658428254E-2</v>
      </c>
    </row>
    <row r="40" spans="1:16" ht="12.75" customHeight="1">
      <c r="A40" s="375">
        <v>30</v>
      </c>
      <c r="B40" s="376" t="s">
        <v>63</v>
      </c>
      <c r="C40" s="339" t="s">
        <v>74</v>
      </c>
      <c r="D40" s="367">
        <v>45197</v>
      </c>
      <c r="E40" s="342">
        <v>217.25</v>
      </c>
      <c r="F40" s="339">
        <v>216.86666666666667</v>
      </c>
      <c r="G40" s="338">
        <v>214.43333333333334</v>
      </c>
      <c r="H40" s="338">
        <v>211.61666666666667</v>
      </c>
      <c r="I40" s="338">
        <v>209.18333333333334</v>
      </c>
      <c r="J40" s="338">
        <v>219.68333333333334</v>
      </c>
      <c r="K40" s="338">
        <v>222.11666666666667</v>
      </c>
      <c r="L40" s="338">
        <v>224.93333333333334</v>
      </c>
      <c r="M40" s="340">
        <v>219.3</v>
      </c>
      <c r="N40" s="340">
        <v>214.05</v>
      </c>
      <c r="O40" s="340">
        <v>108067050</v>
      </c>
      <c r="P40" s="343">
        <v>-2.2799407532797293E-2</v>
      </c>
    </row>
    <row r="41" spans="1:16" ht="12.75" customHeight="1">
      <c r="A41" s="375">
        <v>31</v>
      </c>
      <c r="B41" s="376" t="s">
        <v>59</v>
      </c>
      <c r="C41" s="339" t="s">
        <v>75</v>
      </c>
      <c r="D41" s="367">
        <v>45197</v>
      </c>
      <c r="E41" s="342">
        <v>1632.3</v>
      </c>
      <c r="F41" s="339">
        <v>1631</v>
      </c>
      <c r="G41" s="338">
        <v>1617.55</v>
      </c>
      <c r="H41" s="338">
        <v>1602.8</v>
      </c>
      <c r="I41" s="338">
        <v>1589.35</v>
      </c>
      <c r="J41" s="338">
        <v>1645.75</v>
      </c>
      <c r="K41" s="338">
        <v>1659.1999999999998</v>
      </c>
      <c r="L41" s="338">
        <v>1673.95</v>
      </c>
      <c r="M41" s="340">
        <v>1644.45</v>
      </c>
      <c r="N41" s="340">
        <v>1616.25</v>
      </c>
      <c r="O41" s="340">
        <v>1456500</v>
      </c>
      <c r="P41" s="343">
        <v>-6.0019361084220714E-2</v>
      </c>
    </row>
    <row r="42" spans="1:16" ht="12.75" customHeight="1">
      <c r="A42" s="375">
        <v>32</v>
      </c>
      <c r="B42" s="376" t="s">
        <v>41</v>
      </c>
      <c r="C42" s="339" t="s">
        <v>76</v>
      </c>
      <c r="D42" s="367">
        <v>45197</v>
      </c>
      <c r="E42" s="342">
        <v>136.44999999999999</v>
      </c>
      <c r="F42" s="339">
        <v>135.6</v>
      </c>
      <c r="G42" s="338">
        <v>134.39999999999998</v>
      </c>
      <c r="H42" s="338">
        <v>132.35</v>
      </c>
      <c r="I42" s="338">
        <v>131.14999999999998</v>
      </c>
      <c r="J42" s="338">
        <v>137.64999999999998</v>
      </c>
      <c r="K42" s="338">
        <v>138.84999999999997</v>
      </c>
      <c r="L42" s="338">
        <v>140.89999999999998</v>
      </c>
      <c r="M42" s="340">
        <v>136.80000000000001</v>
      </c>
      <c r="N42" s="340">
        <v>133.55000000000001</v>
      </c>
      <c r="O42" s="340">
        <v>73718100</v>
      </c>
      <c r="P42" s="343">
        <v>-3.2685115931189231E-2</v>
      </c>
    </row>
    <row r="43" spans="1:16" ht="12.75" customHeight="1">
      <c r="A43" s="375">
        <v>33</v>
      </c>
      <c r="B43" s="376" t="s">
        <v>59</v>
      </c>
      <c r="C43" s="339" t="s">
        <v>77</v>
      </c>
      <c r="D43" s="367">
        <v>45197</v>
      </c>
      <c r="E43" s="342">
        <v>611.1</v>
      </c>
      <c r="F43" s="339">
        <v>621.93333333333339</v>
      </c>
      <c r="G43" s="338">
        <v>598.16666666666674</v>
      </c>
      <c r="H43" s="338">
        <v>585.23333333333335</v>
      </c>
      <c r="I43" s="338">
        <v>561.4666666666667</v>
      </c>
      <c r="J43" s="338">
        <v>634.86666666666679</v>
      </c>
      <c r="K43" s="338">
        <v>658.63333333333344</v>
      </c>
      <c r="L43" s="338">
        <v>671.56666666666683</v>
      </c>
      <c r="M43" s="340">
        <v>645.70000000000005</v>
      </c>
      <c r="N43" s="340">
        <v>609</v>
      </c>
      <c r="O43" s="340">
        <v>12953160</v>
      </c>
      <c r="P43" s="343">
        <v>-6.5873393622084719E-2</v>
      </c>
    </row>
    <row r="44" spans="1:16" ht="12.75" customHeight="1">
      <c r="A44" s="375">
        <v>34</v>
      </c>
      <c r="B44" s="376" t="s">
        <v>56</v>
      </c>
      <c r="C44" s="339" t="s">
        <v>78</v>
      </c>
      <c r="D44" s="367">
        <v>45197</v>
      </c>
      <c r="E44" s="342">
        <v>1109.2</v>
      </c>
      <c r="F44" s="339">
        <v>1100.3333333333333</v>
      </c>
      <c r="G44" s="338">
        <v>1088.9666666666665</v>
      </c>
      <c r="H44" s="338">
        <v>1068.7333333333331</v>
      </c>
      <c r="I44" s="338">
        <v>1057.3666666666663</v>
      </c>
      <c r="J44" s="338">
        <v>1120.5666666666666</v>
      </c>
      <c r="K44" s="338">
        <v>1131.9333333333334</v>
      </c>
      <c r="L44" s="338">
        <v>1152.1666666666667</v>
      </c>
      <c r="M44" s="340">
        <v>1111.7</v>
      </c>
      <c r="N44" s="340">
        <v>1080.0999999999999</v>
      </c>
      <c r="O44" s="340">
        <v>8751000</v>
      </c>
      <c r="P44" s="343">
        <v>3.6357176693510185E-2</v>
      </c>
    </row>
    <row r="45" spans="1:16" ht="12.75" customHeight="1">
      <c r="A45" s="375">
        <v>35</v>
      </c>
      <c r="B45" s="376" t="s">
        <v>79</v>
      </c>
      <c r="C45" s="339" t="s">
        <v>80</v>
      </c>
      <c r="D45" s="367">
        <v>45197</v>
      </c>
      <c r="E45" s="342">
        <v>912.35</v>
      </c>
      <c r="F45" s="339">
        <v>910.03333333333342</v>
      </c>
      <c r="G45" s="338">
        <v>906.11666666666679</v>
      </c>
      <c r="H45" s="338">
        <v>899.88333333333333</v>
      </c>
      <c r="I45" s="338">
        <v>895.9666666666667</v>
      </c>
      <c r="J45" s="338">
        <v>916.26666666666688</v>
      </c>
      <c r="K45" s="338">
        <v>920.18333333333362</v>
      </c>
      <c r="L45" s="338">
        <v>926.41666666666697</v>
      </c>
      <c r="M45" s="340">
        <v>913.95</v>
      </c>
      <c r="N45" s="340">
        <v>903.8</v>
      </c>
      <c r="O45" s="340">
        <v>43740850</v>
      </c>
      <c r="P45" s="343">
        <v>-2.7438637995859914E-2</v>
      </c>
    </row>
    <row r="46" spans="1:16" ht="12.75" customHeight="1">
      <c r="A46" s="375">
        <v>36</v>
      </c>
      <c r="B46" s="376" t="s">
        <v>41</v>
      </c>
      <c r="C46" s="339" t="s">
        <v>81</v>
      </c>
      <c r="D46" s="367">
        <v>45197</v>
      </c>
      <c r="E46" s="342">
        <v>125.65</v>
      </c>
      <c r="F46" s="339">
        <v>125.64999999999999</v>
      </c>
      <c r="G46" s="338">
        <v>123.99999999999999</v>
      </c>
      <c r="H46" s="338">
        <v>122.35</v>
      </c>
      <c r="I46" s="338">
        <v>120.69999999999999</v>
      </c>
      <c r="J46" s="338">
        <v>127.29999999999998</v>
      </c>
      <c r="K46" s="338">
        <v>128.94999999999999</v>
      </c>
      <c r="L46" s="338">
        <v>130.59999999999997</v>
      </c>
      <c r="M46" s="340">
        <v>127.3</v>
      </c>
      <c r="N46" s="340">
        <v>124</v>
      </c>
      <c r="O46" s="340">
        <v>86572500</v>
      </c>
      <c r="P46" s="343">
        <v>6.4008259130210354E-2</v>
      </c>
    </row>
    <row r="47" spans="1:16" ht="12.75" customHeight="1">
      <c r="A47" s="375">
        <v>37</v>
      </c>
      <c r="B47" s="376" t="s">
        <v>43</v>
      </c>
      <c r="C47" s="339" t="s">
        <v>82</v>
      </c>
      <c r="D47" s="367">
        <v>45197</v>
      </c>
      <c r="E47" s="342">
        <v>264.3</v>
      </c>
      <c r="F47" s="339">
        <v>264.55</v>
      </c>
      <c r="G47" s="338">
        <v>262.5</v>
      </c>
      <c r="H47" s="338">
        <v>260.7</v>
      </c>
      <c r="I47" s="338">
        <v>258.64999999999998</v>
      </c>
      <c r="J47" s="338">
        <v>266.35000000000002</v>
      </c>
      <c r="K47" s="338">
        <v>268.40000000000009</v>
      </c>
      <c r="L47" s="338">
        <v>270.20000000000005</v>
      </c>
      <c r="M47" s="340">
        <v>266.60000000000002</v>
      </c>
      <c r="N47" s="340">
        <v>262.75</v>
      </c>
      <c r="O47" s="340">
        <v>30917500</v>
      </c>
      <c r="P47" s="343">
        <v>-4.6680080482897381E-3</v>
      </c>
    </row>
    <row r="48" spans="1:16" ht="12.75" customHeight="1">
      <c r="A48" s="375">
        <v>38</v>
      </c>
      <c r="B48" s="376" t="s">
        <v>56</v>
      </c>
      <c r="C48" s="339" t="s">
        <v>83</v>
      </c>
      <c r="D48" s="367">
        <v>45197</v>
      </c>
      <c r="E48" s="342">
        <v>19142.75</v>
      </c>
      <c r="F48" s="339">
        <v>19126</v>
      </c>
      <c r="G48" s="338">
        <v>19030.5</v>
      </c>
      <c r="H48" s="338">
        <v>18918.25</v>
      </c>
      <c r="I48" s="338">
        <v>18822.75</v>
      </c>
      <c r="J48" s="338">
        <v>19238.25</v>
      </c>
      <c r="K48" s="338">
        <v>19333.75</v>
      </c>
      <c r="L48" s="338">
        <v>19446</v>
      </c>
      <c r="M48" s="340">
        <v>19221.5</v>
      </c>
      <c r="N48" s="340">
        <v>19013.75</v>
      </c>
      <c r="O48" s="340">
        <v>124750</v>
      </c>
      <c r="P48" s="343">
        <v>4.8759983186212698E-2</v>
      </c>
    </row>
    <row r="49" spans="1:16" ht="12.75" customHeight="1">
      <c r="A49" s="375">
        <v>39</v>
      </c>
      <c r="B49" s="376" t="s">
        <v>84</v>
      </c>
      <c r="C49" s="339" t="s">
        <v>85</v>
      </c>
      <c r="D49" s="367">
        <v>45197</v>
      </c>
      <c r="E49" s="342">
        <v>351.6</v>
      </c>
      <c r="F49" s="339">
        <v>351.3</v>
      </c>
      <c r="G49" s="338">
        <v>348.70000000000005</v>
      </c>
      <c r="H49" s="338">
        <v>345.8</v>
      </c>
      <c r="I49" s="338">
        <v>343.20000000000005</v>
      </c>
      <c r="J49" s="338">
        <v>354.20000000000005</v>
      </c>
      <c r="K49" s="338">
        <v>356.80000000000007</v>
      </c>
      <c r="L49" s="338">
        <v>359.70000000000005</v>
      </c>
      <c r="M49" s="340">
        <v>353.9</v>
      </c>
      <c r="N49" s="340">
        <v>348.4</v>
      </c>
      <c r="O49" s="340">
        <v>28899000</v>
      </c>
      <c r="P49" s="343">
        <v>-3.7850583271283197E-3</v>
      </c>
    </row>
    <row r="50" spans="1:16" ht="12.75" customHeight="1">
      <c r="A50" s="375">
        <v>40</v>
      </c>
      <c r="B50" s="376" t="s">
        <v>59</v>
      </c>
      <c r="C50" s="339" t="s">
        <v>86</v>
      </c>
      <c r="D50" s="367">
        <v>45197</v>
      </c>
      <c r="E50" s="342">
        <v>4563.7</v>
      </c>
      <c r="F50" s="339">
        <v>4549.1499999999996</v>
      </c>
      <c r="G50" s="338">
        <v>4522.8999999999996</v>
      </c>
      <c r="H50" s="338">
        <v>4482.1000000000004</v>
      </c>
      <c r="I50" s="338">
        <v>4455.8500000000004</v>
      </c>
      <c r="J50" s="338">
        <v>4589.9499999999989</v>
      </c>
      <c r="K50" s="338">
        <v>4616.1999999999989</v>
      </c>
      <c r="L50" s="338">
        <v>4656.9999999999982</v>
      </c>
      <c r="M50" s="340">
        <v>4575.3999999999996</v>
      </c>
      <c r="N50" s="340">
        <v>4508.3500000000004</v>
      </c>
      <c r="O50" s="340">
        <v>1946600</v>
      </c>
      <c r="P50" s="343">
        <v>-1.5476431317013959E-2</v>
      </c>
    </row>
    <row r="51" spans="1:16" ht="12.75" customHeight="1">
      <c r="A51" s="375">
        <v>41</v>
      </c>
      <c r="B51" s="376" t="s">
        <v>87</v>
      </c>
      <c r="C51" s="344" t="s">
        <v>88</v>
      </c>
      <c r="D51" s="367">
        <v>45197</v>
      </c>
      <c r="E51" s="342">
        <v>489.45</v>
      </c>
      <c r="F51" s="339">
        <v>490.29999999999995</v>
      </c>
      <c r="G51" s="338">
        <v>483.69999999999993</v>
      </c>
      <c r="H51" s="338">
        <v>477.95</v>
      </c>
      <c r="I51" s="338">
        <v>471.34999999999997</v>
      </c>
      <c r="J51" s="338">
        <v>496.0499999999999</v>
      </c>
      <c r="K51" s="338">
        <v>502.64999999999992</v>
      </c>
      <c r="L51" s="338">
        <v>508.39999999999986</v>
      </c>
      <c r="M51" s="340">
        <v>496.9</v>
      </c>
      <c r="N51" s="340">
        <v>484.55</v>
      </c>
      <c r="O51" s="340">
        <v>8782000</v>
      </c>
      <c r="P51" s="343">
        <v>-2.6601640434493461E-2</v>
      </c>
    </row>
    <row r="52" spans="1:16" ht="12.75" customHeight="1">
      <c r="A52" s="375">
        <v>42</v>
      </c>
      <c r="B52" s="376" t="s">
        <v>63</v>
      </c>
      <c r="C52" s="339" t="s">
        <v>89</v>
      </c>
      <c r="D52" s="367">
        <v>45197</v>
      </c>
      <c r="E52" s="342">
        <v>374.9</v>
      </c>
      <c r="F52" s="339">
        <v>377.09999999999997</v>
      </c>
      <c r="G52" s="338">
        <v>371.29999999999995</v>
      </c>
      <c r="H52" s="338">
        <v>367.7</v>
      </c>
      <c r="I52" s="338">
        <v>361.9</v>
      </c>
      <c r="J52" s="338">
        <v>380.69999999999993</v>
      </c>
      <c r="K52" s="338">
        <v>386.5</v>
      </c>
      <c r="L52" s="338">
        <v>390.09999999999991</v>
      </c>
      <c r="M52" s="340">
        <v>382.9</v>
      </c>
      <c r="N52" s="340">
        <v>373.5</v>
      </c>
      <c r="O52" s="340">
        <v>59861700</v>
      </c>
      <c r="P52" s="343">
        <v>-0.12267025444185034</v>
      </c>
    </row>
    <row r="53" spans="1:16" ht="12.75" customHeight="1">
      <c r="A53" s="375">
        <v>43</v>
      </c>
      <c r="B53" s="376" t="s">
        <v>68</v>
      </c>
      <c r="C53" s="336" t="s">
        <v>90</v>
      </c>
      <c r="D53" s="367">
        <v>45197</v>
      </c>
      <c r="E53" s="342">
        <v>772.4</v>
      </c>
      <c r="F53" s="339">
        <v>762.7833333333333</v>
      </c>
      <c r="G53" s="338">
        <v>746.61666666666656</v>
      </c>
      <c r="H53" s="338">
        <v>720.83333333333326</v>
      </c>
      <c r="I53" s="338">
        <v>704.66666666666652</v>
      </c>
      <c r="J53" s="338">
        <v>788.56666666666661</v>
      </c>
      <c r="K53" s="338">
        <v>804.73333333333335</v>
      </c>
      <c r="L53" s="338">
        <v>830.51666666666665</v>
      </c>
      <c r="M53" s="340">
        <v>778.95</v>
      </c>
      <c r="N53" s="340">
        <v>737</v>
      </c>
      <c r="O53" s="340">
        <v>4764825</v>
      </c>
      <c r="P53" s="343">
        <v>4.2226487523992322E-2</v>
      </c>
    </row>
    <row r="54" spans="1:16" ht="12.75" customHeight="1">
      <c r="A54" s="375">
        <v>44</v>
      </c>
      <c r="B54" s="376" t="s">
        <v>45</v>
      </c>
      <c r="C54" s="344" t="s">
        <v>91</v>
      </c>
      <c r="D54" s="367">
        <v>45197</v>
      </c>
      <c r="E54" s="342">
        <v>280.8</v>
      </c>
      <c r="F54" s="339">
        <v>282.35000000000002</v>
      </c>
      <c r="G54" s="338">
        <v>278.80000000000007</v>
      </c>
      <c r="H54" s="338">
        <v>276.80000000000007</v>
      </c>
      <c r="I54" s="338">
        <v>273.25000000000011</v>
      </c>
      <c r="J54" s="338">
        <v>284.35000000000002</v>
      </c>
      <c r="K54" s="338">
        <v>287.89999999999998</v>
      </c>
      <c r="L54" s="338">
        <v>289.89999999999998</v>
      </c>
      <c r="M54" s="340">
        <v>285.89999999999998</v>
      </c>
      <c r="N54" s="340">
        <v>280.35000000000002</v>
      </c>
      <c r="O54" s="340">
        <v>14003000</v>
      </c>
      <c r="P54" s="343">
        <v>3.9932270354169609E-2</v>
      </c>
    </row>
    <row r="55" spans="1:16" ht="12.75" customHeight="1">
      <c r="A55" s="375">
        <v>45</v>
      </c>
      <c r="B55" s="376" t="s">
        <v>68</v>
      </c>
      <c r="C55" s="339" t="s">
        <v>92</v>
      </c>
      <c r="D55" s="367">
        <v>45197</v>
      </c>
      <c r="E55" s="342">
        <v>1186.05</v>
      </c>
      <c r="F55" s="339">
        <v>1186.6666666666667</v>
      </c>
      <c r="G55" s="338">
        <v>1173.7833333333335</v>
      </c>
      <c r="H55" s="338">
        <v>1161.5166666666669</v>
      </c>
      <c r="I55" s="338">
        <v>1148.6333333333337</v>
      </c>
      <c r="J55" s="338">
        <v>1198.9333333333334</v>
      </c>
      <c r="K55" s="338">
        <v>1211.8166666666666</v>
      </c>
      <c r="L55" s="338">
        <v>1224.0833333333333</v>
      </c>
      <c r="M55" s="340">
        <v>1199.55</v>
      </c>
      <c r="N55" s="340">
        <v>1174.4000000000001</v>
      </c>
      <c r="O55" s="340">
        <v>13636250</v>
      </c>
      <c r="P55" s="343">
        <v>-1.7386530014641289E-3</v>
      </c>
    </row>
    <row r="56" spans="1:16" ht="12.75" customHeight="1">
      <c r="A56" s="375">
        <v>46</v>
      </c>
      <c r="B56" s="376" t="s">
        <v>43</v>
      </c>
      <c r="C56" s="339" t="s">
        <v>93</v>
      </c>
      <c r="D56" s="367">
        <v>45197</v>
      </c>
      <c r="E56" s="342">
        <v>1180.95</v>
      </c>
      <c r="F56" s="339">
        <v>1186.2</v>
      </c>
      <c r="G56" s="338">
        <v>1174.3500000000001</v>
      </c>
      <c r="H56" s="338">
        <v>1167.75</v>
      </c>
      <c r="I56" s="338">
        <v>1155.9000000000001</v>
      </c>
      <c r="J56" s="338">
        <v>1192.8000000000002</v>
      </c>
      <c r="K56" s="338">
        <v>1204.6500000000001</v>
      </c>
      <c r="L56" s="338">
        <v>1211.2500000000002</v>
      </c>
      <c r="M56" s="340">
        <v>1198.05</v>
      </c>
      <c r="N56" s="340">
        <v>1179.5999999999999</v>
      </c>
      <c r="O56" s="340">
        <v>11598600</v>
      </c>
      <c r="P56" s="343">
        <v>3.780388507618937E-2</v>
      </c>
    </row>
    <row r="57" spans="1:16" ht="12.75" customHeight="1">
      <c r="A57" s="375">
        <v>47</v>
      </c>
      <c r="B57" s="376" t="s">
        <v>45</v>
      </c>
      <c r="C57" s="339" t="s">
        <v>94</v>
      </c>
      <c r="D57" s="367">
        <v>45197</v>
      </c>
      <c r="E57" s="342">
        <v>288.60000000000002</v>
      </c>
      <c r="F57" s="339">
        <v>286.33333333333337</v>
      </c>
      <c r="G57" s="338">
        <v>283.36666666666673</v>
      </c>
      <c r="H57" s="338">
        <v>278.13333333333338</v>
      </c>
      <c r="I57" s="338">
        <v>275.16666666666674</v>
      </c>
      <c r="J57" s="338">
        <v>291.56666666666672</v>
      </c>
      <c r="K57" s="338">
        <v>294.53333333333342</v>
      </c>
      <c r="L57" s="338">
        <v>299.76666666666671</v>
      </c>
      <c r="M57" s="340">
        <v>289.3</v>
      </c>
      <c r="N57" s="340">
        <v>281.10000000000002</v>
      </c>
      <c r="O57" s="340">
        <v>94899000</v>
      </c>
      <c r="P57" s="343">
        <v>7.9189950804795337E-2</v>
      </c>
    </row>
    <row r="58" spans="1:16" ht="12.75" customHeight="1">
      <c r="A58" s="375">
        <v>48</v>
      </c>
      <c r="B58" s="376" t="s">
        <v>87</v>
      </c>
      <c r="C58" s="339" t="s">
        <v>95</v>
      </c>
      <c r="D58" s="367">
        <v>45197</v>
      </c>
      <c r="E58" s="342">
        <v>5288.8</v>
      </c>
      <c r="F58" s="339">
        <v>5297.0999999999995</v>
      </c>
      <c r="G58" s="338">
        <v>5257.6999999999989</v>
      </c>
      <c r="H58" s="338">
        <v>5226.5999999999995</v>
      </c>
      <c r="I58" s="338">
        <v>5187.1999999999989</v>
      </c>
      <c r="J58" s="338">
        <v>5328.1999999999989</v>
      </c>
      <c r="K58" s="338">
        <v>5367.5999999999985</v>
      </c>
      <c r="L58" s="338">
        <v>5398.6999999999989</v>
      </c>
      <c r="M58" s="340">
        <v>5336.5</v>
      </c>
      <c r="N58" s="340">
        <v>5266</v>
      </c>
      <c r="O58" s="340">
        <v>1490550</v>
      </c>
      <c r="P58" s="343">
        <v>-3.2099508476276456E-3</v>
      </c>
    </row>
    <row r="59" spans="1:16" ht="12.75" customHeight="1">
      <c r="A59" s="375">
        <v>49</v>
      </c>
      <c r="B59" s="376" t="s">
        <v>59</v>
      </c>
      <c r="C59" s="339" t="s">
        <v>96</v>
      </c>
      <c r="D59" s="367">
        <v>45197</v>
      </c>
      <c r="E59" s="342">
        <v>2008.95</v>
      </c>
      <c r="F59" s="339">
        <v>2008.9333333333334</v>
      </c>
      <c r="G59" s="338">
        <v>2002.0166666666669</v>
      </c>
      <c r="H59" s="338">
        <v>1995.0833333333335</v>
      </c>
      <c r="I59" s="338">
        <v>1988.166666666667</v>
      </c>
      <c r="J59" s="338">
        <v>2015.8666666666668</v>
      </c>
      <c r="K59" s="338">
        <v>2022.7833333333333</v>
      </c>
      <c r="L59" s="338">
        <v>2029.7166666666667</v>
      </c>
      <c r="M59" s="340">
        <v>2015.85</v>
      </c>
      <c r="N59" s="340">
        <v>2002</v>
      </c>
      <c r="O59" s="340">
        <v>2811900</v>
      </c>
      <c r="P59" s="343">
        <v>3.2515100886775478E-2</v>
      </c>
    </row>
    <row r="60" spans="1:16" ht="12.75" customHeight="1">
      <c r="A60" s="375">
        <v>50</v>
      </c>
      <c r="B60" s="376" t="s">
        <v>45</v>
      </c>
      <c r="C60" s="339" t="s">
        <v>97</v>
      </c>
      <c r="D60" s="367">
        <v>45197</v>
      </c>
      <c r="E60" s="342">
        <v>731.15</v>
      </c>
      <c r="F60" s="339">
        <v>729.9</v>
      </c>
      <c r="G60" s="338">
        <v>722.5</v>
      </c>
      <c r="H60" s="338">
        <v>713.85</v>
      </c>
      <c r="I60" s="338">
        <v>706.45</v>
      </c>
      <c r="J60" s="338">
        <v>738.55</v>
      </c>
      <c r="K60" s="338">
        <v>745.94999999999982</v>
      </c>
      <c r="L60" s="338">
        <v>754.59999999999991</v>
      </c>
      <c r="M60" s="340">
        <v>737.3</v>
      </c>
      <c r="N60" s="340">
        <v>721.25</v>
      </c>
      <c r="O60" s="340">
        <v>6285000</v>
      </c>
      <c r="P60" s="343">
        <v>1.3873205355702533E-2</v>
      </c>
    </row>
    <row r="61" spans="1:16" ht="12.75" customHeight="1">
      <c r="A61" s="375">
        <v>51</v>
      </c>
      <c r="B61" s="376" t="s">
        <v>45</v>
      </c>
      <c r="C61" s="336" t="s">
        <v>98</v>
      </c>
      <c r="D61" s="367">
        <v>45197</v>
      </c>
      <c r="E61" s="342">
        <v>1113.8</v>
      </c>
      <c r="F61" s="339">
        <v>1111.2666666666667</v>
      </c>
      <c r="G61" s="338">
        <v>1100.5833333333333</v>
      </c>
      <c r="H61" s="338">
        <v>1087.3666666666666</v>
      </c>
      <c r="I61" s="338">
        <v>1076.6833333333332</v>
      </c>
      <c r="J61" s="338">
        <v>1124.4833333333333</v>
      </c>
      <c r="K61" s="338">
        <v>1135.1666666666667</v>
      </c>
      <c r="L61" s="338">
        <v>1148.3833333333334</v>
      </c>
      <c r="M61" s="340">
        <v>1121.95</v>
      </c>
      <c r="N61" s="340">
        <v>1098.05</v>
      </c>
      <c r="O61" s="340">
        <v>1430100</v>
      </c>
      <c r="P61" s="343">
        <v>6.0747663551401869E-2</v>
      </c>
    </row>
    <row r="62" spans="1:16" ht="12.75" customHeight="1">
      <c r="A62" s="375">
        <v>52</v>
      </c>
      <c r="B62" s="376" t="s">
        <v>41</v>
      </c>
      <c r="C62" s="344" t="s">
        <v>99</v>
      </c>
      <c r="D62" s="367">
        <v>45197</v>
      </c>
      <c r="E62" s="342">
        <v>293.64999999999998</v>
      </c>
      <c r="F62" s="339">
        <v>294.25</v>
      </c>
      <c r="G62" s="338">
        <v>291.89999999999998</v>
      </c>
      <c r="H62" s="338">
        <v>290.14999999999998</v>
      </c>
      <c r="I62" s="338">
        <v>287.79999999999995</v>
      </c>
      <c r="J62" s="338">
        <v>296</v>
      </c>
      <c r="K62" s="338">
        <v>298.35000000000002</v>
      </c>
      <c r="L62" s="338">
        <v>300.10000000000002</v>
      </c>
      <c r="M62" s="340">
        <v>296.60000000000002</v>
      </c>
      <c r="N62" s="340">
        <v>292.5</v>
      </c>
      <c r="O62" s="340">
        <v>12124800</v>
      </c>
      <c r="P62" s="343">
        <v>-1.0430439253709416E-2</v>
      </c>
    </row>
    <row r="63" spans="1:16" ht="12.75" customHeight="1">
      <c r="A63" s="375">
        <v>53</v>
      </c>
      <c r="B63" s="376" t="s">
        <v>63</v>
      </c>
      <c r="C63" s="339" t="s">
        <v>100</v>
      </c>
      <c r="D63" s="367">
        <v>45197</v>
      </c>
      <c r="E63" s="342">
        <v>129.75</v>
      </c>
      <c r="F63" s="339">
        <v>129.41666666666666</v>
      </c>
      <c r="G63" s="338">
        <v>128.48333333333332</v>
      </c>
      <c r="H63" s="338">
        <v>127.21666666666667</v>
      </c>
      <c r="I63" s="338">
        <v>126.28333333333333</v>
      </c>
      <c r="J63" s="338">
        <v>130.68333333333331</v>
      </c>
      <c r="K63" s="338">
        <v>131.61666666666665</v>
      </c>
      <c r="L63" s="338">
        <v>132.8833333333333</v>
      </c>
      <c r="M63" s="340">
        <v>130.35</v>
      </c>
      <c r="N63" s="340">
        <v>128.15</v>
      </c>
      <c r="O63" s="340">
        <v>42380000</v>
      </c>
      <c r="P63" s="343">
        <v>-2.6082959898885441E-2</v>
      </c>
    </row>
    <row r="64" spans="1:16" ht="12.75" customHeight="1">
      <c r="A64" s="375">
        <v>54</v>
      </c>
      <c r="B64" s="376" t="s">
        <v>41</v>
      </c>
      <c r="C64" s="339" t="s">
        <v>101</v>
      </c>
      <c r="D64" s="367">
        <v>45197</v>
      </c>
      <c r="E64" s="342">
        <v>1733.7</v>
      </c>
      <c r="F64" s="339">
        <v>1715.95</v>
      </c>
      <c r="G64" s="338">
        <v>1694.45</v>
      </c>
      <c r="H64" s="338">
        <v>1655.2</v>
      </c>
      <c r="I64" s="338">
        <v>1633.7</v>
      </c>
      <c r="J64" s="338">
        <v>1755.2</v>
      </c>
      <c r="K64" s="338">
        <v>1776.7</v>
      </c>
      <c r="L64" s="338">
        <v>1815.95</v>
      </c>
      <c r="M64" s="340">
        <v>1737.45</v>
      </c>
      <c r="N64" s="340">
        <v>1676.7</v>
      </c>
      <c r="O64" s="340">
        <v>5788800</v>
      </c>
      <c r="P64" s="343">
        <v>-8.1580199904807235E-2</v>
      </c>
    </row>
    <row r="65" spans="1:16" ht="12.75" customHeight="1">
      <c r="A65" s="375">
        <v>55</v>
      </c>
      <c r="B65" s="376" t="s">
        <v>59</v>
      </c>
      <c r="C65" s="339" t="s">
        <v>102</v>
      </c>
      <c r="D65" s="367">
        <v>45197</v>
      </c>
      <c r="E65" s="342">
        <v>554.75</v>
      </c>
      <c r="F65" s="339">
        <v>557.01666666666665</v>
      </c>
      <c r="G65" s="338">
        <v>551.7833333333333</v>
      </c>
      <c r="H65" s="338">
        <v>548.81666666666661</v>
      </c>
      <c r="I65" s="338">
        <v>543.58333333333326</v>
      </c>
      <c r="J65" s="338">
        <v>559.98333333333335</v>
      </c>
      <c r="K65" s="338">
        <v>565.2166666666667</v>
      </c>
      <c r="L65" s="338">
        <v>568.18333333333339</v>
      </c>
      <c r="M65" s="340">
        <v>562.25</v>
      </c>
      <c r="N65" s="340">
        <v>554.04999999999995</v>
      </c>
      <c r="O65" s="340">
        <v>17925000</v>
      </c>
      <c r="P65" s="343">
        <v>-2.0291043246566918E-2</v>
      </c>
    </row>
    <row r="66" spans="1:16" ht="12.75" customHeight="1">
      <c r="A66" s="375">
        <v>56</v>
      </c>
      <c r="B66" s="376" t="s">
        <v>49</v>
      </c>
      <c r="C66" s="344" t="s">
        <v>103</v>
      </c>
      <c r="D66" s="367">
        <v>45197</v>
      </c>
      <c r="E66" s="342">
        <v>2338.15</v>
      </c>
      <c r="F66" s="339">
        <v>2313.65</v>
      </c>
      <c r="G66" s="338">
        <v>2277.8500000000004</v>
      </c>
      <c r="H66" s="338">
        <v>2217.5500000000002</v>
      </c>
      <c r="I66" s="338">
        <v>2181.7500000000005</v>
      </c>
      <c r="J66" s="338">
        <v>2373.9500000000003</v>
      </c>
      <c r="K66" s="338">
        <v>2409.7500000000005</v>
      </c>
      <c r="L66" s="338">
        <v>2470.0500000000002</v>
      </c>
      <c r="M66" s="340">
        <v>2349.4499999999998</v>
      </c>
      <c r="N66" s="340">
        <v>2253.35</v>
      </c>
      <c r="O66" s="340">
        <v>1731500</v>
      </c>
      <c r="P66" s="343">
        <v>0.23546200499464859</v>
      </c>
    </row>
    <row r="67" spans="1:16" ht="12.75" customHeight="1">
      <c r="A67" s="375">
        <v>57</v>
      </c>
      <c r="B67" s="376" t="s">
        <v>39</v>
      </c>
      <c r="C67" s="339" t="s">
        <v>104</v>
      </c>
      <c r="D67" s="367">
        <v>45197</v>
      </c>
      <c r="E67" s="342">
        <v>2145.4</v>
      </c>
      <c r="F67" s="339">
        <v>2144.7333333333331</v>
      </c>
      <c r="G67" s="338">
        <v>2128.7166666666662</v>
      </c>
      <c r="H67" s="338">
        <v>2112.0333333333333</v>
      </c>
      <c r="I67" s="338">
        <v>2096.0166666666664</v>
      </c>
      <c r="J67" s="338">
        <v>2161.4166666666661</v>
      </c>
      <c r="K67" s="338">
        <v>2177.4333333333334</v>
      </c>
      <c r="L67" s="338">
        <v>2194.1166666666659</v>
      </c>
      <c r="M67" s="340">
        <v>2160.75</v>
      </c>
      <c r="N67" s="340">
        <v>2128.0500000000002</v>
      </c>
      <c r="O67" s="340">
        <v>2660100</v>
      </c>
      <c r="P67" s="343">
        <v>-2.9125150552939887E-2</v>
      </c>
    </row>
    <row r="68" spans="1:16" ht="12.75" customHeight="1">
      <c r="A68" s="375">
        <v>58</v>
      </c>
      <c r="B68" s="376" t="s">
        <v>45</v>
      </c>
      <c r="C68" s="344" t="s">
        <v>105</v>
      </c>
      <c r="D68" s="367">
        <v>45197</v>
      </c>
      <c r="E68" s="342">
        <v>143.19999999999999</v>
      </c>
      <c r="F68" s="339">
        <v>147.21666666666667</v>
      </c>
      <c r="G68" s="338">
        <v>136.43333333333334</v>
      </c>
      <c r="H68" s="338">
        <v>129.66666666666666</v>
      </c>
      <c r="I68" s="338">
        <v>118.88333333333333</v>
      </c>
      <c r="J68" s="338">
        <v>153.98333333333335</v>
      </c>
      <c r="K68" s="338">
        <v>164.76666666666671</v>
      </c>
      <c r="L68" s="338">
        <v>171.53333333333336</v>
      </c>
      <c r="M68" s="340">
        <v>158</v>
      </c>
      <c r="N68" s="340">
        <v>140.44999999999999</v>
      </c>
      <c r="O68" s="340">
        <v>13470800</v>
      </c>
      <c r="P68" s="343">
        <v>-0.18911174785100288</v>
      </c>
    </row>
    <row r="69" spans="1:16" ht="12.75" customHeight="1">
      <c r="A69" s="375">
        <v>59</v>
      </c>
      <c r="B69" s="376" t="s">
        <v>43</v>
      </c>
      <c r="C69" s="339" t="s">
        <v>106</v>
      </c>
      <c r="D69" s="367">
        <v>45197</v>
      </c>
      <c r="E69" s="342">
        <v>3728.45</v>
      </c>
      <c r="F69" s="339">
        <v>3723.7833333333333</v>
      </c>
      <c r="G69" s="338">
        <v>3699.0666666666666</v>
      </c>
      <c r="H69" s="338">
        <v>3669.6833333333334</v>
      </c>
      <c r="I69" s="338">
        <v>3644.9666666666667</v>
      </c>
      <c r="J69" s="338">
        <v>3753.1666666666665</v>
      </c>
      <c r="K69" s="338">
        <v>3777.8833333333328</v>
      </c>
      <c r="L69" s="338">
        <v>3807.2666666666664</v>
      </c>
      <c r="M69" s="340">
        <v>3748.5</v>
      </c>
      <c r="N69" s="340">
        <v>3694.4</v>
      </c>
      <c r="O69" s="340">
        <v>2215600</v>
      </c>
      <c r="P69" s="343">
        <v>-3.6873819588092455E-3</v>
      </c>
    </row>
    <row r="70" spans="1:16" ht="12.75" customHeight="1">
      <c r="A70" s="375">
        <v>60</v>
      </c>
      <c r="B70" s="376" t="s">
        <v>45</v>
      </c>
      <c r="C70" s="336" t="s">
        <v>107</v>
      </c>
      <c r="D70" s="367">
        <v>45197</v>
      </c>
      <c r="E70" s="342">
        <v>4887.25</v>
      </c>
      <c r="F70" s="339">
        <v>4839.0999999999995</v>
      </c>
      <c r="G70" s="338">
        <v>4716.5999999999985</v>
      </c>
      <c r="H70" s="338">
        <v>4545.9499999999989</v>
      </c>
      <c r="I70" s="338">
        <v>4423.449999999998</v>
      </c>
      <c r="J70" s="338">
        <v>5009.7499999999991</v>
      </c>
      <c r="K70" s="338">
        <v>5132.2500000000009</v>
      </c>
      <c r="L70" s="338">
        <v>5302.9</v>
      </c>
      <c r="M70" s="340">
        <v>4961.6000000000004</v>
      </c>
      <c r="N70" s="340">
        <v>4668.45</v>
      </c>
      <c r="O70" s="340">
        <v>1306800</v>
      </c>
      <c r="P70" s="343">
        <v>-1.528117359413203E-3</v>
      </c>
    </row>
    <row r="71" spans="1:16" ht="12.75" customHeight="1">
      <c r="A71" s="375">
        <v>61</v>
      </c>
      <c r="B71" s="376" t="s">
        <v>108</v>
      </c>
      <c r="C71" s="339" t="s">
        <v>109</v>
      </c>
      <c r="D71" s="367">
        <v>45197</v>
      </c>
      <c r="E71" s="342">
        <v>523.4</v>
      </c>
      <c r="F71" s="339">
        <v>522.46666666666658</v>
      </c>
      <c r="G71" s="338">
        <v>516.48333333333312</v>
      </c>
      <c r="H71" s="338">
        <v>509.56666666666649</v>
      </c>
      <c r="I71" s="338">
        <v>503.58333333333303</v>
      </c>
      <c r="J71" s="338">
        <v>529.38333333333321</v>
      </c>
      <c r="K71" s="338">
        <v>535.36666666666656</v>
      </c>
      <c r="L71" s="338">
        <v>542.2833333333333</v>
      </c>
      <c r="M71" s="340">
        <v>528.45000000000005</v>
      </c>
      <c r="N71" s="340">
        <v>515.54999999999995</v>
      </c>
      <c r="O71" s="340">
        <v>34762200</v>
      </c>
      <c r="P71" s="343">
        <v>4.3383518225039622E-2</v>
      </c>
    </row>
    <row r="72" spans="1:16" ht="12.75" customHeight="1">
      <c r="A72" s="375">
        <v>62</v>
      </c>
      <c r="B72" s="376" t="s">
        <v>43</v>
      </c>
      <c r="C72" s="339" t="s">
        <v>110</v>
      </c>
      <c r="D72" s="367">
        <v>45197</v>
      </c>
      <c r="E72" s="342">
        <v>5450.2</v>
      </c>
      <c r="F72" s="339">
        <v>5477.4666666666672</v>
      </c>
      <c r="G72" s="338">
        <v>5414.9833333333345</v>
      </c>
      <c r="H72" s="338">
        <v>5379.7666666666673</v>
      </c>
      <c r="I72" s="338">
        <v>5317.2833333333347</v>
      </c>
      <c r="J72" s="338">
        <v>5512.6833333333343</v>
      </c>
      <c r="K72" s="338">
        <v>5575.1666666666679</v>
      </c>
      <c r="L72" s="338">
        <v>5610.3833333333341</v>
      </c>
      <c r="M72" s="340">
        <v>5539.95</v>
      </c>
      <c r="N72" s="340">
        <v>5442.25</v>
      </c>
      <c r="O72" s="340">
        <v>2702500</v>
      </c>
      <c r="P72" s="343">
        <v>8.9602389397050591E-3</v>
      </c>
    </row>
    <row r="73" spans="1:16" ht="12.75" customHeight="1">
      <c r="A73" s="375">
        <v>63</v>
      </c>
      <c r="B73" s="376" t="s">
        <v>56</v>
      </c>
      <c r="C73" s="339" t="s">
        <v>111</v>
      </c>
      <c r="D73" s="367">
        <v>45197</v>
      </c>
      <c r="E73" s="342">
        <v>3397.8</v>
      </c>
      <c r="F73" s="339">
        <v>3402.9666666666667</v>
      </c>
      <c r="G73" s="338">
        <v>3386.3333333333335</v>
      </c>
      <c r="H73" s="338">
        <v>3374.8666666666668</v>
      </c>
      <c r="I73" s="338">
        <v>3358.2333333333336</v>
      </c>
      <c r="J73" s="338">
        <v>3414.4333333333334</v>
      </c>
      <c r="K73" s="338">
        <v>3431.0666666666666</v>
      </c>
      <c r="L73" s="338">
        <v>3442.5333333333333</v>
      </c>
      <c r="M73" s="340">
        <v>3419.6</v>
      </c>
      <c r="N73" s="340">
        <v>3391.5</v>
      </c>
      <c r="O73" s="340">
        <v>3692675</v>
      </c>
      <c r="P73" s="343">
        <v>1.5643049672699267E-2</v>
      </c>
    </row>
    <row r="74" spans="1:16" ht="12.75" customHeight="1">
      <c r="A74" s="375">
        <v>64</v>
      </c>
      <c r="B74" s="376" t="s">
        <v>56</v>
      </c>
      <c r="C74" s="339" t="s">
        <v>112</v>
      </c>
      <c r="D74" s="367">
        <v>45197</v>
      </c>
      <c r="E74" s="342">
        <v>3243.85</v>
      </c>
      <c r="F74" s="339">
        <v>3203.2833333333333</v>
      </c>
      <c r="G74" s="338">
        <v>3146.1666666666665</v>
      </c>
      <c r="H74" s="338">
        <v>3048.4833333333331</v>
      </c>
      <c r="I74" s="338">
        <v>2991.3666666666663</v>
      </c>
      <c r="J74" s="338">
        <v>3300.9666666666667</v>
      </c>
      <c r="K74" s="338">
        <v>3358.0833333333335</v>
      </c>
      <c r="L74" s="338">
        <v>3455.7666666666669</v>
      </c>
      <c r="M74" s="340">
        <v>3260.4</v>
      </c>
      <c r="N74" s="340">
        <v>3105.6</v>
      </c>
      <c r="O74" s="340">
        <v>1757800</v>
      </c>
      <c r="P74" s="343">
        <v>0.1184601924759405</v>
      </c>
    </row>
    <row r="75" spans="1:16" ht="12.75" customHeight="1">
      <c r="A75" s="375">
        <v>65</v>
      </c>
      <c r="B75" s="376" t="s">
        <v>56</v>
      </c>
      <c r="C75" s="339" t="s">
        <v>113</v>
      </c>
      <c r="D75" s="367">
        <v>45197</v>
      </c>
      <c r="E75" s="342">
        <v>259.35000000000002</v>
      </c>
      <c r="F75" s="339">
        <v>257.83333333333331</v>
      </c>
      <c r="G75" s="338">
        <v>255.76666666666665</v>
      </c>
      <c r="H75" s="338">
        <v>252.18333333333334</v>
      </c>
      <c r="I75" s="338">
        <v>250.11666666666667</v>
      </c>
      <c r="J75" s="338">
        <v>261.41666666666663</v>
      </c>
      <c r="K75" s="338">
        <v>263.48333333333335</v>
      </c>
      <c r="L75" s="338">
        <v>267.06666666666661</v>
      </c>
      <c r="M75" s="340">
        <v>259.89999999999998</v>
      </c>
      <c r="N75" s="340">
        <v>254.25</v>
      </c>
      <c r="O75" s="340">
        <v>18007200</v>
      </c>
      <c r="P75" s="343">
        <v>-1.4772503446917471E-2</v>
      </c>
    </row>
    <row r="76" spans="1:16" ht="12.75" customHeight="1">
      <c r="A76" s="375">
        <v>66</v>
      </c>
      <c r="B76" s="376" t="s">
        <v>63</v>
      </c>
      <c r="C76" s="339" t="s">
        <v>114</v>
      </c>
      <c r="D76" s="367">
        <v>45197</v>
      </c>
      <c r="E76" s="342">
        <v>147.35</v>
      </c>
      <c r="F76" s="339">
        <v>146.51666666666665</v>
      </c>
      <c r="G76" s="338">
        <v>145.18333333333331</v>
      </c>
      <c r="H76" s="338">
        <v>143.01666666666665</v>
      </c>
      <c r="I76" s="338">
        <v>141.68333333333331</v>
      </c>
      <c r="J76" s="338">
        <v>148.68333333333331</v>
      </c>
      <c r="K76" s="338">
        <v>150.01666666666668</v>
      </c>
      <c r="L76" s="338">
        <v>152.18333333333331</v>
      </c>
      <c r="M76" s="340">
        <v>147.85</v>
      </c>
      <c r="N76" s="340">
        <v>144.35</v>
      </c>
      <c r="O76" s="340">
        <v>125630000</v>
      </c>
      <c r="P76" s="343">
        <v>3.1064056793467111E-2</v>
      </c>
    </row>
    <row r="77" spans="1:16" ht="12.75" customHeight="1">
      <c r="A77" s="375">
        <v>67</v>
      </c>
      <c r="B77" s="376" t="s">
        <v>84</v>
      </c>
      <c r="C77" s="339" t="s">
        <v>115</v>
      </c>
      <c r="D77" s="367">
        <v>45197</v>
      </c>
      <c r="E77" s="342">
        <v>122.35</v>
      </c>
      <c r="F77" s="339">
        <v>121.66666666666667</v>
      </c>
      <c r="G77" s="338">
        <v>120.63333333333334</v>
      </c>
      <c r="H77" s="338">
        <v>118.91666666666667</v>
      </c>
      <c r="I77" s="338">
        <v>117.88333333333334</v>
      </c>
      <c r="J77" s="338">
        <v>123.38333333333334</v>
      </c>
      <c r="K77" s="338">
        <v>124.41666666666667</v>
      </c>
      <c r="L77" s="338">
        <v>126.13333333333334</v>
      </c>
      <c r="M77" s="340">
        <v>122.7</v>
      </c>
      <c r="N77" s="340">
        <v>119.95</v>
      </c>
      <c r="O77" s="340">
        <v>151990650</v>
      </c>
      <c r="P77" s="343">
        <v>-1.3891362422083704E-2</v>
      </c>
    </row>
    <row r="78" spans="1:16" ht="12.75" customHeight="1">
      <c r="A78" s="375">
        <v>68</v>
      </c>
      <c r="B78" s="376" t="s">
        <v>43</v>
      </c>
      <c r="C78" s="339" t="s">
        <v>116</v>
      </c>
      <c r="D78" s="367">
        <v>45197</v>
      </c>
      <c r="E78" s="342">
        <v>788.7</v>
      </c>
      <c r="F78" s="339">
        <v>792.68333333333339</v>
      </c>
      <c r="G78" s="338">
        <v>779.41666666666674</v>
      </c>
      <c r="H78" s="338">
        <v>770.13333333333333</v>
      </c>
      <c r="I78" s="338">
        <v>756.86666666666667</v>
      </c>
      <c r="J78" s="338">
        <v>801.96666666666681</v>
      </c>
      <c r="K78" s="338">
        <v>815.23333333333346</v>
      </c>
      <c r="L78" s="338">
        <v>824.51666666666688</v>
      </c>
      <c r="M78" s="340">
        <v>805.95</v>
      </c>
      <c r="N78" s="340">
        <v>783.4</v>
      </c>
      <c r="O78" s="340">
        <v>10068800</v>
      </c>
      <c r="P78" s="343">
        <v>2.5095955122527311E-2</v>
      </c>
    </row>
    <row r="79" spans="1:16" ht="12.75" customHeight="1">
      <c r="A79" s="375">
        <v>69</v>
      </c>
      <c r="B79" s="376" t="s">
        <v>117</v>
      </c>
      <c r="C79" s="339" t="s">
        <v>118</v>
      </c>
      <c r="D79" s="367">
        <v>45197</v>
      </c>
      <c r="E79" s="342">
        <v>58.65</v>
      </c>
      <c r="F79" s="339">
        <v>58.433333333333337</v>
      </c>
      <c r="G79" s="338">
        <v>57.866666666666674</v>
      </c>
      <c r="H79" s="338">
        <v>57.083333333333336</v>
      </c>
      <c r="I79" s="338">
        <v>56.516666666666673</v>
      </c>
      <c r="J79" s="338">
        <v>59.216666666666676</v>
      </c>
      <c r="K79" s="338">
        <v>59.783333333333339</v>
      </c>
      <c r="L79" s="338">
        <v>60.566666666666677</v>
      </c>
      <c r="M79" s="340">
        <v>59</v>
      </c>
      <c r="N79" s="340">
        <v>57.65</v>
      </c>
      <c r="O79" s="340">
        <v>140580000</v>
      </c>
      <c r="P79" s="343">
        <v>1.8584936419954352E-2</v>
      </c>
    </row>
    <row r="80" spans="1:16" ht="12.75" customHeight="1">
      <c r="A80" s="375">
        <v>70</v>
      </c>
      <c r="B80" s="376" t="s">
        <v>45</v>
      </c>
      <c r="C80" s="345" t="s">
        <v>119</v>
      </c>
      <c r="D80" s="367">
        <v>45197</v>
      </c>
      <c r="E80" s="342">
        <v>604.85</v>
      </c>
      <c r="F80" s="339">
        <v>604.1</v>
      </c>
      <c r="G80" s="338">
        <v>598.55000000000007</v>
      </c>
      <c r="H80" s="338">
        <v>592.25</v>
      </c>
      <c r="I80" s="338">
        <v>586.70000000000005</v>
      </c>
      <c r="J80" s="338">
        <v>610.40000000000009</v>
      </c>
      <c r="K80" s="338">
        <v>615.95000000000005</v>
      </c>
      <c r="L80" s="338">
        <v>622.25000000000011</v>
      </c>
      <c r="M80" s="340">
        <v>609.65</v>
      </c>
      <c r="N80" s="340">
        <v>597.79999999999995</v>
      </c>
      <c r="O80" s="340">
        <v>8651500</v>
      </c>
      <c r="P80" s="343">
        <v>-1.8146946001770435E-2</v>
      </c>
    </row>
    <row r="81" spans="1:16" ht="12.75" customHeight="1">
      <c r="A81" s="375">
        <v>71</v>
      </c>
      <c r="B81" s="376" t="s">
        <v>59</v>
      </c>
      <c r="C81" s="339" t="s">
        <v>120</v>
      </c>
      <c r="D81" s="367">
        <v>45197</v>
      </c>
      <c r="E81" s="342">
        <v>977.6</v>
      </c>
      <c r="F81" s="339">
        <v>981.48333333333323</v>
      </c>
      <c r="G81" s="338">
        <v>970.31666666666649</v>
      </c>
      <c r="H81" s="338">
        <v>963.0333333333333</v>
      </c>
      <c r="I81" s="338">
        <v>951.86666666666656</v>
      </c>
      <c r="J81" s="338">
        <v>988.76666666666642</v>
      </c>
      <c r="K81" s="338">
        <v>999.93333333333317</v>
      </c>
      <c r="L81" s="338">
        <v>1007.2166666666664</v>
      </c>
      <c r="M81" s="340">
        <v>992.65</v>
      </c>
      <c r="N81" s="340">
        <v>974.2</v>
      </c>
      <c r="O81" s="340">
        <v>9038000</v>
      </c>
      <c r="P81" s="343">
        <v>1.9629963898916969E-2</v>
      </c>
    </row>
    <row r="82" spans="1:16" ht="12.75" customHeight="1">
      <c r="A82" s="375">
        <v>72</v>
      </c>
      <c r="B82" s="376" t="s">
        <v>108</v>
      </c>
      <c r="C82" s="339" t="s">
        <v>121</v>
      </c>
      <c r="D82" s="367">
        <v>45197</v>
      </c>
      <c r="E82" s="342">
        <v>1601.55</v>
      </c>
      <c r="F82" s="339">
        <v>1587.05</v>
      </c>
      <c r="G82" s="338">
        <v>1554.3</v>
      </c>
      <c r="H82" s="338">
        <v>1507.05</v>
      </c>
      <c r="I82" s="338">
        <v>1474.3</v>
      </c>
      <c r="J82" s="338">
        <v>1634.3</v>
      </c>
      <c r="K82" s="338">
        <v>1667.05</v>
      </c>
      <c r="L82" s="338">
        <v>1714.3</v>
      </c>
      <c r="M82" s="340">
        <v>1619.8</v>
      </c>
      <c r="N82" s="340">
        <v>1539.8</v>
      </c>
      <c r="O82" s="340">
        <v>4129175</v>
      </c>
      <c r="P82" s="343">
        <v>0.14426747400289588</v>
      </c>
    </row>
    <row r="83" spans="1:16" ht="12.75" customHeight="1">
      <c r="A83" s="375">
        <v>73</v>
      </c>
      <c r="B83" s="376" t="s">
        <v>43</v>
      </c>
      <c r="C83" s="339" t="s">
        <v>122</v>
      </c>
      <c r="D83" s="367">
        <v>45197</v>
      </c>
      <c r="E83" s="342">
        <v>333.4</v>
      </c>
      <c r="F83" s="339">
        <v>334.53333333333336</v>
      </c>
      <c r="G83" s="338">
        <v>329.26666666666671</v>
      </c>
      <c r="H83" s="338">
        <v>325.13333333333333</v>
      </c>
      <c r="I83" s="338">
        <v>319.86666666666667</v>
      </c>
      <c r="J83" s="338">
        <v>338.66666666666674</v>
      </c>
      <c r="K83" s="338">
        <v>343.93333333333339</v>
      </c>
      <c r="L83" s="338">
        <v>348.06666666666678</v>
      </c>
      <c r="M83" s="340">
        <v>339.8</v>
      </c>
      <c r="N83" s="340">
        <v>330.4</v>
      </c>
      <c r="O83" s="340">
        <v>13910000</v>
      </c>
      <c r="P83" s="343">
        <v>-8.1120359360549607E-2</v>
      </c>
    </row>
    <row r="84" spans="1:16" ht="12.75" customHeight="1">
      <c r="A84" s="375">
        <v>74</v>
      </c>
      <c r="B84" s="376" t="s">
        <v>49</v>
      </c>
      <c r="C84" s="339" t="s">
        <v>123</v>
      </c>
      <c r="D84" s="367">
        <v>45197</v>
      </c>
      <c r="E84" s="342">
        <v>1936.75</v>
      </c>
      <c r="F84" s="339">
        <v>1928.25</v>
      </c>
      <c r="G84" s="338">
        <v>1914.5</v>
      </c>
      <c r="H84" s="338">
        <v>1892.25</v>
      </c>
      <c r="I84" s="338">
        <v>1878.5</v>
      </c>
      <c r="J84" s="338">
        <v>1950.5</v>
      </c>
      <c r="K84" s="338">
        <v>1964.25</v>
      </c>
      <c r="L84" s="338">
        <v>1986.5</v>
      </c>
      <c r="M84" s="340">
        <v>1942</v>
      </c>
      <c r="N84" s="340">
        <v>1906</v>
      </c>
      <c r="O84" s="340">
        <v>12819300</v>
      </c>
      <c r="P84" s="343">
        <v>-1.8653867132104287E-2</v>
      </c>
    </row>
    <row r="85" spans="1:16" ht="12.75" customHeight="1">
      <c r="A85" s="375">
        <v>75</v>
      </c>
      <c r="B85" s="376" t="s">
        <v>84</v>
      </c>
      <c r="C85" s="339" t="s">
        <v>124</v>
      </c>
      <c r="D85" s="367">
        <v>45197</v>
      </c>
      <c r="E85" s="342">
        <v>438.8</v>
      </c>
      <c r="F85" s="339">
        <v>438.38333333333338</v>
      </c>
      <c r="G85" s="338">
        <v>435.11666666666679</v>
      </c>
      <c r="H85" s="338">
        <v>431.43333333333339</v>
      </c>
      <c r="I85" s="338">
        <v>428.1666666666668</v>
      </c>
      <c r="J85" s="338">
        <v>442.06666666666678</v>
      </c>
      <c r="K85" s="338">
        <v>445.33333333333331</v>
      </c>
      <c r="L85" s="338">
        <v>449.01666666666677</v>
      </c>
      <c r="M85" s="340">
        <v>441.65</v>
      </c>
      <c r="N85" s="340">
        <v>434.7</v>
      </c>
      <c r="O85" s="340">
        <v>10677500</v>
      </c>
      <c r="P85" s="343">
        <v>-1.2257169287696577E-2</v>
      </c>
    </row>
    <row r="86" spans="1:16" ht="12.75" customHeight="1">
      <c r="A86" s="375">
        <v>76</v>
      </c>
      <c r="B86" s="376" t="s">
        <v>45</v>
      </c>
      <c r="C86" s="336" t="s">
        <v>125</v>
      </c>
      <c r="D86" s="367">
        <v>45197</v>
      </c>
      <c r="E86" s="342">
        <v>3863.7</v>
      </c>
      <c r="F86" s="339">
        <v>3855.15</v>
      </c>
      <c r="G86" s="338">
        <v>3822.3</v>
      </c>
      <c r="H86" s="338">
        <v>3780.9</v>
      </c>
      <c r="I86" s="338">
        <v>3748.05</v>
      </c>
      <c r="J86" s="338">
        <v>3896.55</v>
      </c>
      <c r="K86" s="338">
        <v>3929.3999999999996</v>
      </c>
      <c r="L86" s="338">
        <v>3970.8</v>
      </c>
      <c r="M86" s="340">
        <v>3888</v>
      </c>
      <c r="N86" s="340">
        <v>3813.75</v>
      </c>
      <c r="O86" s="340">
        <v>5255100</v>
      </c>
      <c r="P86" s="343">
        <v>-2.8452579034941763E-2</v>
      </c>
    </row>
    <row r="87" spans="1:16" ht="12.75" customHeight="1">
      <c r="A87" s="375">
        <v>77</v>
      </c>
      <c r="B87" s="376" t="s">
        <v>41</v>
      </c>
      <c r="C87" s="339" t="s">
        <v>126</v>
      </c>
      <c r="D87" s="367">
        <v>45197</v>
      </c>
      <c r="E87" s="342">
        <v>1400.2</v>
      </c>
      <c r="F87" s="339">
        <v>1398.9833333333333</v>
      </c>
      <c r="G87" s="338">
        <v>1382.0166666666667</v>
      </c>
      <c r="H87" s="338">
        <v>1363.8333333333333</v>
      </c>
      <c r="I87" s="338">
        <v>1346.8666666666666</v>
      </c>
      <c r="J87" s="338">
        <v>1417.1666666666667</v>
      </c>
      <c r="K87" s="338">
        <v>1434.1333333333334</v>
      </c>
      <c r="L87" s="338">
        <v>1452.3166666666668</v>
      </c>
      <c r="M87" s="340">
        <v>1415.95</v>
      </c>
      <c r="N87" s="340">
        <v>1380.8</v>
      </c>
      <c r="O87" s="340">
        <v>5611000</v>
      </c>
      <c r="P87" s="343">
        <v>2.2319395098843037E-2</v>
      </c>
    </row>
    <row r="88" spans="1:16" ht="12.75" customHeight="1">
      <c r="A88" s="375">
        <v>78</v>
      </c>
      <c r="B88" s="376" t="s">
        <v>87</v>
      </c>
      <c r="C88" s="339" t="s">
        <v>127</v>
      </c>
      <c r="D88" s="367">
        <v>45197</v>
      </c>
      <c r="E88" s="342">
        <v>1264.6500000000001</v>
      </c>
      <c r="F88" s="339">
        <v>1264.8166666666666</v>
      </c>
      <c r="G88" s="338">
        <v>1258.5833333333333</v>
      </c>
      <c r="H88" s="338">
        <v>1252.5166666666667</v>
      </c>
      <c r="I88" s="338">
        <v>1246.2833333333333</v>
      </c>
      <c r="J88" s="338">
        <v>1270.8833333333332</v>
      </c>
      <c r="K88" s="338">
        <v>1277.1166666666668</v>
      </c>
      <c r="L88" s="338">
        <v>1283.1833333333332</v>
      </c>
      <c r="M88" s="340">
        <v>1271.05</v>
      </c>
      <c r="N88" s="340">
        <v>1258.75</v>
      </c>
      <c r="O88" s="340">
        <v>11831400</v>
      </c>
      <c r="P88" s="343">
        <v>2.3671440407148776E-4</v>
      </c>
    </row>
    <row r="89" spans="1:16" ht="12.75" customHeight="1">
      <c r="A89" s="375">
        <v>79</v>
      </c>
      <c r="B89" s="376" t="s">
        <v>68</v>
      </c>
      <c r="C89" s="339" t="s">
        <v>128</v>
      </c>
      <c r="D89" s="367">
        <v>45197</v>
      </c>
      <c r="E89" s="342">
        <v>2665.8</v>
      </c>
      <c r="F89" s="339">
        <v>2659.2333333333336</v>
      </c>
      <c r="G89" s="338">
        <v>2635.916666666667</v>
      </c>
      <c r="H89" s="338">
        <v>2606.0333333333333</v>
      </c>
      <c r="I89" s="338">
        <v>2582.7166666666667</v>
      </c>
      <c r="J89" s="338">
        <v>2689.1166666666672</v>
      </c>
      <c r="K89" s="338">
        <v>2712.4333333333338</v>
      </c>
      <c r="L89" s="338">
        <v>2742.3166666666675</v>
      </c>
      <c r="M89" s="340">
        <v>2682.55</v>
      </c>
      <c r="N89" s="340">
        <v>2629.35</v>
      </c>
      <c r="O89" s="340">
        <v>5259000</v>
      </c>
      <c r="P89" s="343">
        <v>-7.1356677438152244E-2</v>
      </c>
    </row>
    <row r="90" spans="1:16" ht="12.75" customHeight="1">
      <c r="A90" s="375">
        <v>80</v>
      </c>
      <c r="B90" s="376" t="s">
        <v>63</v>
      </c>
      <c r="C90" s="339" t="s">
        <v>129</v>
      </c>
      <c r="D90" s="367">
        <v>45197</v>
      </c>
      <c r="E90" s="342">
        <v>1534.7</v>
      </c>
      <c r="F90" s="339">
        <v>1535.6499999999999</v>
      </c>
      <c r="G90" s="338">
        <v>1526.4999999999998</v>
      </c>
      <c r="H90" s="338">
        <v>1518.3</v>
      </c>
      <c r="I90" s="338">
        <v>1509.1499999999999</v>
      </c>
      <c r="J90" s="338">
        <v>1543.8499999999997</v>
      </c>
      <c r="K90" s="338">
        <v>1552.9999999999998</v>
      </c>
      <c r="L90" s="338">
        <v>1561.1999999999996</v>
      </c>
      <c r="M90" s="340">
        <v>1544.8</v>
      </c>
      <c r="N90" s="340">
        <v>1527.45</v>
      </c>
      <c r="O90" s="340">
        <v>149238650</v>
      </c>
      <c r="P90" s="343">
        <v>4.883073711878165E-2</v>
      </c>
    </row>
    <row r="91" spans="1:16" ht="12.75" customHeight="1">
      <c r="A91" s="375">
        <v>81</v>
      </c>
      <c r="B91" s="376" t="s">
        <v>68</v>
      </c>
      <c r="C91" s="339" t="s">
        <v>130</v>
      </c>
      <c r="D91" s="367">
        <v>45197</v>
      </c>
      <c r="E91" s="342">
        <v>643.70000000000005</v>
      </c>
      <c r="F91" s="339">
        <v>646.43333333333339</v>
      </c>
      <c r="G91" s="338">
        <v>638.86666666666679</v>
      </c>
      <c r="H91" s="338">
        <v>634.03333333333342</v>
      </c>
      <c r="I91" s="338">
        <v>626.46666666666681</v>
      </c>
      <c r="J91" s="338">
        <v>651.26666666666677</v>
      </c>
      <c r="K91" s="338">
        <v>658.83333333333337</v>
      </c>
      <c r="L91" s="338">
        <v>663.66666666666674</v>
      </c>
      <c r="M91" s="340">
        <v>654</v>
      </c>
      <c r="N91" s="340">
        <v>641.6</v>
      </c>
      <c r="O91" s="340">
        <v>17331600</v>
      </c>
      <c r="P91" s="343">
        <v>5.2315937220875335E-3</v>
      </c>
    </row>
    <row r="92" spans="1:16" ht="12.75" customHeight="1">
      <c r="A92" s="375">
        <v>82</v>
      </c>
      <c r="B92" s="376" t="s">
        <v>56</v>
      </c>
      <c r="C92" s="339" t="s">
        <v>131</v>
      </c>
      <c r="D92" s="367">
        <v>45197</v>
      </c>
      <c r="E92" s="342">
        <v>2983.75</v>
      </c>
      <c r="F92" s="339">
        <v>2991.4333333333329</v>
      </c>
      <c r="G92" s="338">
        <v>2971.8166666666657</v>
      </c>
      <c r="H92" s="338">
        <v>2959.8833333333328</v>
      </c>
      <c r="I92" s="338">
        <v>2940.2666666666655</v>
      </c>
      <c r="J92" s="338">
        <v>3003.3666666666659</v>
      </c>
      <c r="K92" s="338">
        <v>3022.9833333333336</v>
      </c>
      <c r="L92" s="338">
        <v>3034.9166666666661</v>
      </c>
      <c r="M92" s="340">
        <v>3011.05</v>
      </c>
      <c r="N92" s="340">
        <v>2979.5</v>
      </c>
      <c r="O92" s="340">
        <v>4003200</v>
      </c>
      <c r="P92" s="343">
        <v>-8.9457523029682698E-2</v>
      </c>
    </row>
    <row r="93" spans="1:16" ht="12.75" customHeight="1">
      <c r="A93" s="375">
        <v>83</v>
      </c>
      <c r="B93" s="376" t="s">
        <v>132</v>
      </c>
      <c r="C93" s="339" t="s">
        <v>133</v>
      </c>
      <c r="D93" s="367">
        <v>45197</v>
      </c>
      <c r="E93" s="342">
        <v>469.6</v>
      </c>
      <c r="F93" s="339">
        <v>471.68333333333334</v>
      </c>
      <c r="G93" s="338">
        <v>465.11666666666667</v>
      </c>
      <c r="H93" s="338">
        <v>460.63333333333333</v>
      </c>
      <c r="I93" s="338">
        <v>454.06666666666666</v>
      </c>
      <c r="J93" s="338">
        <v>476.16666666666669</v>
      </c>
      <c r="K93" s="338">
        <v>482.73333333333341</v>
      </c>
      <c r="L93" s="338">
        <v>487.2166666666667</v>
      </c>
      <c r="M93" s="340">
        <v>478.25</v>
      </c>
      <c r="N93" s="340">
        <v>467.2</v>
      </c>
      <c r="O93" s="340">
        <v>26264000</v>
      </c>
      <c r="P93" s="343">
        <v>-3.9032885974797663E-2</v>
      </c>
    </row>
    <row r="94" spans="1:16" ht="12.75" customHeight="1">
      <c r="A94" s="375">
        <v>84</v>
      </c>
      <c r="B94" s="376" t="s">
        <v>132</v>
      </c>
      <c r="C94" s="345" t="s">
        <v>134</v>
      </c>
      <c r="D94" s="367">
        <v>45197</v>
      </c>
      <c r="E94" s="342">
        <v>157.55000000000001</v>
      </c>
      <c r="F94" s="339">
        <v>156.51666666666668</v>
      </c>
      <c r="G94" s="338">
        <v>153.03333333333336</v>
      </c>
      <c r="H94" s="338">
        <v>148.51666666666668</v>
      </c>
      <c r="I94" s="338">
        <v>145.03333333333336</v>
      </c>
      <c r="J94" s="338">
        <v>161.03333333333336</v>
      </c>
      <c r="K94" s="338">
        <v>164.51666666666665</v>
      </c>
      <c r="L94" s="338">
        <v>169.03333333333336</v>
      </c>
      <c r="M94" s="340">
        <v>160</v>
      </c>
      <c r="N94" s="340">
        <v>152</v>
      </c>
      <c r="O94" s="340">
        <v>36490500</v>
      </c>
      <c r="P94" s="343">
        <v>-2.2572402044293016E-2</v>
      </c>
    </row>
    <row r="95" spans="1:16" ht="12.75" customHeight="1">
      <c r="A95" s="375">
        <v>85</v>
      </c>
      <c r="B95" s="376" t="s">
        <v>84</v>
      </c>
      <c r="C95" s="339" t="s">
        <v>135</v>
      </c>
      <c r="D95" s="367">
        <v>45197</v>
      </c>
      <c r="E95" s="342">
        <v>261.35000000000002</v>
      </c>
      <c r="F95" s="339">
        <v>259.98333333333329</v>
      </c>
      <c r="G95" s="338">
        <v>257.76666666666659</v>
      </c>
      <c r="H95" s="338">
        <v>254.18333333333328</v>
      </c>
      <c r="I95" s="338">
        <v>251.96666666666658</v>
      </c>
      <c r="J95" s="338">
        <v>263.56666666666661</v>
      </c>
      <c r="K95" s="338">
        <v>265.7833333333333</v>
      </c>
      <c r="L95" s="338">
        <v>269.36666666666662</v>
      </c>
      <c r="M95" s="340">
        <v>262.2</v>
      </c>
      <c r="N95" s="340">
        <v>256.39999999999998</v>
      </c>
      <c r="O95" s="340">
        <v>52215300</v>
      </c>
      <c r="P95" s="343">
        <v>-1.9320486815415823E-2</v>
      </c>
    </row>
    <row r="96" spans="1:16" ht="12.75" customHeight="1">
      <c r="A96" s="375">
        <v>86</v>
      </c>
      <c r="B96" s="376" t="s">
        <v>59</v>
      </c>
      <c r="C96" s="339" t="s">
        <v>136</v>
      </c>
      <c r="D96" s="367">
        <v>45197</v>
      </c>
      <c r="E96" s="342">
        <v>2476.4499999999998</v>
      </c>
      <c r="F96" s="339">
        <v>2475.7833333333333</v>
      </c>
      <c r="G96" s="338">
        <v>2461.3166666666666</v>
      </c>
      <c r="H96" s="338">
        <v>2446.1833333333334</v>
      </c>
      <c r="I96" s="338">
        <v>2431.7166666666667</v>
      </c>
      <c r="J96" s="338">
        <v>2490.9166666666665</v>
      </c>
      <c r="K96" s="338">
        <v>2505.3833333333328</v>
      </c>
      <c r="L96" s="338">
        <v>2520.5166666666664</v>
      </c>
      <c r="M96" s="340">
        <v>2490.25</v>
      </c>
      <c r="N96" s="340">
        <v>2460.65</v>
      </c>
      <c r="O96" s="340">
        <v>10312500</v>
      </c>
      <c r="P96" s="343">
        <v>1.1059148798494072E-2</v>
      </c>
    </row>
    <row r="97" spans="1:16" ht="12.75" customHeight="1">
      <c r="A97" s="375">
        <v>87</v>
      </c>
      <c r="B97" s="376" t="s">
        <v>68</v>
      </c>
      <c r="C97" s="339" t="s">
        <v>137</v>
      </c>
      <c r="D97" s="367">
        <v>45197</v>
      </c>
      <c r="E97" s="342">
        <v>188.35</v>
      </c>
      <c r="F97" s="339">
        <v>188.78333333333333</v>
      </c>
      <c r="G97" s="338">
        <v>185.66666666666666</v>
      </c>
      <c r="H97" s="338">
        <v>182.98333333333332</v>
      </c>
      <c r="I97" s="338">
        <v>179.86666666666665</v>
      </c>
      <c r="J97" s="338">
        <v>191.46666666666667</v>
      </c>
      <c r="K97" s="338">
        <v>194.58333333333334</v>
      </c>
      <c r="L97" s="338">
        <v>197.26666666666668</v>
      </c>
      <c r="M97" s="340">
        <v>191.9</v>
      </c>
      <c r="N97" s="340">
        <v>186.1</v>
      </c>
      <c r="O97" s="340">
        <v>54896400</v>
      </c>
      <c r="P97" s="343">
        <v>-7.8348234860355793E-3</v>
      </c>
    </row>
    <row r="98" spans="1:16" ht="12.75" customHeight="1">
      <c r="A98" s="375">
        <v>88</v>
      </c>
      <c r="B98" s="376" t="s">
        <v>63</v>
      </c>
      <c r="C98" s="339" t="s">
        <v>138</v>
      </c>
      <c r="D98" s="367">
        <v>45197</v>
      </c>
      <c r="E98" s="342">
        <v>955.8</v>
      </c>
      <c r="F98" s="339">
        <v>952.83333333333337</v>
      </c>
      <c r="G98" s="338">
        <v>944.9666666666667</v>
      </c>
      <c r="H98" s="338">
        <v>934.13333333333333</v>
      </c>
      <c r="I98" s="338">
        <v>926.26666666666665</v>
      </c>
      <c r="J98" s="338">
        <v>963.66666666666674</v>
      </c>
      <c r="K98" s="338">
        <v>971.5333333333333</v>
      </c>
      <c r="L98" s="338">
        <v>982.36666666666679</v>
      </c>
      <c r="M98" s="340">
        <v>960.7</v>
      </c>
      <c r="N98" s="340">
        <v>942</v>
      </c>
      <c r="O98" s="340">
        <v>86174900</v>
      </c>
      <c r="P98" s="343">
        <v>-4.8421256850920734E-3</v>
      </c>
    </row>
    <row r="99" spans="1:16" ht="12.75" customHeight="1">
      <c r="A99" s="375">
        <v>89</v>
      </c>
      <c r="B99" s="376" t="s">
        <v>68</v>
      </c>
      <c r="C99" s="339" t="s">
        <v>139</v>
      </c>
      <c r="D99" s="367">
        <v>45197</v>
      </c>
      <c r="E99" s="342">
        <v>1319.1</v>
      </c>
      <c r="F99" s="339">
        <v>1328.1499999999999</v>
      </c>
      <c r="G99" s="338">
        <v>1303.8999999999996</v>
      </c>
      <c r="H99" s="338">
        <v>1288.6999999999998</v>
      </c>
      <c r="I99" s="338">
        <v>1264.4499999999996</v>
      </c>
      <c r="J99" s="338">
        <v>1343.3499999999997</v>
      </c>
      <c r="K99" s="338">
        <v>1367.6000000000001</v>
      </c>
      <c r="L99" s="338">
        <v>1382.7999999999997</v>
      </c>
      <c r="M99" s="340">
        <v>1352.4</v>
      </c>
      <c r="N99" s="340">
        <v>1312.95</v>
      </c>
      <c r="O99" s="340">
        <v>2954000</v>
      </c>
      <c r="P99" s="343">
        <v>3.2867132867132866E-2</v>
      </c>
    </row>
    <row r="100" spans="1:16" ht="12.75" customHeight="1">
      <c r="A100" s="375">
        <v>90</v>
      </c>
      <c r="B100" s="376" t="s">
        <v>68</v>
      </c>
      <c r="C100" s="339" t="s">
        <v>140</v>
      </c>
      <c r="D100" s="367">
        <v>45197</v>
      </c>
      <c r="E100" s="342">
        <v>579.70000000000005</v>
      </c>
      <c r="F100" s="339">
        <v>576.93333333333339</v>
      </c>
      <c r="G100" s="338">
        <v>572.66666666666674</v>
      </c>
      <c r="H100" s="338">
        <v>565.63333333333333</v>
      </c>
      <c r="I100" s="338">
        <v>561.36666666666667</v>
      </c>
      <c r="J100" s="338">
        <v>583.96666666666681</v>
      </c>
      <c r="K100" s="338">
        <v>588.23333333333346</v>
      </c>
      <c r="L100" s="338">
        <v>595.26666666666688</v>
      </c>
      <c r="M100" s="340">
        <v>581.20000000000005</v>
      </c>
      <c r="N100" s="340">
        <v>569.9</v>
      </c>
      <c r="O100" s="340">
        <v>6597000</v>
      </c>
      <c r="P100" s="343">
        <v>3.8734057628719884E-2</v>
      </c>
    </row>
    <row r="101" spans="1:16" ht="12.75" customHeight="1">
      <c r="A101" s="375">
        <v>91</v>
      </c>
      <c r="B101" s="376" t="s">
        <v>79</v>
      </c>
      <c r="C101" s="339" t="s">
        <v>141</v>
      </c>
      <c r="D101" s="367">
        <v>45197</v>
      </c>
      <c r="E101" s="342">
        <v>11.35</v>
      </c>
      <c r="F101" s="339">
        <v>11.300000000000002</v>
      </c>
      <c r="G101" s="338">
        <v>11.100000000000005</v>
      </c>
      <c r="H101" s="338">
        <v>10.850000000000003</v>
      </c>
      <c r="I101" s="338">
        <v>10.650000000000006</v>
      </c>
      <c r="J101" s="338">
        <v>11.550000000000004</v>
      </c>
      <c r="K101" s="338">
        <v>11.750000000000004</v>
      </c>
      <c r="L101" s="338">
        <v>12.000000000000004</v>
      </c>
      <c r="M101" s="340">
        <v>11.5</v>
      </c>
      <c r="N101" s="340">
        <v>11.05</v>
      </c>
      <c r="O101" s="340">
        <v>1472160000</v>
      </c>
      <c r="P101" s="343">
        <v>-4.4597892113597423E-2</v>
      </c>
    </row>
    <row r="102" spans="1:16" ht="12.75" customHeight="1">
      <c r="A102" s="375">
        <v>92</v>
      </c>
      <c r="B102" s="376" t="s">
        <v>68</v>
      </c>
      <c r="C102" s="345" t="s">
        <v>142</v>
      </c>
      <c r="D102" s="367">
        <v>45197</v>
      </c>
      <c r="E102" s="342">
        <v>126.9</v>
      </c>
      <c r="F102" s="339">
        <v>126.33333333333333</v>
      </c>
      <c r="G102" s="338">
        <v>125.16666666666666</v>
      </c>
      <c r="H102" s="338">
        <v>123.43333333333332</v>
      </c>
      <c r="I102" s="338">
        <v>122.26666666666665</v>
      </c>
      <c r="J102" s="338">
        <v>128.06666666666666</v>
      </c>
      <c r="K102" s="338">
        <v>129.23333333333332</v>
      </c>
      <c r="L102" s="338">
        <v>130.96666666666667</v>
      </c>
      <c r="M102" s="340">
        <v>127.5</v>
      </c>
      <c r="N102" s="340">
        <v>124.6</v>
      </c>
      <c r="O102" s="340">
        <v>95300000</v>
      </c>
      <c r="P102" s="343">
        <v>-3.2880048711183274E-2</v>
      </c>
    </row>
    <row r="103" spans="1:16" ht="12.75" customHeight="1">
      <c r="A103" s="375">
        <v>93</v>
      </c>
      <c r="B103" s="376" t="s">
        <v>63</v>
      </c>
      <c r="C103" s="339" t="s">
        <v>143</v>
      </c>
      <c r="D103" s="367">
        <v>45197</v>
      </c>
      <c r="E103" s="342">
        <v>94.35</v>
      </c>
      <c r="F103" s="339">
        <v>93.766666666666666</v>
      </c>
      <c r="G103" s="338">
        <v>93.033333333333331</v>
      </c>
      <c r="H103" s="338">
        <v>91.716666666666669</v>
      </c>
      <c r="I103" s="338">
        <v>90.983333333333334</v>
      </c>
      <c r="J103" s="338">
        <v>95.083333333333329</v>
      </c>
      <c r="K103" s="338">
        <v>95.816666666666649</v>
      </c>
      <c r="L103" s="338">
        <v>97.133333333333326</v>
      </c>
      <c r="M103" s="340">
        <v>94.5</v>
      </c>
      <c r="N103" s="340">
        <v>92.45</v>
      </c>
      <c r="O103" s="340">
        <v>269640000</v>
      </c>
      <c r="P103" s="343">
        <v>-3.0629853321829163E-2</v>
      </c>
    </row>
    <row r="104" spans="1:16" ht="12.75" customHeight="1">
      <c r="A104" s="375">
        <v>94</v>
      </c>
      <c r="B104" s="376" t="s">
        <v>45</v>
      </c>
      <c r="C104" s="336" t="s">
        <v>144</v>
      </c>
      <c r="D104" s="367">
        <v>45197</v>
      </c>
      <c r="E104" s="342">
        <v>131.5</v>
      </c>
      <c r="F104" s="339">
        <v>130.98333333333335</v>
      </c>
      <c r="G104" s="338">
        <v>130.16666666666669</v>
      </c>
      <c r="H104" s="338">
        <v>128.83333333333334</v>
      </c>
      <c r="I104" s="338">
        <v>128.01666666666668</v>
      </c>
      <c r="J104" s="338">
        <v>132.31666666666669</v>
      </c>
      <c r="K104" s="338">
        <v>133.13333333333335</v>
      </c>
      <c r="L104" s="338">
        <v>134.4666666666667</v>
      </c>
      <c r="M104" s="340">
        <v>131.80000000000001</v>
      </c>
      <c r="N104" s="340">
        <v>129.65</v>
      </c>
      <c r="O104" s="340">
        <v>63986250</v>
      </c>
      <c r="P104" s="343">
        <v>-2.4971428571428572E-2</v>
      </c>
    </row>
    <row r="105" spans="1:16" ht="12.75" customHeight="1">
      <c r="A105" s="375">
        <v>95</v>
      </c>
      <c r="B105" s="376" t="s">
        <v>84</v>
      </c>
      <c r="C105" s="339" t="s">
        <v>145</v>
      </c>
      <c r="D105" s="367">
        <v>45197</v>
      </c>
      <c r="E105" s="342">
        <v>456.5</v>
      </c>
      <c r="F105" s="339">
        <v>456.7833333333333</v>
      </c>
      <c r="G105" s="338">
        <v>454.06666666666661</v>
      </c>
      <c r="H105" s="338">
        <v>451.63333333333333</v>
      </c>
      <c r="I105" s="338">
        <v>448.91666666666663</v>
      </c>
      <c r="J105" s="338">
        <v>459.21666666666658</v>
      </c>
      <c r="K105" s="338">
        <v>461.93333333333328</v>
      </c>
      <c r="L105" s="338">
        <v>464.36666666666656</v>
      </c>
      <c r="M105" s="340">
        <v>459.5</v>
      </c>
      <c r="N105" s="340">
        <v>454.35</v>
      </c>
      <c r="O105" s="340">
        <v>12964875</v>
      </c>
      <c r="P105" s="343">
        <v>-8.477270318957296E-4</v>
      </c>
    </row>
    <row r="106" spans="1:16" ht="12.75" customHeight="1">
      <c r="A106" s="375">
        <v>96</v>
      </c>
      <c r="B106" s="376" t="s">
        <v>117</v>
      </c>
      <c r="C106" s="336" t="s">
        <v>146</v>
      </c>
      <c r="D106" s="367">
        <v>45197</v>
      </c>
      <c r="E106" s="342">
        <v>408.8</v>
      </c>
      <c r="F106" s="339">
        <v>406.81666666666666</v>
      </c>
      <c r="G106" s="338">
        <v>403.18333333333334</v>
      </c>
      <c r="H106" s="338">
        <v>397.56666666666666</v>
      </c>
      <c r="I106" s="338">
        <v>393.93333333333334</v>
      </c>
      <c r="J106" s="338">
        <v>412.43333333333334</v>
      </c>
      <c r="K106" s="338">
        <v>416.06666666666666</v>
      </c>
      <c r="L106" s="338">
        <v>421.68333333333334</v>
      </c>
      <c r="M106" s="340">
        <v>410.45</v>
      </c>
      <c r="N106" s="340">
        <v>401.2</v>
      </c>
      <c r="O106" s="340">
        <v>20518000</v>
      </c>
      <c r="P106" s="343">
        <v>1.0733801717408276E-3</v>
      </c>
    </row>
    <row r="107" spans="1:16" ht="12.75" customHeight="1">
      <c r="A107" s="375">
        <v>97</v>
      </c>
      <c r="B107" s="376" t="s">
        <v>49</v>
      </c>
      <c r="C107" s="344" t="s">
        <v>147</v>
      </c>
      <c r="D107" s="367">
        <v>45197</v>
      </c>
      <c r="E107" s="342">
        <v>233.1</v>
      </c>
      <c r="F107" s="339">
        <v>232.85</v>
      </c>
      <c r="G107" s="338">
        <v>229.85</v>
      </c>
      <c r="H107" s="338">
        <v>226.6</v>
      </c>
      <c r="I107" s="338">
        <v>223.6</v>
      </c>
      <c r="J107" s="338">
        <v>236.1</v>
      </c>
      <c r="K107" s="338">
        <v>239.1</v>
      </c>
      <c r="L107" s="338">
        <v>242.35</v>
      </c>
      <c r="M107" s="340">
        <v>235.85</v>
      </c>
      <c r="N107" s="340">
        <v>229.6</v>
      </c>
      <c r="O107" s="340">
        <v>21483200</v>
      </c>
      <c r="P107" s="343">
        <v>4.5294200649075772E-2</v>
      </c>
    </row>
    <row r="108" spans="1:16" ht="12.75" customHeight="1">
      <c r="A108" s="375">
        <v>98</v>
      </c>
      <c r="B108" s="376" t="s">
        <v>45</v>
      </c>
      <c r="C108" s="336" t="s">
        <v>148</v>
      </c>
      <c r="D108" s="367">
        <v>45197</v>
      </c>
      <c r="E108" s="342">
        <v>2954.7</v>
      </c>
      <c r="F108" s="339">
        <v>2962.0833333333335</v>
      </c>
      <c r="G108" s="338">
        <v>2933.416666666667</v>
      </c>
      <c r="H108" s="338">
        <v>2912.1333333333337</v>
      </c>
      <c r="I108" s="338">
        <v>2883.4666666666672</v>
      </c>
      <c r="J108" s="338">
        <v>2983.3666666666668</v>
      </c>
      <c r="K108" s="338">
        <v>3012.0333333333338</v>
      </c>
      <c r="L108" s="338">
        <v>3033.3166666666666</v>
      </c>
      <c r="M108" s="340">
        <v>2990.75</v>
      </c>
      <c r="N108" s="340">
        <v>2940.8</v>
      </c>
      <c r="O108" s="340">
        <v>627300</v>
      </c>
      <c r="P108" s="343">
        <v>-3.3365109628217351E-3</v>
      </c>
    </row>
    <row r="109" spans="1:16" ht="12.75" customHeight="1">
      <c r="A109" s="375">
        <v>99</v>
      </c>
      <c r="B109" s="376" t="s">
        <v>45</v>
      </c>
      <c r="C109" s="339" t="s">
        <v>149</v>
      </c>
      <c r="D109" s="367">
        <v>45197</v>
      </c>
      <c r="E109" s="342">
        <v>2383.35</v>
      </c>
      <c r="F109" s="339">
        <v>2375.2666666666669</v>
      </c>
      <c r="G109" s="338">
        <v>2360.5333333333338</v>
      </c>
      <c r="H109" s="338">
        <v>2337.7166666666667</v>
      </c>
      <c r="I109" s="338">
        <v>2322.9833333333336</v>
      </c>
      <c r="J109" s="338">
        <v>2398.0833333333339</v>
      </c>
      <c r="K109" s="338">
        <v>2412.8166666666666</v>
      </c>
      <c r="L109" s="338">
        <v>2435.6333333333341</v>
      </c>
      <c r="M109" s="340">
        <v>2390</v>
      </c>
      <c r="N109" s="340">
        <v>2352.4499999999998</v>
      </c>
      <c r="O109" s="340">
        <v>5115000</v>
      </c>
      <c r="P109" s="343">
        <v>1.3372956909361069E-2</v>
      </c>
    </row>
    <row r="110" spans="1:16" ht="12.75" customHeight="1">
      <c r="A110" s="375">
        <v>100</v>
      </c>
      <c r="B110" s="376" t="s">
        <v>63</v>
      </c>
      <c r="C110" s="339" t="s">
        <v>150</v>
      </c>
      <c r="D110" s="367">
        <v>45197</v>
      </c>
      <c r="E110" s="342">
        <v>1443.7</v>
      </c>
      <c r="F110" s="339">
        <v>1444.7666666666667</v>
      </c>
      <c r="G110" s="338">
        <v>1434.2333333333333</v>
      </c>
      <c r="H110" s="338">
        <v>1424.7666666666667</v>
      </c>
      <c r="I110" s="338">
        <v>1414.2333333333333</v>
      </c>
      <c r="J110" s="338">
        <v>1454.2333333333333</v>
      </c>
      <c r="K110" s="338">
        <v>1464.7666666666667</v>
      </c>
      <c r="L110" s="338">
        <v>1474.2333333333333</v>
      </c>
      <c r="M110" s="340">
        <v>1455.3</v>
      </c>
      <c r="N110" s="340">
        <v>1435.3</v>
      </c>
      <c r="O110" s="340">
        <v>21313000</v>
      </c>
      <c r="P110" s="343">
        <v>-6.942503028608704E-3</v>
      </c>
    </row>
    <row r="111" spans="1:16" ht="12.75" customHeight="1">
      <c r="A111" s="375">
        <v>101</v>
      </c>
      <c r="B111" s="376" t="s">
        <v>79</v>
      </c>
      <c r="C111" s="339" t="s">
        <v>151</v>
      </c>
      <c r="D111" s="367">
        <v>45197</v>
      </c>
      <c r="E111" s="342">
        <v>185.95</v>
      </c>
      <c r="F111" s="339">
        <v>185.33333333333334</v>
      </c>
      <c r="G111" s="338">
        <v>183.31666666666669</v>
      </c>
      <c r="H111" s="338">
        <v>180.68333333333334</v>
      </c>
      <c r="I111" s="338">
        <v>178.66666666666669</v>
      </c>
      <c r="J111" s="338">
        <v>187.9666666666667</v>
      </c>
      <c r="K111" s="338">
        <v>189.98333333333335</v>
      </c>
      <c r="L111" s="338">
        <v>192.6166666666667</v>
      </c>
      <c r="M111" s="340">
        <v>187.35</v>
      </c>
      <c r="N111" s="340">
        <v>182.7</v>
      </c>
      <c r="O111" s="340">
        <v>102839800</v>
      </c>
      <c r="P111" s="343">
        <v>8.4350203374008136E-3</v>
      </c>
    </row>
    <row r="112" spans="1:16" ht="12.75" customHeight="1">
      <c r="A112" s="375">
        <v>102</v>
      </c>
      <c r="B112" s="376" t="s">
        <v>87</v>
      </c>
      <c r="C112" s="339" t="s">
        <v>152</v>
      </c>
      <c r="D112" s="367">
        <v>45197</v>
      </c>
      <c r="E112" s="342">
        <v>1475</v>
      </c>
      <c r="F112" s="339">
        <v>1478.5833333333333</v>
      </c>
      <c r="G112" s="338">
        <v>1467.1666666666665</v>
      </c>
      <c r="H112" s="338">
        <v>1459.3333333333333</v>
      </c>
      <c r="I112" s="338">
        <v>1447.9166666666665</v>
      </c>
      <c r="J112" s="338">
        <v>1486.4166666666665</v>
      </c>
      <c r="K112" s="338">
        <v>1497.833333333333</v>
      </c>
      <c r="L112" s="338">
        <v>1505.6666666666665</v>
      </c>
      <c r="M112" s="340">
        <v>1490</v>
      </c>
      <c r="N112" s="340">
        <v>1470.75</v>
      </c>
      <c r="O112" s="340">
        <v>23413600</v>
      </c>
      <c r="P112" s="343">
        <v>-1.6896204232448774E-2</v>
      </c>
    </row>
    <row r="113" spans="1:16" ht="12.75" customHeight="1">
      <c r="A113" s="375">
        <v>103</v>
      </c>
      <c r="B113" s="376" t="s">
        <v>84</v>
      </c>
      <c r="C113" s="339" t="s">
        <v>154</v>
      </c>
      <c r="D113" s="367">
        <v>45197</v>
      </c>
      <c r="E113" s="342">
        <v>92.1</v>
      </c>
      <c r="F113" s="339">
        <v>92.05</v>
      </c>
      <c r="G113" s="338">
        <v>91.6</v>
      </c>
      <c r="H113" s="338">
        <v>91.1</v>
      </c>
      <c r="I113" s="338">
        <v>90.649999999999991</v>
      </c>
      <c r="J113" s="338">
        <v>92.55</v>
      </c>
      <c r="K113" s="338">
        <v>93.000000000000014</v>
      </c>
      <c r="L113" s="338">
        <v>93.5</v>
      </c>
      <c r="M113" s="340">
        <v>92.5</v>
      </c>
      <c r="N113" s="340">
        <v>91.55</v>
      </c>
      <c r="O113" s="340">
        <v>124517250</v>
      </c>
      <c r="P113" s="343">
        <v>3.9899031023532289E-2</v>
      </c>
    </row>
    <row r="114" spans="1:16" ht="12.75" customHeight="1">
      <c r="A114" s="375">
        <v>104</v>
      </c>
      <c r="B114" s="376" t="s">
        <v>43</v>
      </c>
      <c r="C114" s="336" t="s">
        <v>155</v>
      </c>
      <c r="D114" s="367">
        <v>45197</v>
      </c>
      <c r="E114" s="342">
        <v>892.15</v>
      </c>
      <c r="F114" s="339">
        <v>890.91666666666663</v>
      </c>
      <c r="G114" s="338">
        <v>886.58333333333326</v>
      </c>
      <c r="H114" s="338">
        <v>881.01666666666665</v>
      </c>
      <c r="I114" s="338">
        <v>876.68333333333328</v>
      </c>
      <c r="J114" s="338">
        <v>896.48333333333323</v>
      </c>
      <c r="K114" s="338">
        <v>900.81666666666649</v>
      </c>
      <c r="L114" s="338">
        <v>906.38333333333321</v>
      </c>
      <c r="M114" s="340">
        <v>895.25</v>
      </c>
      <c r="N114" s="340">
        <v>885.35</v>
      </c>
      <c r="O114" s="340">
        <v>2012400</v>
      </c>
      <c r="P114" s="343">
        <v>-5.0889025137952175E-2</v>
      </c>
    </row>
    <row r="115" spans="1:16" ht="12.75" customHeight="1">
      <c r="A115" s="375">
        <v>105</v>
      </c>
      <c r="B115" s="376" t="s">
        <v>45</v>
      </c>
      <c r="C115" s="339" t="s">
        <v>156</v>
      </c>
      <c r="D115" s="367">
        <v>45197</v>
      </c>
      <c r="E115" s="342">
        <v>690.45</v>
      </c>
      <c r="F115" s="339">
        <v>682.4666666666667</v>
      </c>
      <c r="G115" s="338">
        <v>671.13333333333344</v>
      </c>
      <c r="H115" s="338">
        <v>651.81666666666672</v>
      </c>
      <c r="I115" s="338">
        <v>640.48333333333346</v>
      </c>
      <c r="J115" s="338">
        <v>701.78333333333342</v>
      </c>
      <c r="K115" s="338">
        <v>713.11666666666667</v>
      </c>
      <c r="L115" s="338">
        <v>732.43333333333339</v>
      </c>
      <c r="M115" s="340">
        <v>693.8</v>
      </c>
      <c r="N115" s="340">
        <v>663.15</v>
      </c>
      <c r="O115" s="340">
        <v>16408875</v>
      </c>
      <c r="P115" s="343">
        <v>-0.11114797611147977</v>
      </c>
    </row>
    <row r="116" spans="1:16" ht="12.75" customHeight="1">
      <c r="A116" s="375">
        <v>106</v>
      </c>
      <c r="B116" s="376" t="s">
        <v>59</v>
      </c>
      <c r="C116" s="339" t="s">
        <v>157</v>
      </c>
      <c r="D116" s="367">
        <v>45197</v>
      </c>
      <c r="E116" s="342">
        <v>443.25</v>
      </c>
      <c r="F116" s="339">
        <v>442.09999999999997</v>
      </c>
      <c r="G116" s="338">
        <v>439.59999999999991</v>
      </c>
      <c r="H116" s="338">
        <v>435.94999999999993</v>
      </c>
      <c r="I116" s="338">
        <v>433.44999999999987</v>
      </c>
      <c r="J116" s="338">
        <v>445.74999999999994</v>
      </c>
      <c r="K116" s="338">
        <v>448.25000000000006</v>
      </c>
      <c r="L116" s="338">
        <v>451.9</v>
      </c>
      <c r="M116" s="340">
        <v>444.6</v>
      </c>
      <c r="N116" s="340">
        <v>438.45</v>
      </c>
      <c r="O116" s="340">
        <v>73748800</v>
      </c>
      <c r="P116" s="343">
        <v>4.7958494103285156E-3</v>
      </c>
    </row>
    <row r="117" spans="1:16" ht="12.75" customHeight="1">
      <c r="A117" s="375">
        <v>107</v>
      </c>
      <c r="B117" s="376" t="s">
        <v>132</v>
      </c>
      <c r="C117" s="339" t="s">
        <v>158</v>
      </c>
      <c r="D117" s="367">
        <v>45197</v>
      </c>
      <c r="E117" s="342">
        <v>694.75</v>
      </c>
      <c r="F117" s="339">
        <v>692.15</v>
      </c>
      <c r="G117" s="338">
        <v>685.44999999999993</v>
      </c>
      <c r="H117" s="338">
        <v>676.15</v>
      </c>
      <c r="I117" s="338">
        <v>669.44999999999993</v>
      </c>
      <c r="J117" s="338">
        <v>701.44999999999993</v>
      </c>
      <c r="K117" s="338">
        <v>708.15</v>
      </c>
      <c r="L117" s="338">
        <v>717.44999999999993</v>
      </c>
      <c r="M117" s="340">
        <v>698.85</v>
      </c>
      <c r="N117" s="340">
        <v>682.85</v>
      </c>
      <c r="O117" s="340">
        <v>26040000</v>
      </c>
      <c r="P117" s="343">
        <v>2.8385249543367724E-2</v>
      </c>
    </row>
    <row r="118" spans="1:16" ht="12.75" customHeight="1">
      <c r="A118" s="375">
        <v>108</v>
      </c>
      <c r="B118" s="376" t="s">
        <v>49</v>
      </c>
      <c r="C118" s="344" t="s">
        <v>159</v>
      </c>
      <c r="D118" s="367">
        <v>45197</v>
      </c>
      <c r="E118" s="342">
        <v>3152.75</v>
      </c>
      <c r="F118" s="339">
        <v>3144.3333333333335</v>
      </c>
      <c r="G118" s="338">
        <v>3118.6166666666668</v>
      </c>
      <c r="H118" s="338">
        <v>3084.4833333333331</v>
      </c>
      <c r="I118" s="338">
        <v>3058.7666666666664</v>
      </c>
      <c r="J118" s="338">
        <v>3178.4666666666672</v>
      </c>
      <c r="K118" s="338">
        <v>3204.1833333333334</v>
      </c>
      <c r="L118" s="338">
        <v>3238.3166666666675</v>
      </c>
      <c r="M118" s="340">
        <v>3170.05</v>
      </c>
      <c r="N118" s="340">
        <v>3110.2</v>
      </c>
      <c r="O118" s="340">
        <v>840250</v>
      </c>
      <c r="P118" s="343">
        <v>3.2882606023355868E-2</v>
      </c>
    </row>
    <row r="119" spans="1:16" ht="12.75" customHeight="1">
      <c r="A119" s="375">
        <v>109</v>
      </c>
      <c r="B119" s="376" t="s">
        <v>132</v>
      </c>
      <c r="C119" s="339" t="s">
        <v>160</v>
      </c>
      <c r="D119" s="367">
        <v>45197</v>
      </c>
      <c r="E119" s="342">
        <v>779.6</v>
      </c>
      <c r="F119" s="339">
        <v>779</v>
      </c>
      <c r="G119" s="338">
        <v>774.6</v>
      </c>
      <c r="H119" s="338">
        <v>769.6</v>
      </c>
      <c r="I119" s="338">
        <v>765.2</v>
      </c>
      <c r="J119" s="338">
        <v>784</v>
      </c>
      <c r="K119" s="338">
        <v>788.40000000000009</v>
      </c>
      <c r="L119" s="338">
        <v>793.4</v>
      </c>
      <c r="M119" s="340">
        <v>783.4</v>
      </c>
      <c r="N119" s="340">
        <v>774</v>
      </c>
      <c r="O119" s="340">
        <v>20131200</v>
      </c>
      <c r="P119" s="343">
        <v>-1.9205472244146277E-2</v>
      </c>
    </row>
    <row r="120" spans="1:16" ht="12.75" customHeight="1">
      <c r="A120" s="375">
        <v>110</v>
      </c>
      <c r="B120" s="376" t="s">
        <v>45</v>
      </c>
      <c r="C120" s="339" t="s">
        <v>161</v>
      </c>
      <c r="D120" s="367">
        <v>45197</v>
      </c>
      <c r="E120" s="342">
        <v>541.70000000000005</v>
      </c>
      <c r="F120" s="339">
        <v>537.06666666666672</v>
      </c>
      <c r="G120" s="338">
        <v>531.33333333333348</v>
      </c>
      <c r="H120" s="338">
        <v>520.96666666666681</v>
      </c>
      <c r="I120" s="338">
        <v>515.23333333333358</v>
      </c>
      <c r="J120" s="338">
        <v>547.43333333333339</v>
      </c>
      <c r="K120" s="338">
        <v>553.16666666666674</v>
      </c>
      <c r="L120" s="338">
        <v>563.5333333333333</v>
      </c>
      <c r="M120" s="340">
        <v>542.79999999999995</v>
      </c>
      <c r="N120" s="340">
        <v>526.70000000000005</v>
      </c>
      <c r="O120" s="340">
        <v>19696250</v>
      </c>
      <c r="P120" s="343">
        <v>-1.9233163201792604E-2</v>
      </c>
    </row>
    <row r="121" spans="1:16" ht="12.75" customHeight="1">
      <c r="A121" s="375">
        <v>111</v>
      </c>
      <c r="B121" s="376" t="s">
        <v>63</v>
      </c>
      <c r="C121" s="339" t="s">
        <v>162</v>
      </c>
      <c r="D121" s="367">
        <v>45197</v>
      </c>
      <c r="E121" s="342">
        <v>1784.35</v>
      </c>
      <c r="F121" s="339">
        <v>1776.2</v>
      </c>
      <c r="G121" s="338">
        <v>1763.9</v>
      </c>
      <c r="H121" s="338">
        <v>1743.45</v>
      </c>
      <c r="I121" s="338">
        <v>1731.15</v>
      </c>
      <c r="J121" s="338">
        <v>1796.65</v>
      </c>
      <c r="K121" s="338">
        <v>1808.9499999999998</v>
      </c>
      <c r="L121" s="338">
        <v>1829.4</v>
      </c>
      <c r="M121" s="340">
        <v>1788.5</v>
      </c>
      <c r="N121" s="340">
        <v>1755.75</v>
      </c>
      <c r="O121" s="340">
        <v>27350000</v>
      </c>
      <c r="P121" s="343">
        <v>-3.1735017559759826E-2</v>
      </c>
    </row>
    <row r="122" spans="1:16" ht="12.75" customHeight="1">
      <c r="A122" s="375">
        <v>112</v>
      </c>
      <c r="B122" s="376" t="s">
        <v>68</v>
      </c>
      <c r="C122" s="339" t="s">
        <v>163</v>
      </c>
      <c r="D122" s="367">
        <v>45197</v>
      </c>
      <c r="E122" s="342">
        <v>124.75</v>
      </c>
      <c r="F122" s="339">
        <v>124.33333333333333</v>
      </c>
      <c r="G122" s="338">
        <v>123.41666666666666</v>
      </c>
      <c r="H122" s="338">
        <v>122.08333333333333</v>
      </c>
      <c r="I122" s="338">
        <v>121.16666666666666</v>
      </c>
      <c r="J122" s="338">
        <v>125.66666666666666</v>
      </c>
      <c r="K122" s="338">
        <v>126.58333333333331</v>
      </c>
      <c r="L122" s="338">
        <v>127.91666666666666</v>
      </c>
      <c r="M122" s="340">
        <v>125.25</v>
      </c>
      <c r="N122" s="340">
        <v>123</v>
      </c>
      <c r="O122" s="340">
        <v>73060788</v>
      </c>
      <c r="P122" s="343">
        <v>-5.5872707397060612E-3</v>
      </c>
    </row>
    <row r="123" spans="1:16" ht="12.75" customHeight="1">
      <c r="A123" s="375">
        <v>113</v>
      </c>
      <c r="B123" s="376" t="s">
        <v>45</v>
      </c>
      <c r="C123" s="339" t="s">
        <v>164</v>
      </c>
      <c r="D123" s="367">
        <v>45197</v>
      </c>
      <c r="E123" s="342">
        <v>2389.25</v>
      </c>
      <c r="F123" s="339">
        <v>2369.7000000000003</v>
      </c>
      <c r="G123" s="338">
        <v>2330.6500000000005</v>
      </c>
      <c r="H123" s="338">
        <v>2272.0500000000002</v>
      </c>
      <c r="I123" s="338">
        <v>2233.0000000000005</v>
      </c>
      <c r="J123" s="338">
        <v>2428.3000000000006</v>
      </c>
      <c r="K123" s="338">
        <v>2467.3500000000008</v>
      </c>
      <c r="L123" s="338">
        <v>2525.9500000000007</v>
      </c>
      <c r="M123" s="340">
        <v>2408.75</v>
      </c>
      <c r="N123" s="340">
        <v>2311.1</v>
      </c>
      <c r="O123" s="340">
        <v>959400</v>
      </c>
      <c r="P123" s="343">
        <v>-2.0820575627679118E-2</v>
      </c>
    </row>
    <row r="124" spans="1:16" ht="12.75" customHeight="1">
      <c r="A124" s="375">
        <v>114</v>
      </c>
      <c r="B124" s="376" t="s">
        <v>43</v>
      </c>
      <c r="C124" s="344" t="s">
        <v>165</v>
      </c>
      <c r="D124" s="367">
        <v>45197</v>
      </c>
      <c r="E124" s="342">
        <v>388.7</v>
      </c>
      <c r="F124" s="339">
        <v>386.48333333333329</v>
      </c>
      <c r="G124" s="338">
        <v>382.36666666666656</v>
      </c>
      <c r="H124" s="338">
        <v>376.03333333333325</v>
      </c>
      <c r="I124" s="338">
        <v>371.91666666666652</v>
      </c>
      <c r="J124" s="338">
        <v>392.81666666666661</v>
      </c>
      <c r="K124" s="338">
        <v>396.93333333333328</v>
      </c>
      <c r="L124" s="338">
        <v>403.26666666666665</v>
      </c>
      <c r="M124" s="340">
        <v>390.6</v>
      </c>
      <c r="N124" s="340">
        <v>380.15</v>
      </c>
      <c r="O124" s="340">
        <v>13979100</v>
      </c>
      <c r="P124" s="343">
        <v>-3.9929947460595444E-2</v>
      </c>
    </row>
    <row r="125" spans="1:16" ht="12.75" customHeight="1">
      <c r="A125" s="375">
        <v>115</v>
      </c>
      <c r="B125" s="376" t="s">
        <v>68</v>
      </c>
      <c r="C125" s="339" t="s">
        <v>166</v>
      </c>
      <c r="D125" s="367">
        <v>45197</v>
      </c>
      <c r="E125" s="342">
        <v>463.9</v>
      </c>
      <c r="F125" s="339">
        <v>461.81666666666666</v>
      </c>
      <c r="G125" s="338">
        <v>456.13333333333333</v>
      </c>
      <c r="H125" s="338">
        <v>448.36666666666667</v>
      </c>
      <c r="I125" s="338">
        <v>442.68333333333334</v>
      </c>
      <c r="J125" s="338">
        <v>469.58333333333331</v>
      </c>
      <c r="K125" s="338">
        <v>475.26666666666659</v>
      </c>
      <c r="L125" s="338">
        <v>483.0333333333333</v>
      </c>
      <c r="M125" s="340">
        <v>467.5</v>
      </c>
      <c r="N125" s="340">
        <v>454.05</v>
      </c>
      <c r="O125" s="340">
        <v>24012000</v>
      </c>
      <c r="P125" s="343">
        <v>8.1037277147487846E-2</v>
      </c>
    </row>
    <row r="126" spans="1:16" ht="12.75" customHeight="1">
      <c r="A126" s="375">
        <v>116</v>
      </c>
      <c r="B126" s="376" t="s">
        <v>41</v>
      </c>
      <c r="C126" s="339" t="s">
        <v>167</v>
      </c>
      <c r="D126" s="367">
        <v>45197</v>
      </c>
      <c r="E126" s="342">
        <v>2903.95</v>
      </c>
      <c r="F126" s="339">
        <v>2896.4333333333329</v>
      </c>
      <c r="G126" s="338">
        <v>2876.6666666666661</v>
      </c>
      <c r="H126" s="338">
        <v>2849.3833333333332</v>
      </c>
      <c r="I126" s="338">
        <v>2829.6166666666663</v>
      </c>
      <c r="J126" s="338">
        <v>2923.7166666666658</v>
      </c>
      <c r="K126" s="338">
        <v>2943.4833333333331</v>
      </c>
      <c r="L126" s="338">
        <v>2970.7666666666655</v>
      </c>
      <c r="M126" s="340">
        <v>2916.2</v>
      </c>
      <c r="N126" s="340">
        <v>2869.15</v>
      </c>
      <c r="O126" s="340">
        <v>9407400</v>
      </c>
      <c r="P126" s="343">
        <v>1.4198389339888094E-2</v>
      </c>
    </row>
    <row r="127" spans="1:16" ht="12.75" customHeight="1">
      <c r="A127" s="375">
        <v>117</v>
      </c>
      <c r="B127" s="376" t="s">
        <v>87</v>
      </c>
      <c r="C127" s="339" t="s">
        <v>168</v>
      </c>
      <c r="D127" s="367">
        <v>45197</v>
      </c>
      <c r="E127" s="342">
        <v>5387</v>
      </c>
      <c r="F127" s="339">
        <v>5405.3166666666666</v>
      </c>
      <c r="G127" s="338">
        <v>5350.3833333333332</v>
      </c>
      <c r="H127" s="338">
        <v>5313.7666666666664</v>
      </c>
      <c r="I127" s="338">
        <v>5258.833333333333</v>
      </c>
      <c r="J127" s="338">
        <v>5441.9333333333334</v>
      </c>
      <c r="K127" s="338">
        <v>5496.8666666666659</v>
      </c>
      <c r="L127" s="338">
        <v>5533.4833333333336</v>
      </c>
      <c r="M127" s="340">
        <v>5460.25</v>
      </c>
      <c r="N127" s="340">
        <v>5368.7</v>
      </c>
      <c r="O127" s="340">
        <v>1496850</v>
      </c>
      <c r="P127" s="343">
        <v>2.2095008536707843E-3</v>
      </c>
    </row>
    <row r="128" spans="1:16" ht="12.75" customHeight="1">
      <c r="A128" s="375">
        <v>118</v>
      </c>
      <c r="B128" s="376" t="s">
        <v>87</v>
      </c>
      <c r="C128" s="339" t="s">
        <v>169</v>
      </c>
      <c r="D128" s="367">
        <v>45197</v>
      </c>
      <c r="E128" s="342">
        <v>4704.1000000000004</v>
      </c>
      <c r="F128" s="339">
        <v>4688.2166666666662</v>
      </c>
      <c r="G128" s="338">
        <v>4642.5333333333328</v>
      </c>
      <c r="H128" s="338">
        <v>4580.9666666666662</v>
      </c>
      <c r="I128" s="338">
        <v>4535.2833333333328</v>
      </c>
      <c r="J128" s="338">
        <v>4749.7833333333328</v>
      </c>
      <c r="K128" s="338">
        <v>4795.4666666666653</v>
      </c>
      <c r="L128" s="338">
        <v>4857.0333333333328</v>
      </c>
      <c r="M128" s="340">
        <v>4733.8999999999996</v>
      </c>
      <c r="N128" s="340">
        <v>4626.6499999999996</v>
      </c>
      <c r="O128" s="340">
        <v>720600</v>
      </c>
      <c r="P128" s="343">
        <v>1.4072614691809739E-2</v>
      </c>
    </row>
    <row r="129" spans="1:16" ht="12.75" customHeight="1">
      <c r="A129" s="375">
        <v>119</v>
      </c>
      <c r="B129" s="376" t="s">
        <v>43</v>
      </c>
      <c r="C129" s="339" t="s">
        <v>170</v>
      </c>
      <c r="D129" s="367">
        <v>45197</v>
      </c>
      <c r="E129" s="342">
        <v>1110.25</v>
      </c>
      <c r="F129" s="339">
        <v>1107.0166666666667</v>
      </c>
      <c r="G129" s="338">
        <v>1097.0833333333333</v>
      </c>
      <c r="H129" s="338">
        <v>1083.9166666666665</v>
      </c>
      <c r="I129" s="338">
        <v>1073.9833333333331</v>
      </c>
      <c r="J129" s="338">
        <v>1120.1833333333334</v>
      </c>
      <c r="K129" s="338">
        <v>1130.1166666666668</v>
      </c>
      <c r="L129" s="338">
        <v>1143.2833333333335</v>
      </c>
      <c r="M129" s="340">
        <v>1116.95</v>
      </c>
      <c r="N129" s="340">
        <v>1093.8499999999999</v>
      </c>
      <c r="O129" s="340">
        <v>6193950</v>
      </c>
      <c r="P129" s="343">
        <v>1.5118196811434853E-3</v>
      </c>
    </row>
    <row r="130" spans="1:16" ht="12.75" customHeight="1">
      <c r="A130" s="375">
        <v>120</v>
      </c>
      <c r="B130" s="376" t="s">
        <v>56</v>
      </c>
      <c r="C130" s="339" t="s">
        <v>171</v>
      </c>
      <c r="D130" s="367">
        <v>45197</v>
      </c>
      <c r="E130" s="342">
        <v>1592.1</v>
      </c>
      <c r="F130" s="339">
        <v>1598.4499999999998</v>
      </c>
      <c r="G130" s="338">
        <v>1582.0999999999997</v>
      </c>
      <c r="H130" s="338">
        <v>1572.1</v>
      </c>
      <c r="I130" s="338">
        <v>1555.7499999999998</v>
      </c>
      <c r="J130" s="338">
        <v>1608.4499999999996</v>
      </c>
      <c r="K130" s="338">
        <v>1624.8</v>
      </c>
      <c r="L130" s="338">
        <v>1634.7999999999995</v>
      </c>
      <c r="M130" s="340">
        <v>1614.8</v>
      </c>
      <c r="N130" s="340">
        <v>1588.45</v>
      </c>
      <c r="O130" s="340">
        <v>14539000</v>
      </c>
      <c r="P130" s="343">
        <v>-8.3078686019862485E-3</v>
      </c>
    </row>
    <row r="131" spans="1:16" ht="12.75" customHeight="1">
      <c r="A131" s="375">
        <v>121</v>
      </c>
      <c r="B131" s="376" t="s">
        <v>68</v>
      </c>
      <c r="C131" s="339" t="s">
        <v>172</v>
      </c>
      <c r="D131" s="367">
        <v>45197</v>
      </c>
      <c r="E131" s="342">
        <v>300.39999999999998</v>
      </c>
      <c r="F131" s="339">
        <v>300.8</v>
      </c>
      <c r="G131" s="338">
        <v>297.20000000000005</v>
      </c>
      <c r="H131" s="338">
        <v>294.00000000000006</v>
      </c>
      <c r="I131" s="338">
        <v>290.40000000000009</v>
      </c>
      <c r="J131" s="338">
        <v>304</v>
      </c>
      <c r="K131" s="338">
        <v>307.60000000000002</v>
      </c>
      <c r="L131" s="338">
        <v>310.79999999999995</v>
      </c>
      <c r="M131" s="340">
        <v>304.39999999999998</v>
      </c>
      <c r="N131" s="340">
        <v>297.60000000000002</v>
      </c>
      <c r="O131" s="340">
        <v>43000000</v>
      </c>
      <c r="P131" s="343">
        <v>-7.2476272648835202E-2</v>
      </c>
    </row>
    <row r="132" spans="1:16" ht="12.75" customHeight="1">
      <c r="A132" s="375">
        <v>122</v>
      </c>
      <c r="B132" s="376" t="s">
        <v>68</v>
      </c>
      <c r="C132" s="339" t="s">
        <v>173</v>
      </c>
      <c r="D132" s="367">
        <v>45197</v>
      </c>
      <c r="E132" s="342">
        <v>140.9</v>
      </c>
      <c r="F132" s="339">
        <v>140.53333333333333</v>
      </c>
      <c r="G132" s="338">
        <v>138.96666666666667</v>
      </c>
      <c r="H132" s="338">
        <v>137.03333333333333</v>
      </c>
      <c r="I132" s="338">
        <v>135.46666666666667</v>
      </c>
      <c r="J132" s="338">
        <v>142.46666666666667</v>
      </c>
      <c r="K132" s="338">
        <v>144.03333333333333</v>
      </c>
      <c r="L132" s="338">
        <v>145.96666666666667</v>
      </c>
      <c r="M132" s="340">
        <v>142.1</v>
      </c>
      <c r="N132" s="340">
        <v>138.6</v>
      </c>
      <c r="O132" s="340">
        <v>67296000</v>
      </c>
      <c r="P132" s="343">
        <v>-1.7605325391959359E-2</v>
      </c>
    </row>
    <row r="133" spans="1:16" ht="12.75" customHeight="1">
      <c r="A133" s="375">
        <v>123</v>
      </c>
      <c r="B133" s="376" t="s">
        <v>59</v>
      </c>
      <c r="C133" s="339" t="s">
        <v>174</v>
      </c>
      <c r="D133" s="367">
        <v>45197</v>
      </c>
      <c r="E133" s="342">
        <v>579.75</v>
      </c>
      <c r="F133" s="339">
        <v>577.94999999999993</v>
      </c>
      <c r="G133" s="338">
        <v>574.64999999999986</v>
      </c>
      <c r="H133" s="338">
        <v>569.54999999999995</v>
      </c>
      <c r="I133" s="338">
        <v>566.24999999999989</v>
      </c>
      <c r="J133" s="338">
        <v>583.04999999999984</v>
      </c>
      <c r="K133" s="338">
        <v>586.3499999999998</v>
      </c>
      <c r="L133" s="338">
        <v>591.44999999999982</v>
      </c>
      <c r="M133" s="340">
        <v>581.25</v>
      </c>
      <c r="N133" s="340">
        <v>572.85</v>
      </c>
      <c r="O133" s="340">
        <v>10831200</v>
      </c>
      <c r="P133" s="343">
        <v>-1.0632467390112902E-2</v>
      </c>
    </row>
    <row r="134" spans="1:16" ht="12.75" customHeight="1">
      <c r="A134" s="375">
        <v>124</v>
      </c>
      <c r="B134" s="376" t="s">
        <v>56</v>
      </c>
      <c r="C134" s="339" t="s">
        <v>175</v>
      </c>
      <c r="D134" s="367">
        <v>45197</v>
      </c>
      <c r="E134" s="342">
        <v>10574.1</v>
      </c>
      <c r="F134" s="339">
        <v>10607.183333333332</v>
      </c>
      <c r="G134" s="338">
        <v>10509.366666666665</v>
      </c>
      <c r="H134" s="338">
        <v>10444.633333333333</v>
      </c>
      <c r="I134" s="338">
        <v>10346.816666666666</v>
      </c>
      <c r="J134" s="338">
        <v>10671.916666666664</v>
      </c>
      <c r="K134" s="338">
        <v>10769.733333333334</v>
      </c>
      <c r="L134" s="338">
        <v>10834.466666666664</v>
      </c>
      <c r="M134" s="340">
        <v>10705</v>
      </c>
      <c r="N134" s="340">
        <v>10542.45</v>
      </c>
      <c r="O134" s="340">
        <v>3195000</v>
      </c>
      <c r="P134" s="343">
        <v>2.2694536026375597E-2</v>
      </c>
    </row>
    <row r="135" spans="1:16" ht="12.75" customHeight="1">
      <c r="A135" s="375">
        <v>125</v>
      </c>
      <c r="B135" s="376" t="s">
        <v>59</v>
      </c>
      <c r="C135" s="339" t="s">
        <v>176</v>
      </c>
      <c r="D135" s="367">
        <v>45197</v>
      </c>
      <c r="E135" s="342">
        <v>1017.7</v>
      </c>
      <c r="F135" s="339">
        <v>1017.4333333333334</v>
      </c>
      <c r="G135" s="338">
        <v>1012.0666666666668</v>
      </c>
      <c r="H135" s="338">
        <v>1006.4333333333334</v>
      </c>
      <c r="I135" s="338">
        <v>1001.0666666666668</v>
      </c>
      <c r="J135" s="338">
        <v>1023.0666666666668</v>
      </c>
      <c r="K135" s="338">
        <v>1028.4333333333334</v>
      </c>
      <c r="L135" s="338">
        <v>1034.0666666666668</v>
      </c>
      <c r="M135" s="340">
        <v>1022.8</v>
      </c>
      <c r="N135" s="340">
        <v>1011.8</v>
      </c>
      <c r="O135" s="340">
        <v>10529400</v>
      </c>
      <c r="P135" s="343">
        <v>1.0072522159548751E-2</v>
      </c>
    </row>
    <row r="136" spans="1:16" ht="12.75" customHeight="1">
      <c r="A136" s="375">
        <v>126</v>
      </c>
      <c r="B136" s="376" t="s">
        <v>45</v>
      </c>
      <c r="C136" s="336" t="s">
        <v>177</v>
      </c>
      <c r="D136" s="367">
        <v>45197</v>
      </c>
      <c r="E136" s="342">
        <v>1901.65</v>
      </c>
      <c r="F136" s="339">
        <v>1876.7166666666665</v>
      </c>
      <c r="G136" s="338">
        <v>1801.333333333333</v>
      </c>
      <c r="H136" s="338">
        <v>1701.0166666666667</v>
      </c>
      <c r="I136" s="338">
        <v>1625.6333333333332</v>
      </c>
      <c r="J136" s="338">
        <v>1977.0333333333328</v>
      </c>
      <c r="K136" s="338">
        <v>2052.4166666666665</v>
      </c>
      <c r="L136" s="338">
        <v>2152.7333333333327</v>
      </c>
      <c r="M136" s="340">
        <v>1952.1</v>
      </c>
      <c r="N136" s="340">
        <v>1776.4</v>
      </c>
      <c r="O136" s="340">
        <v>3513600</v>
      </c>
      <c r="P136" s="343">
        <v>2.736842105263158E-2</v>
      </c>
    </row>
    <row r="137" spans="1:16" ht="12.75" customHeight="1">
      <c r="A137" s="375">
        <v>127</v>
      </c>
      <c r="B137" s="376" t="s">
        <v>43</v>
      </c>
      <c r="C137" s="336" t="s">
        <v>178</v>
      </c>
      <c r="D137" s="367">
        <v>45197</v>
      </c>
      <c r="E137" s="342">
        <v>1431.45</v>
      </c>
      <c r="F137" s="339">
        <v>1426</v>
      </c>
      <c r="G137" s="338">
        <v>1409</v>
      </c>
      <c r="H137" s="338">
        <v>1386.55</v>
      </c>
      <c r="I137" s="338">
        <v>1369.55</v>
      </c>
      <c r="J137" s="338">
        <v>1448.45</v>
      </c>
      <c r="K137" s="338">
        <v>1465.45</v>
      </c>
      <c r="L137" s="338">
        <v>1487.9</v>
      </c>
      <c r="M137" s="340">
        <v>1443</v>
      </c>
      <c r="N137" s="340">
        <v>1403.55</v>
      </c>
      <c r="O137" s="340">
        <v>2068000</v>
      </c>
      <c r="P137" s="343">
        <v>-5.1550174279948631E-2</v>
      </c>
    </row>
    <row r="138" spans="1:16" ht="12.75" customHeight="1">
      <c r="A138" s="375">
        <v>128</v>
      </c>
      <c r="B138" s="376" t="s">
        <v>68</v>
      </c>
      <c r="C138" s="339" t="s">
        <v>179</v>
      </c>
      <c r="D138" s="367">
        <v>45197</v>
      </c>
      <c r="E138" s="342">
        <v>919.1</v>
      </c>
      <c r="F138" s="339">
        <v>916.69999999999993</v>
      </c>
      <c r="G138" s="338">
        <v>910.64999999999986</v>
      </c>
      <c r="H138" s="338">
        <v>902.19999999999993</v>
      </c>
      <c r="I138" s="338">
        <v>896.14999999999986</v>
      </c>
      <c r="J138" s="338">
        <v>925.14999999999986</v>
      </c>
      <c r="K138" s="338">
        <v>931.19999999999982</v>
      </c>
      <c r="L138" s="338">
        <v>939.64999999999986</v>
      </c>
      <c r="M138" s="340">
        <v>922.75</v>
      </c>
      <c r="N138" s="340">
        <v>908.25</v>
      </c>
      <c r="O138" s="340">
        <v>7104800</v>
      </c>
      <c r="P138" s="343">
        <v>4.0660885868291537E-2</v>
      </c>
    </row>
    <row r="139" spans="1:16" ht="12.75" customHeight="1">
      <c r="A139" s="375">
        <v>129</v>
      </c>
      <c r="B139" s="376" t="s">
        <v>84</v>
      </c>
      <c r="C139" s="339" t="s">
        <v>180</v>
      </c>
      <c r="D139" s="367">
        <v>45197</v>
      </c>
      <c r="E139" s="342">
        <v>1013.15</v>
      </c>
      <c r="F139" s="339">
        <v>1014.5500000000001</v>
      </c>
      <c r="G139" s="338">
        <v>1003.6000000000001</v>
      </c>
      <c r="H139" s="338">
        <v>994.05000000000007</v>
      </c>
      <c r="I139" s="338">
        <v>983.10000000000014</v>
      </c>
      <c r="J139" s="338">
        <v>1024.1000000000001</v>
      </c>
      <c r="K139" s="338">
        <v>1035.0500000000002</v>
      </c>
      <c r="L139" s="338">
        <v>1044.6000000000001</v>
      </c>
      <c r="M139" s="340">
        <v>1025.5</v>
      </c>
      <c r="N139" s="340">
        <v>1005</v>
      </c>
      <c r="O139" s="340">
        <v>2472800</v>
      </c>
      <c r="P139" s="343">
        <v>1.0791366906474821E-2</v>
      </c>
    </row>
    <row r="140" spans="1:16" ht="12.75" customHeight="1">
      <c r="A140" s="375">
        <v>130</v>
      </c>
      <c r="B140" s="376" t="s">
        <v>56</v>
      </c>
      <c r="C140" s="344" t="s">
        <v>181</v>
      </c>
      <c r="D140" s="367">
        <v>45197</v>
      </c>
      <c r="E140" s="342">
        <v>96.85</v>
      </c>
      <c r="F140" s="339">
        <v>96.583333333333329</v>
      </c>
      <c r="G140" s="338">
        <v>95.716666666666654</v>
      </c>
      <c r="H140" s="338">
        <v>94.583333333333329</v>
      </c>
      <c r="I140" s="338">
        <v>93.716666666666654</v>
      </c>
      <c r="J140" s="338">
        <v>97.716666666666654</v>
      </c>
      <c r="K140" s="338">
        <v>98.583333333333329</v>
      </c>
      <c r="L140" s="338">
        <v>99.716666666666654</v>
      </c>
      <c r="M140" s="340">
        <v>97.45</v>
      </c>
      <c r="N140" s="340">
        <v>95.45</v>
      </c>
      <c r="O140" s="340">
        <v>86982100</v>
      </c>
      <c r="P140" s="343">
        <v>1.5416493990882718E-2</v>
      </c>
    </row>
    <row r="141" spans="1:16" ht="12.75" customHeight="1">
      <c r="A141" s="375">
        <v>131</v>
      </c>
      <c r="B141" s="376" t="s">
        <v>87</v>
      </c>
      <c r="C141" s="339" t="s">
        <v>182</v>
      </c>
      <c r="D141" s="367">
        <v>45197</v>
      </c>
      <c r="E141" s="342">
        <v>2495</v>
      </c>
      <c r="F141" s="339">
        <v>2501.0166666666669</v>
      </c>
      <c r="G141" s="338">
        <v>2473.7833333333338</v>
      </c>
      <c r="H141" s="338">
        <v>2452.5666666666671</v>
      </c>
      <c r="I141" s="338">
        <v>2425.3333333333339</v>
      </c>
      <c r="J141" s="338">
        <v>2522.2333333333336</v>
      </c>
      <c r="K141" s="338">
        <v>2549.4666666666662</v>
      </c>
      <c r="L141" s="338">
        <v>2570.6833333333334</v>
      </c>
      <c r="M141" s="340">
        <v>2528.25</v>
      </c>
      <c r="N141" s="340">
        <v>2479.8000000000002</v>
      </c>
      <c r="O141" s="340">
        <v>2435125</v>
      </c>
      <c r="P141" s="343">
        <v>5.87039693926351E-2</v>
      </c>
    </row>
    <row r="142" spans="1:16" ht="12.75" customHeight="1">
      <c r="A142" s="375">
        <v>132</v>
      </c>
      <c r="B142" s="376" t="s">
        <v>56</v>
      </c>
      <c r="C142" s="339" t="s">
        <v>183</v>
      </c>
      <c r="D142" s="367">
        <v>45197</v>
      </c>
      <c r="E142" s="342">
        <v>109620.5</v>
      </c>
      <c r="F142" s="339">
        <v>108953.83333333333</v>
      </c>
      <c r="G142" s="338">
        <v>108187.66666666666</v>
      </c>
      <c r="H142" s="338">
        <v>106754.83333333333</v>
      </c>
      <c r="I142" s="338">
        <v>105988.66666666666</v>
      </c>
      <c r="J142" s="338">
        <v>110386.66666666666</v>
      </c>
      <c r="K142" s="338">
        <v>111152.83333333331</v>
      </c>
      <c r="L142" s="338">
        <v>112585.66666666666</v>
      </c>
      <c r="M142" s="340">
        <v>109720</v>
      </c>
      <c r="N142" s="340">
        <v>107521</v>
      </c>
      <c r="O142" s="340">
        <v>44810</v>
      </c>
      <c r="P142" s="343">
        <v>1.0372040586245771E-2</v>
      </c>
    </row>
    <row r="143" spans="1:16" ht="12.75" customHeight="1">
      <c r="A143" s="375">
        <v>133</v>
      </c>
      <c r="B143" s="376" t="s">
        <v>68</v>
      </c>
      <c r="C143" s="339" t="s">
        <v>184</v>
      </c>
      <c r="D143" s="367">
        <v>45197</v>
      </c>
      <c r="E143" s="342">
        <v>1261.6500000000001</v>
      </c>
      <c r="F143" s="339">
        <v>1260.1000000000001</v>
      </c>
      <c r="G143" s="338">
        <v>1253.3000000000002</v>
      </c>
      <c r="H143" s="338">
        <v>1244.95</v>
      </c>
      <c r="I143" s="338">
        <v>1238.1500000000001</v>
      </c>
      <c r="J143" s="338">
        <v>1268.4500000000003</v>
      </c>
      <c r="K143" s="338">
        <v>1275.25</v>
      </c>
      <c r="L143" s="338">
        <v>1283.6000000000004</v>
      </c>
      <c r="M143" s="340">
        <v>1266.9000000000001</v>
      </c>
      <c r="N143" s="340">
        <v>1251.75</v>
      </c>
      <c r="O143" s="340">
        <v>6694600</v>
      </c>
      <c r="P143" s="343">
        <v>-5.4743034561647195E-3</v>
      </c>
    </row>
    <row r="144" spans="1:16" ht="12.75" customHeight="1">
      <c r="A144" s="375">
        <v>134</v>
      </c>
      <c r="B144" s="376" t="s">
        <v>132</v>
      </c>
      <c r="C144" s="339" t="s">
        <v>185</v>
      </c>
      <c r="D144" s="367">
        <v>45197</v>
      </c>
      <c r="E144" s="342">
        <v>93.55</v>
      </c>
      <c r="F144" s="339">
        <v>93.399999999999991</v>
      </c>
      <c r="G144" s="338">
        <v>92.749999999999986</v>
      </c>
      <c r="H144" s="338">
        <v>91.949999999999989</v>
      </c>
      <c r="I144" s="338">
        <v>91.299999999999983</v>
      </c>
      <c r="J144" s="338">
        <v>94.199999999999989</v>
      </c>
      <c r="K144" s="338">
        <v>94.85</v>
      </c>
      <c r="L144" s="338">
        <v>95.649999999999991</v>
      </c>
      <c r="M144" s="340">
        <v>94.05</v>
      </c>
      <c r="N144" s="340">
        <v>92.6</v>
      </c>
      <c r="O144" s="340">
        <v>71617500</v>
      </c>
      <c r="P144" s="343">
        <v>-4.7956131605184443E-2</v>
      </c>
    </row>
    <row r="145" spans="1:16" ht="12.75" customHeight="1">
      <c r="A145" s="375">
        <v>135</v>
      </c>
      <c r="B145" s="376" t="s">
        <v>45</v>
      </c>
      <c r="C145" s="339" t="s">
        <v>186</v>
      </c>
      <c r="D145" s="367">
        <v>45197</v>
      </c>
      <c r="E145" s="342">
        <v>4257.75</v>
      </c>
      <c r="F145" s="339">
        <v>4266.6166666666668</v>
      </c>
      <c r="G145" s="338">
        <v>4231.1333333333332</v>
      </c>
      <c r="H145" s="338">
        <v>4204.5166666666664</v>
      </c>
      <c r="I145" s="338">
        <v>4169.0333333333328</v>
      </c>
      <c r="J145" s="338">
        <v>4293.2333333333336</v>
      </c>
      <c r="K145" s="338">
        <v>4328.7166666666672</v>
      </c>
      <c r="L145" s="338">
        <v>4355.3333333333339</v>
      </c>
      <c r="M145" s="340">
        <v>4302.1000000000004</v>
      </c>
      <c r="N145" s="340">
        <v>4240</v>
      </c>
      <c r="O145" s="340">
        <v>1551900</v>
      </c>
      <c r="P145" s="343">
        <v>1.4519407608169586E-3</v>
      </c>
    </row>
    <row r="146" spans="1:16" ht="12.75" customHeight="1">
      <c r="A146" s="375">
        <v>136</v>
      </c>
      <c r="B146" s="376" t="s">
        <v>39</v>
      </c>
      <c r="C146" s="339" t="s">
        <v>187</v>
      </c>
      <c r="D146" s="367">
        <v>45197</v>
      </c>
      <c r="E146" s="342">
        <v>4466.3999999999996</v>
      </c>
      <c r="F146" s="339">
        <v>4471.2333333333336</v>
      </c>
      <c r="G146" s="338">
        <v>4419.666666666667</v>
      </c>
      <c r="H146" s="338">
        <v>4372.9333333333334</v>
      </c>
      <c r="I146" s="338">
        <v>4321.3666666666668</v>
      </c>
      <c r="J146" s="338">
        <v>4517.9666666666672</v>
      </c>
      <c r="K146" s="338">
        <v>4569.5333333333328</v>
      </c>
      <c r="L146" s="338">
        <v>4616.2666666666673</v>
      </c>
      <c r="M146" s="340">
        <v>4522.8</v>
      </c>
      <c r="N146" s="340">
        <v>4424.5</v>
      </c>
      <c r="O146" s="340">
        <v>604200</v>
      </c>
      <c r="P146" s="343">
        <v>-7.3928043371118777E-3</v>
      </c>
    </row>
    <row r="147" spans="1:16" ht="12.75" customHeight="1">
      <c r="A147" s="375">
        <v>137</v>
      </c>
      <c r="B147" s="376" t="s">
        <v>59</v>
      </c>
      <c r="C147" s="339" t="s">
        <v>188</v>
      </c>
      <c r="D147" s="367">
        <v>45197</v>
      </c>
      <c r="E147" s="342">
        <v>22624.85</v>
      </c>
      <c r="F147" s="339">
        <v>22603.266666666666</v>
      </c>
      <c r="G147" s="338">
        <v>22485.833333333332</v>
      </c>
      <c r="H147" s="338">
        <v>22346.816666666666</v>
      </c>
      <c r="I147" s="338">
        <v>22229.383333333331</v>
      </c>
      <c r="J147" s="338">
        <v>22742.283333333333</v>
      </c>
      <c r="K147" s="338">
        <v>22859.716666666667</v>
      </c>
      <c r="L147" s="338">
        <v>22998.733333333334</v>
      </c>
      <c r="M147" s="340">
        <v>22720.7</v>
      </c>
      <c r="N147" s="340">
        <v>22464.25</v>
      </c>
      <c r="O147" s="340">
        <v>327680</v>
      </c>
      <c r="P147" s="343">
        <v>2.2977022977022976E-2</v>
      </c>
    </row>
    <row r="148" spans="1:16" ht="12.75" customHeight="1">
      <c r="A148" s="375">
        <v>138</v>
      </c>
      <c r="B148" s="376" t="s">
        <v>132</v>
      </c>
      <c r="C148" s="339" t="s">
        <v>189</v>
      </c>
      <c r="D148" s="367">
        <v>45197</v>
      </c>
      <c r="E148" s="342">
        <v>143.25</v>
      </c>
      <c r="F148" s="339">
        <v>143.26666666666668</v>
      </c>
      <c r="G148" s="338">
        <v>141.93333333333337</v>
      </c>
      <c r="H148" s="338">
        <v>140.61666666666667</v>
      </c>
      <c r="I148" s="338">
        <v>139.28333333333336</v>
      </c>
      <c r="J148" s="338">
        <v>144.58333333333337</v>
      </c>
      <c r="K148" s="338">
        <v>145.91666666666669</v>
      </c>
      <c r="L148" s="338">
        <v>147.23333333333338</v>
      </c>
      <c r="M148" s="340">
        <v>144.6</v>
      </c>
      <c r="N148" s="340">
        <v>141.94999999999999</v>
      </c>
      <c r="O148" s="340">
        <v>116851500</v>
      </c>
      <c r="P148" s="343">
        <v>1.6758682798856651E-2</v>
      </c>
    </row>
    <row r="149" spans="1:16" ht="12.75" customHeight="1">
      <c r="A149" s="375">
        <v>139</v>
      </c>
      <c r="B149" s="376" t="s">
        <v>190</v>
      </c>
      <c r="C149" s="339" t="s">
        <v>191</v>
      </c>
      <c r="D149" s="367">
        <v>45197</v>
      </c>
      <c r="E149" s="342">
        <v>239.9</v>
      </c>
      <c r="F149" s="339">
        <v>239.25</v>
      </c>
      <c r="G149" s="338">
        <v>238.2</v>
      </c>
      <c r="H149" s="338">
        <v>236.5</v>
      </c>
      <c r="I149" s="338">
        <v>235.45</v>
      </c>
      <c r="J149" s="338">
        <v>240.95</v>
      </c>
      <c r="K149" s="338">
        <v>242</v>
      </c>
      <c r="L149" s="338">
        <v>243.7</v>
      </c>
      <c r="M149" s="340">
        <v>240.3</v>
      </c>
      <c r="N149" s="340">
        <v>237.55</v>
      </c>
      <c r="O149" s="340">
        <v>84024000</v>
      </c>
      <c r="P149" s="343">
        <v>5.2813592451979099E-2</v>
      </c>
    </row>
    <row r="150" spans="1:16" ht="12.75" customHeight="1">
      <c r="A150" s="375">
        <v>140</v>
      </c>
      <c r="B150" s="376" t="s">
        <v>108</v>
      </c>
      <c r="C150" s="344" t="s">
        <v>192</v>
      </c>
      <c r="D150" s="367">
        <v>45197</v>
      </c>
      <c r="E150" s="342">
        <v>1138.25</v>
      </c>
      <c r="F150" s="339">
        <v>1133.0833333333333</v>
      </c>
      <c r="G150" s="338">
        <v>1123.1666666666665</v>
      </c>
      <c r="H150" s="338">
        <v>1108.0833333333333</v>
      </c>
      <c r="I150" s="338">
        <v>1098.1666666666665</v>
      </c>
      <c r="J150" s="338">
        <v>1148.1666666666665</v>
      </c>
      <c r="K150" s="338">
        <v>1158.083333333333</v>
      </c>
      <c r="L150" s="338">
        <v>1173.1666666666665</v>
      </c>
      <c r="M150" s="340">
        <v>1143</v>
      </c>
      <c r="N150" s="340">
        <v>1118</v>
      </c>
      <c r="O150" s="340">
        <v>7375900</v>
      </c>
      <c r="P150" s="343">
        <v>6.6476733143399811E-4</v>
      </c>
    </row>
    <row r="151" spans="1:16" ht="12.75" customHeight="1">
      <c r="A151" s="375">
        <v>141</v>
      </c>
      <c r="B151" s="376" t="s">
        <v>87</v>
      </c>
      <c r="C151" s="336" t="s">
        <v>193</v>
      </c>
      <c r="D151" s="367">
        <v>45197</v>
      </c>
      <c r="E151" s="342">
        <v>4150.75</v>
      </c>
      <c r="F151" s="339">
        <v>4164.4833333333336</v>
      </c>
      <c r="G151" s="338">
        <v>4118.3666666666668</v>
      </c>
      <c r="H151" s="338">
        <v>4085.9833333333336</v>
      </c>
      <c r="I151" s="338">
        <v>4039.8666666666668</v>
      </c>
      <c r="J151" s="338">
        <v>4196.8666666666668</v>
      </c>
      <c r="K151" s="338">
        <v>4242.9833333333336</v>
      </c>
      <c r="L151" s="338">
        <v>4275.3666666666668</v>
      </c>
      <c r="M151" s="340">
        <v>4210.6000000000004</v>
      </c>
      <c r="N151" s="340">
        <v>4132.1000000000004</v>
      </c>
      <c r="O151" s="340">
        <v>372400</v>
      </c>
      <c r="P151" s="343">
        <v>2.4766097963676389E-2</v>
      </c>
    </row>
    <row r="152" spans="1:16" ht="12.75" customHeight="1">
      <c r="A152" s="375">
        <v>142</v>
      </c>
      <c r="B152" s="376" t="s">
        <v>84</v>
      </c>
      <c r="C152" s="339" t="s">
        <v>194</v>
      </c>
      <c r="D152" s="367">
        <v>45197</v>
      </c>
      <c r="E152" s="342">
        <v>185.75</v>
      </c>
      <c r="F152" s="339">
        <v>185.75</v>
      </c>
      <c r="G152" s="338">
        <v>185.2</v>
      </c>
      <c r="H152" s="338">
        <v>184.64999999999998</v>
      </c>
      <c r="I152" s="338">
        <v>184.09999999999997</v>
      </c>
      <c r="J152" s="338">
        <v>186.3</v>
      </c>
      <c r="K152" s="338">
        <v>186.85000000000002</v>
      </c>
      <c r="L152" s="338">
        <v>187.40000000000003</v>
      </c>
      <c r="M152" s="340">
        <v>186.3</v>
      </c>
      <c r="N152" s="340">
        <v>185.2</v>
      </c>
      <c r="O152" s="340">
        <v>66993850</v>
      </c>
      <c r="P152" s="343">
        <v>4.1726532567049807E-2</v>
      </c>
    </row>
    <row r="153" spans="1:16" ht="12.75" customHeight="1">
      <c r="A153" s="375">
        <v>143</v>
      </c>
      <c r="B153" s="376" t="s">
        <v>47</v>
      </c>
      <c r="C153" s="339" t="s">
        <v>195</v>
      </c>
      <c r="D153" s="367">
        <v>45197</v>
      </c>
      <c r="E153" s="342">
        <v>39449.35</v>
      </c>
      <c r="F153" s="339">
        <v>39489.75</v>
      </c>
      <c r="G153" s="338">
        <v>39200.699999999997</v>
      </c>
      <c r="H153" s="338">
        <v>38952.049999999996</v>
      </c>
      <c r="I153" s="338">
        <v>38662.999999999993</v>
      </c>
      <c r="J153" s="338">
        <v>39738.400000000001</v>
      </c>
      <c r="K153" s="338">
        <v>40027.450000000004</v>
      </c>
      <c r="L153" s="338">
        <v>40276.100000000006</v>
      </c>
      <c r="M153" s="340">
        <v>39778.800000000003</v>
      </c>
      <c r="N153" s="340">
        <v>39241.1</v>
      </c>
      <c r="O153" s="340">
        <v>181245</v>
      </c>
      <c r="P153" s="343">
        <v>-3.5460992907801418E-3</v>
      </c>
    </row>
    <row r="154" spans="1:16" ht="12.75" customHeight="1">
      <c r="A154" s="375">
        <v>144</v>
      </c>
      <c r="B154" s="376" t="s">
        <v>43</v>
      </c>
      <c r="C154" s="339" t="s">
        <v>196</v>
      </c>
      <c r="D154" s="367">
        <v>45197</v>
      </c>
      <c r="E154" s="342">
        <v>1066.25</v>
      </c>
      <c r="F154" s="339">
        <v>1057.1333333333334</v>
      </c>
      <c r="G154" s="338">
        <v>1045.2666666666669</v>
      </c>
      <c r="H154" s="338">
        <v>1024.2833333333335</v>
      </c>
      <c r="I154" s="338">
        <v>1012.416666666667</v>
      </c>
      <c r="J154" s="338">
        <v>1078.1166666666668</v>
      </c>
      <c r="K154" s="338">
        <v>1089.9833333333331</v>
      </c>
      <c r="L154" s="338">
        <v>1110.9666666666667</v>
      </c>
      <c r="M154" s="340">
        <v>1069</v>
      </c>
      <c r="N154" s="340">
        <v>1036.1500000000001</v>
      </c>
      <c r="O154" s="340">
        <v>11169750</v>
      </c>
      <c r="P154" s="343">
        <v>1.4233178970307818E-2</v>
      </c>
    </row>
    <row r="155" spans="1:16" ht="12.75" customHeight="1">
      <c r="A155" s="375">
        <v>145</v>
      </c>
      <c r="B155" s="376" t="s">
        <v>87</v>
      </c>
      <c r="C155" s="344" t="s">
        <v>197</v>
      </c>
      <c r="D155" s="367">
        <v>45197</v>
      </c>
      <c r="E155" s="342">
        <v>5920.65</v>
      </c>
      <c r="F155" s="339">
        <v>5885.3499999999995</v>
      </c>
      <c r="G155" s="338">
        <v>5817.7499999999991</v>
      </c>
      <c r="H155" s="338">
        <v>5714.8499999999995</v>
      </c>
      <c r="I155" s="338">
        <v>5647.2499999999991</v>
      </c>
      <c r="J155" s="338">
        <v>5988.2499999999991</v>
      </c>
      <c r="K155" s="338">
        <v>6055.8499999999995</v>
      </c>
      <c r="L155" s="338">
        <v>6158.7499999999991</v>
      </c>
      <c r="M155" s="340">
        <v>5952.95</v>
      </c>
      <c r="N155" s="340">
        <v>5782.45</v>
      </c>
      <c r="O155" s="340">
        <v>1165325</v>
      </c>
      <c r="P155" s="343">
        <v>0.13267562510631059</v>
      </c>
    </row>
    <row r="156" spans="1:16" ht="12.75" customHeight="1">
      <c r="A156" s="375">
        <v>146</v>
      </c>
      <c r="B156" s="376" t="s">
        <v>84</v>
      </c>
      <c r="C156" s="339" t="s">
        <v>198</v>
      </c>
      <c r="D156" s="367">
        <v>45197</v>
      </c>
      <c r="E156" s="342">
        <v>239.8</v>
      </c>
      <c r="F156" s="339">
        <v>239.03333333333333</v>
      </c>
      <c r="G156" s="338">
        <v>237.66666666666666</v>
      </c>
      <c r="H156" s="338">
        <v>235.53333333333333</v>
      </c>
      <c r="I156" s="338">
        <v>234.16666666666666</v>
      </c>
      <c r="J156" s="338">
        <v>241.16666666666666</v>
      </c>
      <c r="K156" s="338">
        <v>242.53333333333333</v>
      </c>
      <c r="L156" s="338">
        <v>244.66666666666666</v>
      </c>
      <c r="M156" s="340">
        <v>240.4</v>
      </c>
      <c r="N156" s="340">
        <v>236.9</v>
      </c>
      <c r="O156" s="340">
        <v>24015000</v>
      </c>
      <c r="P156" s="343">
        <v>2.7863379558294814E-2</v>
      </c>
    </row>
    <row r="157" spans="1:16" ht="12.75" customHeight="1">
      <c r="A157" s="375">
        <v>147</v>
      </c>
      <c r="B157" s="376" t="s">
        <v>68</v>
      </c>
      <c r="C157" s="339" t="s">
        <v>199</v>
      </c>
      <c r="D157" s="367">
        <v>45197</v>
      </c>
      <c r="E157" s="342">
        <v>238.85</v>
      </c>
      <c r="F157" s="339">
        <v>238.65</v>
      </c>
      <c r="G157" s="338">
        <v>236.65</v>
      </c>
      <c r="H157" s="338">
        <v>234.45</v>
      </c>
      <c r="I157" s="338">
        <v>232.45</v>
      </c>
      <c r="J157" s="338">
        <v>240.85000000000002</v>
      </c>
      <c r="K157" s="338">
        <v>242.85000000000002</v>
      </c>
      <c r="L157" s="338">
        <v>245.05000000000004</v>
      </c>
      <c r="M157" s="340">
        <v>240.65</v>
      </c>
      <c r="N157" s="340">
        <v>236.45</v>
      </c>
      <c r="O157" s="340">
        <v>72935250</v>
      </c>
      <c r="P157" s="343">
        <v>2.343167536478858E-3</v>
      </c>
    </row>
    <row r="158" spans="1:16" ht="12.75" customHeight="1">
      <c r="A158" s="375">
        <v>148</v>
      </c>
      <c r="B158" s="376" t="s">
        <v>59</v>
      </c>
      <c r="C158" s="339" t="s">
        <v>200</v>
      </c>
      <c r="D158" s="367">
        <v>45197</v>
      </c>
      <c r="E158" s="342">
        <v>2496.3000000000002</v>
      </c>
      <c r="F158" s="339">
        <v>2498.4</v>
      </c>
      <c r="G158" s="338">
        <v>2480.3000000000002</v>
      </c>
      <c r="H158" s="338">
        <v>2464.3000000000002</v>
      </c>
      <c r="I158" s="338">
        <v>2446.2000000000003</v>
      </c>
      <c r="J158" s="338">
        <v>2514.4</v>
      </c>
      <c r="K158" s="338">
        <v>2532.4999999999995</v>
      </c>
      <c r="L158" s="338">
        <v>2548.5</v>
      </c>
      <c r="M158" s="340">
        <v>2516.5</v>
      </c>
      <c r="N158" s="340">
        <v>2482.4</v>
      </c>
      <c r="O158" s="340">
        <v>2316250</v>
      </c>
      <c r="P158" s="343">
        <v>6.2995546866514611E-3</v>
      </c>
    </row>
    <row r="159" spans="1:16" ht="12.75" customHeight="1">
      <c r="A159" s="375">
        <v>149</v>
      </c>
      <c r="B159" s="376" t="s">
        <v>39</v>
      </c>
      <c r="C159" s="339" t="s">
        <v>201</v>
      </c>
      <c r="D159" s="367">
        <v>45197</v>
      </c>
      <c r="E159" s="342">
        <v>3401.25</v>
      </c>
      <c r="F159" s="339">
        <v>3410.2833333333333</v>
      </c>
      <c r="G159" s="338">
        <v>3373.8166666666666</v>
      </c>
      <c r="H159" s="338">
        <v>3346.3833333333332</v>
      </c>
      <c r="I159" s="338">
        <v>3309.9166666666665</v>
      </c>
      <c r="J159" s="338">
        <v>3437.7166666666667</v>
      </c>
      <c r="K159" s="338">
        <v>3474.1833333333329</v>
      </c>
      <c r="L159" s="338">
        <v>3501.6166666666668</v>
      </c>
      <c r="M159" s="340">
        <v>3446.75</v>
      </c>
      <c r="N159" s="340">
        <v>3382.85</v>
      </c>
      <c r="O159" s="340">
        <v>2967750</v>
      </c>
      <c r="P159" s="343">
        <v>2.2128465644911315E-2</v>
      </c>
    </row>
    <row r="160" spans="1:16" ht="12.75" customHeight="1">
      <c r="A160" s="375">
        <v>150</v>
      </c>
      <c r="B160" s="376" t="s">
        <v>63</v>
      </c>
      <c r="C160" s="339" t="s">
        <v>202</v>
      </c>
      <c r="D160" s="367">
        <v>45197</v>
      </c>
      <c r="E160" s="342">
        <v>80.2</v>
      </c>
      <c r="F160" s="339">
        <v>79.083333333333329</v>
      </c>
      <c r="G160" s="338">
        <v>77.716666666666654</v>
      </c>
      <c r="H160" s="338">
        <v>75.23333333333332</v>
      </c>
      <c r="I160" s="338">
        <v>73.866666666666646</v>
      </c>
      <c r="J160" s="338">
        <v>81.566666666666663</v>
      </c>
      <c r="K160" s="338">
        <v>82.933333333333337</v>
      </c>
      <c r="L160" s="338">
        <v>85.416666666666671</v>
      </c>
      <c r="M160" s="340">
        <v>80.45</v>
      </c>
      <c r="N160" s="340">
        <v>76.599999999999994</v>
      </c>
      <c r="O160" s="340">
        <v>273440000</v>
      </c>
      <c r="P160" s="343">
        <v>0.16766876195681879</v>
      </c>
    </row>
    <row r="161" spans="1:16" ht="12.75" customHeight="1">
      <c r="A161" s="375">
        <v>151</v>
      </c>
      <c r="B161" s="376" t="s">
        <v>45</v>
      </c>
      <c r="C161" s="336" t="s">
        <v>203</v>
      </c>
      <c r="D161" s="367">
        <v>45197</v>
      </c>
      <c r="E161" s="342">
        <v>5226.8</v>
      </c>
      <c r="F161" s="339">
        <v>5202.583333333333</v>
      </c>
      <c r="G161" s="338">
        <v>5126.6666666666661</v>
      </c>
      <c r="H161" s="338">
        <v>5026.5333333333328</v>
      </c>
      <c r="I161" s="338">
        <v>4950.6166666666659</v>
      </c>
      <c r="J161" s="338">
        <v>5302.7166666666662</v>
      </c>
      <c r="K161" s="338">
        <v>5378.6333333333323</v>
      </c>
      <c r="L161" s="338">
        <v>5478.7666666666664</v>
      </c>
      <c r="M161" s="340">
        <v>5278.5</v>
      </c>
      <c r="N161" s="340">
        <v>5102.45</v>
      </c>
      <c r="O161" s="340">
        <v>2245500</v>
      </c>
      <c r="P161" s="343">
        <v>8.1960104076322635E-2</v>
      </c>
    </row>
    <row r="162" spans="1:16" ht="12.75" customHeight="1">
      <c r="A162" s="375">
        <v>152</v>
      </c>
      <c r="B162" s="376" t="s">
        <v>190</v>
      </c>
      <c r="C162" s="339" t="s">
        <v>204</v>
      </c>
      <c r="D162" s="367">
        <v>45197</v>
      </c>
      <c r="E162" s="342">
        <v>199.45</v>
      </c>
      <c r="F162" s="339">
        <v>199.20000000000002</v>
      </c>
      <c r="G162" s="338">
        <v>197.40000000000003</v>
      </c>
      <c r="H162" s="338">
        <v>195.35000000000002</v>
      </c>
      <c r="I162" s="338">
        <v>193.55000000000004</v>
      </c>
      <c r="J162" s="338">
        <v>201.25000000000003</v>
      </c>
      <c r="K162" s="338">
        <v>203.05000000000004</v>
      </c>
      <c r="L162" s="338">
        <v>205.10000000000002</v>
      </c>
      <c r="M162" s="340">
        <v>201</v>
      </c>
      <c r="N162" s="340">
        <v>197.15</v>
      </c>
      <c r="O162" s="340">
        <v>72723600</v>
      </c>
      <c r="P162" s="343">
        <v>2.3664741056045404E-2</v>
      </c>
    </row>
    <row r="163" spans="1:16" ht="12.75" customHeight="1">
      <c r="A163" s="375">
        <v>153</v>
      </c>
      <c r="B163" s="376" t="s">
        <v>205</v>
      </c>
      <c r="C163" s="339" t="s">
        <v>206</v>
      </c>
      <c r="D163" s="367">
        <v>45197</v>
      </c>
      <c r="E163" s="342">
        <v>1717.55</v>
      </c>
      <c r="F163" s="339">
        <v>1720.9166666666667</v>
      </c>
      <c r="G163" s="338">
        <v>1708.8833333333334</v>
      </c>
      <c r="H163" s="338">
        <v>1700.2166666666667</v>
      </c>
      <c r="I163" s="338">
        <v>1688.1833333333334</v>
      </c>
      <c r="J163" s="338">
        <v>1729.5833333333335</v>
      </c>
      <c r="K163" s="338">
        <v>1741.6166666666668</v>
      </c>
      <c r="L163" s="338">
        <v>1750.2833333333335</v>
      </c>
      <c r="M163" s="340">
        <v>1732.95</v>
      </c>
      <c r="N163" s="340">
        <v>1712.25</v>
      </c>
      <c r="O163" s="340">
        <v>5280825</v>
      </c>
      <c r="P163" s="343">
        <v>2.0528551203397829E-2</v>
      </c>
    </row>
    <row r="164" spans="1:16" ht="12.75" customHeight="1">
      <c r="A164" s="375">
        <v>154</v>
      </c>
      <c r="B164" s="376" t="s">
        <v>49</v>
      </c>
      <c r="C164" s="339" t="s">
        <v>208</v>
      </c>
      <c r="D164" s="367">
        <v>45197</v>
      </c>
      <c r="E164" s="342">
        <v>902.85</v>
      </c>
      <c r="F164" s="339">
        <v>891.16666666666663</v>
      </c>
      <c r="G164" s="338">
        <v>874.43333333333328</v>
      </c>
      <c r="H164" s="338">
        <v>846.01666666666665</v>
      </c>
      <c r="I164" s="338">
        <v>829.2833333333333</v>
      </c>
      <c r="J164" s="338">
        <v>919.58333333333326</v>
      </c>
      <c r="K164" s="338">
        <v>936.31666666666661</v>
      </c>
      <c r="L164" s="338">
        <v>964.73333333333323</v>
      </c>
      <c r="M164" s="340">
        <v>907.9</v>
      </c>
      <c r="N164" s="340">
        <v>862.75</v>
      </c>
      <c r="O164" s="340">
        <v>3531750</v>
      </c>
      <c r="P164" s="343">
        <v>3.7971521358980763E-2</v>
      </c>
    </row>
    <row r="165" spans="1:16" ht="12.75" customHeight="1">
      <c r="A165" s="375">
        <v>155</v>
      </c>
      <c r="B165" s="376" t="s">
        <v>63</v>
      </c>
      <c r="C165" s="339" t="s">
        <v>209</v>
      </c>
      <c r="D165" s="367">
        <v>45197</v>
      </c>
      <c r="E165" s="342">
        <v>238.5</v>
      </c>
      <c r="F165" s="339">
        <v>237.43333333333331</v>
      </c>
      <c r="G165" s="338">
        <v>230.66666666666663</v>
      </c>
      <c r="H165" s="338">
        <v>222.83333333333331</v>
      </c>
      <c r="I165" s="338">
        <v>216.06666666666663</v>
      </c>
      <c r="J165" s="338">
        <v>245.26666666666662</v>
      </c>
      <c r="K165" s="338">
        <v>252.03333333333333</v>
      </c>
      <c r="L165" s="338">
        <v>259.86666666666662</v>
      </c>
      <c r="M165" s="340">
        <v>244.2</v>
      </c>
      <c r="N165" s="340">
        <v>229.6</v>
      </c>
      <c r="O165" s="340">
        <v>62270000</v>
      </c>
      <c r="P165" s="343">
        <v>6.0998466518998123E-2</v>
      </c>
    </row>
    <row r="166" spans="1:16" ht="12.75" customHeight="1">
      <c r="A166" s="375">
        <v>156</v>
      </c>
      <c r="B166" s="376" t="s">
        <v>190</v>
      </c>
      <c r="C166" s="339" t="s">
        <v>210</v>
      </c>
      <c r="D166" s="367">
        <v>45197</v>
      </c>
      <c r="E166" s="342">
        <v>271.35000000000002</v>
      </c>
      <c r="F166" s="339">
        <v>270.5</v>
      </c>
      <c r="G166" s="338">
        <v>267.35000000000002</v>
      </c>
      <c r="H166" s="338">
        <v>263.35000000000002</v>
      </c>
      <c r="I166" s="338">
        <v>260.20000000000005</v>
      </c>
      <c r="J166" s="338">
        <v>274.5</v>
      </c>
      <c r="K166" s="338">
        <v>277.64999999999998</v>
      </c>
      <c r="L166" s="338">
        <v>281.64999999999998</v>
      </c>
      <c r="M166" s="340">
        <v>273.64999999999998</v>
      </c>
      <c r="N166" s="340">
        <v>266.5</v>
      </c>
      <c r="O166" s="340">
        <v>62872000</v>
      </c>
      <c r="P166" s="343">
        <v>4.5218779092964491E-2</v>
      </c>
    </row>
    <row r="167" spans="1:16" ht="12.75" customHeight="1">
      <c r="A167" s="375">
        <v>157</v>
      </c>
      <c r="B167" s="376" t="s">
        <v>84</v>
      </c>
      <c r="C167" s="339" t="s">
        <v>211</v>
      </c>
      <c r="D167" s="367">
        <v>45197</v>
      </c>
      <c r="E167" s="342">
        <v>2346.15</v>
      </c>
      <c r="F167" s="339">
        <v>2352.1</v>
      </c>
      <c r="G167" s="338">
        <v>2335.25</v>
      </c>
      <c r="H167" s="338">
        <v>2324.35</v>
      </c>
      <c r="I167" s="338">
        <v>2307.5</v>
      </c>
      <c r="J167" s="338">
        <v>2363</v>
      </c>
      <c r="K167" s="338">
        <v>2379.8499999999995</v>
      </c>
      <c r="L167" s="338">
        <v>2390.75</v>
      </c>
      <c r="M167" s="340">
        <v>2368.9499999999998</v>
      </c>
      <c r="N167" s="340">
        <v>2341.1999999999998</v>
      </c>
      <c r="O167" s="340">
        <v>53800000</v>
      </c>
      <c r="P167" s="343">
        <v>3.2912072879818378E-2</v>
      </c>
    </row>
    <row r="168" spans="1:16" ht="12.75" customHeight="1">
      <c r="A168" s="375">
        <v>158</v>
      </c>
      <c r="B168" s="376" t="s">
        <v>132</v>
      </c>
      <c r="C168" s="339" t="s">
        <v>212</v>
      </c>
      <c r="D168" s="367">
        <v>45197</v>
      </c>
      <c r="E168" s="342">
        <v>93.1</v>
      </c>
      <c r="F168" s="339">
        <v>93.149999999999991</v>
      </c>
      <c r="G168" s="338">
        <v>92.299999999999983</v>
      </c>
      <c r="H168" s="338">
        <v>91.499999999999986</v>
      </c>
      <c r="I168" s="338">
        <v>90.649999999999977</v>
      </c>
      <c r="J168" s="338">
        <v>93.949999999999989</v>
      </c>
      <c r="K168" s="338">
        <v>94.799999999999983</v>
      </c>
      <c r="L168" s="338">
        <v>95.6</v>
      </c>
      <c r="M168" s="340">
        <v>94</v>
      </c>
      <c r="N168" s="340">
        <v>92.35</v>
      </c>
      <c r="O168" s="340">
        <v>140264000</v>
      </c>
      <c r="P168" s="343">
        <v>-3.0361685654241789E-2</v>
      </c>
    </row>
    <row r="169" spans="1:16" ht="12.75" customHeight="1">
      <c r="A169" s="375">
        <v>159</v>
      </c>
      <c r="B169" s="376" t="s">
        <v>63</v>
      </c>
      <c r="C169" s="344" t="s">
        <v>213</v>
      </c>
      <c r="D169" s="367">
        <v>45197</v>
      </c>
      <c r="E169" s="342">
        <v>788.5</v>
      </c>
      <c r="F169" s="339">
        <v>790.93333333333339</v>
      </c>
      <c r="G169" s="338">
        <v>776.86666666666679</v>
      </c>
      <c r="H169" s="338">
        <v>765.23333333333335</v>
      </c>
      <c r="I169" s="338">
        <v>751.16666666666674</v>
      </c>
      <c r="J169" s="338">
        <v>802.56666666666683</v>
      </c>
      <c r="K169" s="338">
        <v>816.63333333333344</v>
      </c>
      <c r="L169" s="338">
        <v>828.26666666666688</v>
      </c>
      <c r="M169" s="340">
        <v>805</v>
      </c>
      <c r="N169" s="340">
        <v>779.3</v>
      </c>
      <c r="O169" s="340">
        <v>11713600</v>
      </c>
      <c r="P169" s="343">
        <v>2.4202574146614437E-2</v>
      </c>
    </row>
    <row r="170" spans="1:16" ht="12.75" customHeight="1">
      <c r="A170" s="375">
        <v>160</v>
      </c>
      <c r="B170" s="376" t="s">
        <v>68</v>
      </c>
      <c r="C170" s="339" t="s">
        <v>214</v>
      </c>
      <c r="D170" s="367">
        <v>45197</v>
      </c>
      <c r="E170" s="342">
        <v>1295.2</v>
      </c>
      <c r="F170" s="339">
        <v>1302.8833333333334</v>
      </c>
      <c r="G170" s="338">
        <v>1280.3666666666668</v>
      </c>
      <c r="H170" s="338">
        <v>1265.5333333333333</v>
      </c>
      <c r="I170" s="338">
        <v>1243.0166666666667</v>
      </c>
      <c r="J170" s="338">
        <v>1317.7166666666669</v>
      </c>
      <c r="K170" s="338">
        <v>1340.2333333333338</v>
      </c>
      <c r="L170" s="338">
        <v>1355.0666666666671</v>
      </c>
      <c r="M170" s="340">
        <v>1325.4</v>
      </c>
      <c r="N170" s="340">
        <v>1288.05</v>
      </c>
      <c r="O170" s="340">
        <v>8022750</v>
      </c>
      <c r="P170" s="343">
        <v>1.3104933071234671E-3</v>
      </c>
    </row>
    <row r="171" spans="1:16" ht="12.75" customHeight="1">
      <c r="A171" s="375">
        <v>161</v>
      </c>
      <c r="B171" s="376" t="s">
        <v>63</v>
      </c>
      <c r="C171" s="339" t="s">
        <v>215</v>
      </c>
      <c r="D171" s="367">
        <v>45197</v>
      </c>
      <c r="E171" s="342">
        <v>595.4</v>
      </c>
      <c r="F171" s="339">
        <v>596.35</v>
      </c>
      <c r="G171" s="338">
        <v>590.70000000000005</v>
      </c>
      <c r="H171" s="338">
        <v>586</v>
      </c>
      <c r="I171" s="338">
        <v>580.35</v>
      </c>
      <c r="J171" s="338">
        <v>601.05000000000007</v>
      </c>
      <c r="K171" s="338">
        <v>606.69999999999993</v>
      </c>
      <c r="L171" s="338">
        <v>611.40000000000009</v>
      </c>
      <c r="M171" s="340">
        <v>602</v>
      </c>
      <c r="N171" s="340">
        <v>591.65</v>
      </c>
      <c r="O171" s="340">
        <v>85866000</v>
      </c>
      <c r="P171" s="343">
        <v>1.9779104164114052E-3</v>
      </c>
    </row>
    <row r="172" spans="1:16" ht="12.75" customHeight="1">
      <c r="A172" s="375">
        <v>162</v>
      </c>
      <c r="B172" s="376" t="s">
        <v>49</v>
      </c>
      <c r="C172" s="339" t="s">
        <v>216</v>
      </c>
      <c r="D172" s="367">
        <v>45197</v>
      </c>
      <c r="E172" s="342">
        <v>25947.55</v>
      </c>
      <c r="F172" s="339">
        <v>25941.133333333331</v>
      </c>
      <c r="G172" s="338">
        <v>25842.666666666664</v>
      </c>
      <c r="H172" s="338">
        <v>25737.783333333333</v>
      </c>
      <c r="I172" s="338">
        <v>25639.316666666666</v>
      </c>
      <c r="J172" s="338">
        <v>26046.016666666663</v>
      </c>
      <c r="K172" s="338">
        <v>26144.48333333333</v>
      </c>
      <c r="L172" s="338">
        <v>26249.366666666661</v>
      </c>
      <c r="M172" s="340">
        <v>26039.599999999999</v>
      </c>
      <c r="N172" s="340">
        <v>25836.25</v>
      </c>
      <c r="O172" s="340">
        <v>194600</v>
      </c>
      <c r="P172" s="343">
        <v>1.1565951916829111E-2</v>
      </c>
    </row>
    <row r="173" spans="1:16" ht="12.75" customHeight="1">
      <c r="A173" s="375">
        <v>163</v>
      </c>
      <c r="B173" s="376" t="s">
        <v>41</v>
      </c>
      <c r="C173" s="339" t="s">
        <v>217</v>
      </c>
      <c r="D173" s="367">
        <v>45197</v>
      </c>
      <c r="E173" s="342">
        <v>3704.3</v>
      </c>
      <c r="F173" s="339">
        <v>3695.9</v>
      </c>
      <c r="G173" s="338">
        <v>3670.4</v>
      </c>
      <c r="H173" s="338">
        <v>3636.5</v>
      </c>
      <c r="I173" s="338">
        <v>3611</v>
      </c>
      <c r="J173" s="338">
        <v>3729.8</v>
      </c>
      <c r="K173" s="338">
        <v>3755.3</v>
      </c>
      <c r="L173" s="338">
        <v>3789.2000000000003</v>
      </c>
      <c r="M173" s="340">
        <v>3721.4</v>
      </c>
      <c r="N173" s="340">
        <v>3662</v>
      </c>
      <c r="O173" s="340">
        <v>1902725</v>
      </c>
      <c r="P173" s="343">
        <v>1.5558491119917804E-2</v>
      </c>
    </row>
    <row r="174" spans="1:16" ht="12.75" customHeight="1">
      <c r="A174" s="375">
        <v>164</v>
      </c>
      <c r="B174" s="376" t="s">
        <v>47</v>
      </c>
      <c r="C174" s="339" t="s">
        <v>218</v>
      </c>
      <c r="D174" s="367">
        <v>45197</v>
      </c>
      <c r="E174" s="342">
        <v>2242.35</v>
      </c>
      <c r="F174" s="339">
        <v>2251.1666666666665</v>
      </c>
      <c r="G174" s="338">
        <v>2228.4833333333331</v>
      </c>
      <c r="H174" s="338">
        <v>2214.6166666666668</v>
      </c>
      <c r="I174" s="338">
        <v>2191.9333333333334</v>
      </c>
      <c r="J174" s="338">
        <v>2265.0333333333328</v>
      </c>
      <c r="K174" s="338">
        <v>2287.7166666666662</v>
      </c>
      <c r="L174" s="338">
        <v>2301.5833333333326</v>
      </c>
      <c r="M174" s="340">
        <v>2273.85</v>
      </c>
      <c r="N174" s="340">
        <v>2237.3000000000002</v>
      </c>
      <c r="O174" s="340">
        <v>3898500</v>
      </c>
      <c r="P174" s="343">
        <v>2.3530570050211676E-2</v>
      </c>
    </row>
    <row r="175" spans="1:16" ht="12.75" customHeight="1">
      <c r="A175" s="375">
        <v>165</v>
      </c>
      <c r="B175" s="376" t="s">
        <v>68</v>
      </c>
      <c r="C175" s="339" t="s">
        <v>219</v>
      </c>
      <c r="D175" s="367">
        <v>45197</v>
      </c>
      <c r="E175" s="342">
        <v>1945.75</v>
      </c>
      <c r="F175" s="339">
        <v>1921.75</v>
      </c>
      <c r="G175" s="338">
        <v>1887.5</v>
      </c>
      <c r="H175" s="338">
        <v>1829.25</v>
      </c>
      <c r="I175" s="338">
        <v>1795</v>
      </c>
      <c r="J175" s="338">
        <v>1980</v>
      </c>
      <c r="K175" s="338">
        <v>2014.25</v>
      </c>
      <c r="L175" s="338">
        <v>2072.5</v>
      </c>
      <c r="M175" s="340">
        <v>1956</v>
      </c>
      <c r="N175" s="340">
        <v>1863.5</v>
      </c>
      <c r="O175" s="340">
        <v>8155200</v>
      </c>
      <c r="P175" s="343">
        <v>3.8270567565503018E-2</v>
      </c>
    </row>
    <row r="176" spans="1:16" ht="12.75" customHeight="1">
      <c r="A176" s="375">
        <v>166</v>
      </c>
      <c r="B176" s="376" t="s">
        <v>43</v>
      </c>
      <c r="C176" s="339" t="s">
        <v>220</v>
      </c>
      <c r="D176" s="367">
        <v>45197</v>
      </c>
      <c r="E176" s="342">
        <v>1126.55</v>
      </c>
      <c r="F176" s="339">
        <v>1129.1333333333332</v>
      </c>
      <c r="G176" s="338">
        <v>1121.9166666666665</v>
      </c>
      <c r="H176" s="338">
        <v>1117.2833333333333</v>
      </c>
      <c r="I176" s="338">
        <v>1110.0666666666666</v>
      </c>
      <c r="J176" s="338">
        <v>1133.7666666666664</v>
      </c>
      <c r="K176" s="338">
        <v>1140.9833333333331</v>
      </c>
      <c r="L176" s="338">
        <v>1145.6166666666663</v>
      </c>
      <c r="M176" s="340">
        <v>1136.3499999999999</v>
      </c>
      <c r="N176" s="340">
        <v>1124.5</v>
      </c>
      <c r="O176" s="340">
        <v>24025400</v>
      </c>
      <c r="P176" s="343">
        <v>2.009154134221007E-2</v>
      </c>
    </row>
    <row r="177" spans="1:16" ht="12.75" customHeight="1">
      <c r="A177" s="375">
        <v>167</v>
      </c>
      <c r="B177" s="376" t="s">
        <v>205</v>
      </c>
      <c r="C177" s="339" t="s">
        <v>221</v>
      </c>
      <c r="D177" s="367">
        <v>45197</v>
      </c>
      <c r="E177" s="342">
        <v>599.54999999999995</v>
      </c>
      <c r="F177" s="339">
        <v>596.86666666666667</v>
      </c>
      <c r="G177" s="338">
        <v>591.7833333333333</v>
      </c>
      <c r="H177" s="338">
        <v>584.01666666666665</v>
      </c>
      <c r="I177" s="338">
        <v>578.93333333333328</v>
      </c>
      <c r="J177" s="338">
        <v>604.63333333333333</v>
      </c>
      <c r="K177" s="338">
        <v>609.71666666666658</v>
      </c>
      <c r="L177" s="338">
        <v>617.48333333333335</v>
      </c>
      <c r="M177" s="340">
        <v>601.95000000000005</v>
      </c>
      <c r="N177" s="340">
        <v>589.1</v>
      </c>
      <c r="O177" s="340">
        <v>8010000</v>
      </c>
      <c r="P177" s="343">
        <v>-3.3659066232356136E-2</v>
      </c>
    </row>
    <row r="178" spans="1:16" ht="12.75" customHeight="1">
      <c r="A178" s="375">
        <v>168</v>
      </c>
      <c r="B178" s="376" t="s">
        <v>43</v>
      </c>
      <c r="C178" s="336" t="s">
        <v>222</v>
      </c>
      <c r="D178" s="367">
        <v>45197</v>
      </c>
      <c r="E178" s="342">
        <v>771.25</v>
      </c>
      <c r="F178" s="339">
        <v>770.83333333333337</v>
      </c>
      <c r="G178" s="338">
        <v>767.31666666666672</v>
      </c>
      <c r="H178" s="338">
        <v>763.38333333333333</v>
      </c>
      <c r="I178" s="338">
        <v>759.86666666666667</v>
      </c>
      <c r="J178" s="338">
        <v>774.76666666666677</v>
      </c>
      <c r="K178" s="338">
        <v>778.28333333333342</v>
      </c>
      <c r="L178" s="338">
        <v>782.21666666666681</v>
      </c>
      <c r="M178" s="340">
        <v>774.35</v>
      </c>
      <c r="N178" s="340">
        <v>766.9</v>
      </c>
      <c r="O178" s="340">
        <v>4290000</v>
      </c>
      <c r="P178" s="343">
        <v>1.4005602240896359E-3</v>
      </c>
    </row>
    <row r="179" spans="1:16" ht="12.75" customHeight="1">
      <c r="A179" s="375">
        <v>169</v>
      </c>
      <c r="B179" s="376" t="s">
        <v>39</v>
      </c>
      <c r="C179" s="339" t="s">
        <v>223</v>
      </c>
      <c r="D179" s="367">
        <v>45197</v>
      </c>
      <c r="E179" s="342">
        <v>1043.8499999999999</v>
      </c>
      <c r="F179" s="339">
        <v>1041.5166666666667</v>
      </c>
      <c r="G179" s="338">
        <v>1035.3333333333333</v>
      </c>
      <c r="H179" s="338">
        <v>1026.8166666666666</v>
      </c>
      <c r="I179" s="338">
        <v>1020.6333333333332</v>
      </c>
      <c r="J179" s="338">
        <v>1050.0333333333333</v>
      </c>
      <c r="K179" s="338">
        <v>1056.2166666666667</v>
      </c>
      <c r="L179" s="338">
        <v>1064.7333333333333</v>
      </c>
      <c r="M179" s="340">
        <v>1047.7</v>
      </c>
      <c r="N179" s="340">
        <v>1033</v>
      </c>
      <c r="O179" s="340">
        <v>8204900</v>
      </c>
      <c r="P179" s="343">
        <v>-0.13558929192258662</v>
      </c>
    </row>
    <row r="180" spans="1:16" ht="12.75" customHeight="1">
      <c r="A180" s="375">
        <v>170</v>
      </c>
      <c r="B180" s="376" t="s">
        <v>79</v>
      </c>
      <c r="C180" s="345" t="s">
        <v>224</v>
      </c>
      <c r="D180" s="367">
        <v>45197</v>
      </c>
      <c r="E180" s="342">
        <v>1861</v>
      </c>
      <c r="F180" s="339">
        <v>1868.0333333333335</v>
      </c>
      <c r="G180" s="338">
        <v>1850.116666666667</v>
      </c>
      <c r="H180" s="338">
        <v>1839.2333333333336</v>
      </c>
      <c r="I180" s="338">
        <v>1821.3166666666671</v>
      </c>
      <c r="J180" s="338">
        <v>1878.916666666667</v>
      </c>
      <c r="K180" s="338">
        <v>1896.8333333333335</v>
      </c>
      <c r="L180" s="338">
        <v>1907.7166666666669</v>
      </c>
      <c r="M180" s="340">
        <v>1885.95</v>
      </c>
      <c r="N180" s="340">
        <v>1857.15</v>
      </c>
      <c r="O180" s="340">
        <v>5977500</v>
      </c>
      <c r="P180" s="343">
        <v>2.0051194539249147E-2</v>
      </c>
    </row>
    <row r="181" spans="1:16" ht="12.75" customHeight="1">
      <c r="A181" s="375">
        <v>171</v>
      </c>
      <c r="B181" s="376" t="s">
        <v>59</v>
      </c>
      <c r="C181" s="339" t="s">
        <v>225</v>
      </c>
      <c r="D181" s="367">
        <v>45197</v>
      </c>
      <c r="E181" s="342">
        <v>902.5</v>
      </c>
      <c r="F181" s="339">
        <v>892.63333333333333</v>
      </c>
      <c r="G181" s="338">
        <v>879.26666666666665</v>
      </c>
      <c r="H181" s="338">
        <v>856.0333333333333</v>
      </c>
      <c r="I181" s="338">
        <v>842.66666666666663</v>
      </c>
      <c r="J181" s="338">
        <v>915.86666666666667</v>
      </c>
      <c r="K181" s="338">
        <v>929.23333333333323</v>
      </c>
      <c r="L181" s="338">
        <v>952.4666666666667</v>
      </c>
      <c r="M181" s="340">
        <v>906</v>
      </c>
      <c r="N181" s="340">
        <v>869.4</v>
      </c>
      <c r="O181" s="340">
        <v>10732500</v>
      </c>
      <c r="P181" s="343">
        <v>4.3215816638964219E-2</v>
      </c>
    </row>
    <row r="182" spans="1:16" ht="12.75" customHeight="1">
      <c r="A182" s="375">
        <v>172</v>
      </c>
      <c r="B182" s="376" t="s">
        <v>56</v>
      </c>
      <c r="C182" s="339" t="s">
        <v>226</v>
      </c>
      <c r="D182" s="367">
        <v>45197</v>
      </c>
      <c r="E182" s="342">
        <v>619.75</v>
      </c>
      <c r="F182" s="339">
        <v>621.11666666666667</v>
      </c>
      <c r="G182" s="338">
        <v>616.7833333333333</v>
      </c>
      <c r="H182" s="338">
        <v>613.81666666666661</v>
      </c>
      <c r="I182" s="338">
        <v>609.48333333333323</v>
      </c>
      <c r="J182" s="338">
        <v>624.08333333333337</v>
      </c>
      <c r="K182" s="338">
        <v>628.41666666666663</v>
      </c>
      <c r="L182" s="338">
        <v>631.38333333333344</v>
      </c>
      <c r="M182" s="340">
        <v>625.45000000000005</v>
      </c>
      <c r="N182" s="340">
        <v>618.15</v>
      </c>
      <c r="O182" s="340">
        <v>71735925</v>
      </c>
      <c r="P182" s="343">
        <v>4.4527440605871979E-2</v>
      </c>
    </row>
    <row r="183" spans="1:16" ht="12.75" customHeight="1">
      <c r="A183" s="375">
        <v>173</v>
      </c>
      <c r="B183" s="376" t="s">
        <v>190</v>
      </c>
      <c r="C183" s="339" t="s">
        <v>227</v>
      </c>
      <c r="D183" s="367">
        <v>45197</v>
      </c>
      <c r="E183" s="342">
        <v>257.5</v>
      </c>
      <c r="F183" s="339">
        <v>257.08333333333331</v>
      </c>
      <c r="G183" s="338">
        <v>255.31666666666661</v>
      </c>
      <c r="H183" s="338">
        <v>253.1333333333333</v>
      </c>
      <c r="I183" s="338">
        <v>251.36666666666659</v>
      </c>
      <c r="J183" s="338">
        <v>259.26666666666665</v>
      </c>
      <c r="K183" s="338">
        <v>261.03333333333342</v>
      </c>
      <c r="L183" s="338">
        <v>263.21666666666664</v>
      </c>
      <c r="M183" s="340">
        <v>258.85000000000002</v>
      </c>
      <c r="N183" s="340">
        <v>254.9</v>
      </c>
      <c r="O183" s="340">
        <v>87250500</v>
      </c>
      <c r="P183" s="343">
        <v>-7.1434057915354485E-3</v>
      </c>
    </row>
    <row r="184" spans="1:16" ht="12.75" customHeight="1">
      <c r="A184" s="375">
        <v>174</v>
      </c>
      <c r="B184" s="376" t="s">
        <v>132</v>
      </c>
      <c r="C184" s="339" t="s">
        <v>228</v>
      </c>
      <c r="D184" s="367">
        <v>45197</v>
      </c>
      <c r="E184" s="342">
        <v>127.3</v>
      </c>
      <c r="F184" s="339">
        <v>127.16666666666667</v>
      </c>
      <c r="G184" s="338">
        <v>126.08333333333334</v>
      </c>
      <c r="H184" s="338">
        <v>124.86666666666667</v>
      </c>
      <c r="I184" s="338">
        <v>123.78333333333335</v>
      </c>
      <c r="J184" s="338">
        <v>128.38333333333333</v>
      </c>
      <c r="K184" s="338">
        <v>129.4666666666667</v>
      </c>
      <c r="L184" s="338">
        <v>130.68333333333334</v>
      </c>
      <c r="M184" s="340">
        <v>128.25</v>
      </c>
      <c r="N184" s="340">
        <v>125.95</v>
      </c>
      <c r="O184" s="340">
        <v>222711500</v>
      </c>
      <c r="P184" s="343">
        <v>-1.9041158942803848E-2</v>
      </c>
    </row>
    <row r="185" spans="1:16" ht="12.75" customHeight="1">
      <c r="A185" s="375">
        <v>175</v>
      </c>
      <c r="B185" s="376" t="s">
        <v>87</v>
      </c>
      <c r="C185" s="339" t="s">
        <v>229</v>
      </c>
      <c r="D185" s="367">
        <v>45197</v>
      </c>
      <c r="E185" s="342">
        <v>3575.45</v>
      </c>
      <c r="F185" s="339">
        <v>3583.7999999999997</v>
      </c>
      <c r="G185" s="338">
        <v>3555.1499999999996</v>
      </c>
      <c r="H185" s="338">
        <v>3534.85</v>
      </c>
      <c r="I185" s="338">
        <v>3506.2</v>
      </c>
      <c r="J185" s="338">
        <v>3604.0999999999995</v>
      </c>
      <c r="K185" s="338">
        <v>3632.75</v>
      </c>
      <c r="L185" s="338">
        <v>3653.0499999999993</v>
      </c>
      <c r="M185" s="340">
        <v>3612.45</v>
      </c>
      <c r="N185" s="340">
        <v>3563.5</v>
      </c>
      <c r="O185" s="340">
        <v>10207925</v>
      </c>
      <c r="P185" s="343">
        <v>4.3563045656218692E-2</v>
      </c>
    </row>
    <row r="186" spans="1:16" ht="12.75" customHeight="1">
      <c r="A186" s="375">
        <v>176</v>
      </c>
      <c r="B186" s="376" t="s">
        <v>87</v>
      </c>
      <c r="C186" s="339" t="s">
        <v>230</v>
      </c>
      <c r="D186" s="367">
        <v>45197</v>
      </c>
      <c r="E186" s="342">
        <v>1294.8499999999999</v>
      </c>
      <c r="F186" s="339">
        <v>1299.3</v>
      </c>
      <c r="G186" s="338">
        <v>1287.5999999999999</v>
      </c>
      <c r="H186" s="338">
        <v>1280.3499999999999</v>
      </c>
      <c r="I186" s="338">
        <v>1268.6499999999999</v>
      </c>
      <c r="J186" s="338">
        <v>1306.55</v>
      </c>
      <c r="K186" s="338">
        <v>1318.2500000000002</v>
      </c>
      <c r="L186" s="338">
        <v>1325.5</v>
      </c>
      <c r="M186" s="340">
        <v>1311</v>
      </c>
      <c r="N186" s="340">
        <v>1292.05</v>
      </c>
      <c r="O186" s="340">
        <v>12227400</v>
      </c>
      <c r="P186" s="343">
        <v>1.3124533929903058E-2</v>
      </c>
    </row>
    <row r="187" spans="1:16" ht="12.75" customHeight="1">
      <c r="A187" s="375">
        <v>177</v>
      </c>
      <c r="B187" s="376" t="s">
        <v>59</v>
      </c>
      <c r="C187" s="339" t="s">
        <v>231</v>
      </c>
      <c r="D187" s="367">
        <v>45197</v>
      </c>
      <c r="E187" s="342">
        <v>3285.75</v>
      </c>
      <c r="F187" s="339">
        <v>3285.5166666666664</v>
      </c>
      <c r="G187" s="338">
        <v>3262.5333333333328</v>
      </c>
      <c r="H187" s="338">
        <v>3239.3166666666666</v>
      </c>
      <c r="I187" s="338">
        <v>3216.333333333333</v>
      </c>
      <c r="J187" s="338">
        <v>3308.7333333333327</v>
      </c>
      <c r="K187" s="338">
        <v>3331.7166666666662</v>
      </c>
      <c r="L187" s="338">
        <v>3354.9333333333325</v>
      </c>
      <c r="M187" s="340">
        <v>3308.5</v>
      </c>
      <c r="N187" s="340">
        <v>3262.3</v>
      </c>
      <c r="O187" s="340">
        <v>5839125</v>
      </c>
      <c r="P187" s="343">
        <v>1.5455849745663231E-2</v>
      </c>
    </row>
    <row r="188" spans="1:16" ht="12.75" customHeight="1">
      <c r="A188" s="375">
        <v>178</v>
      </c>
      <c r="B188" s="376" t="s">
        <v>43</v>
      </c>
      <c r="C188" s="339" t="s">
        <v>232</v>
      </c>
      <c r="D188" s="367">
        <v>45197</v>
      </c>
      <c r="E188" s="342">
        <v>1846.1</v>
      </c>
      <c r="F188" s="339">
        <v>1843.0833333333333</v>
      </c>
      <c r="G188" s="338">
        <v>1834.2666666666664</v>
      </c>
      <c r="H188" s="338">
        <v>1822.4333333333332</v>
      </c>
      <c r="I188" s="338">
        <v>1813.6166666666663</v>
      </c>
      <c r="J188" s="338">
        <v>1854.9166666666665</v>
      </c>
      <c r="K188" s="338">
        <v>1863.7333333333336</v>
      </c>
      <c r="L188" s="338">
        <v>1875.5666666666666</v>
      </c>
      <c r="M188" s="340">
        <v>1851.9</v>
      </c>
      <c r="N188" s="340">
        <v>1831.25</v>
      </c>
      <c r="O188" s="340">
        <v>2360500</v>
      </c>
      <c r="P188" s="343">
        <v>1.0271774020971538E-2</v>
      </c>
    </row>
    <row r="189" spans="1:16" ht="12.75" customHeight="1">
      <c r="A189" s="375">
        <v>179</v>
      </c>
      <c r="B189" s="376" t="s">
        <v>45</v>
      </c>
      <c r="C189" s="339" t="s">
        <v>233</v>
      </c>
      <c r="D189" s="367">
        <v>45197</v>
      </c>
      <c r="E189" s="342">
        <v>2154.9</v>
      </c>
      <c r="F189" s="339">
        <v>2120.7166666666667</v>
      </c>
      <c r="G189" s="338">
        <v>2074.2333333333336</v>
      </c>
      <c r="H189" s="338">
        <v>1993.5666666666668</v>
      </c>
      <c r="I189" s="338">
        <v>1947.0833333333337</v>
      </c>
      <c r="J189" s="338">
        <v>2201.3833333333332</v>
      </c>
      <c r="K189" s="338">
        <v>2247.8666666666659</v>
      </c>
      <c r="L189" s="338">
        <v>2328.5333333333333</v>
      </c>
      <c r="M189" s="340">
        <v>2167.1999999999998</v>
      </c>
      <c r="N189" s="340">
        <v>2040.05</v>
      </c>
      <c r="O189" s="340">
        <v>3805200</v>
      </c>
      <c r="P189" s="343">
        <v>6.8036375884136066E-2</v>
      </c>
    </row>
    <row r="190" spans="1:16" ht="12.75" customHeight="1">
      <c r="A190" s="375">
        <v>180</v>
      </c>
      <c r="B190" s="376" t="s">
        <v>56</v>
      </c>
      <c r="C190" s="339" t="s">
        <v>234</v>
      </c>
      <c r="D190" s="367">
        <v>45197</v>
      </c>
      <c r="E190" s="342">
        <v>1513.35</v>
      </c>
      <c r="F190" s="339">
        <v>1508.0666666666666</v>
      </c>
      <c r="G190" s="338">
        <v>1494.8333333333333</v>
      </c>
      <c r="H190" s="338">
        <v>1476.3166666666666</v>
      </c>
      <c r="I190" s="338">
        <v>1463.0833333333333</v>
      </c>
      <c r="J190" s="338">
        <v>1526.5833333333333</v>
      </c>
      <c r="K190" s="338">
        <v>1539.8166666666668</v>
      </c>
      <c r="L190" s="338">
        <v>1558.3333333333333</v>
      </c>
      <c r="M190" s="340">
        <v>1521.3</v>
      </c>
      <c r="N190" s="340">
        <v>1489.55</v>
      </c>
      <c r="O190" s="340">
        <v>8311100</v>
      </c>
      <c r="P190" s="343">
        <v>0.11139193110549471</v>
      </c>
    </row>
    <row r="191" spans="1:16" ht="12.75" customHeight="1">
      <c r="A191" s="375">
        <v>181</v>
      </c>
      <c r="B191" s="376" t="s">
        <v>59</v>
      </c>
      <c r="C191" s="339" t="s">
        <v>235</v>
      </c>
      <c r="D191" s="367">
        <v>45197</v>
      </c>
      <c r="E191" s="342">
        <v>1583.7</v>
      </c>
      <c r="F191" s="339">
        <v>1575.6333333333332</v>
      </c>
      <c r="G191" s="338">
        <v>1563.3166666666664</v>
      </c>
      <c r="H191" s="338">
        <v>1542.9333333333332</v>
      </c>
      <c r="I191" s="338">
        <v>1530.6166666666663</v>
      </c>
      <c r="J191" s="338">
        <v>1596.0166666666664</v>
      </c>
      <c r="K191" s="338">
        <v>1608.333333333333</v>
      </c>
      <c r="L191" s="338">
        <v>1628.7166666666665</v>
      </c>
      <c r="M191" s="340">
        <v>1587.95</v>
      </c>
      <c r="N191" s="340">
        <v>1555.25</v>
      </c>
      <c r="O191" s="340">
        <v>2225200</v>
      </c>
      <c r="P191" s="343">
        <v>-3.2521739130434782E-2</v>
      </c>
    </row>
    <row r="192" spans="1:16" ht="12.75" customHeight="1">
      <c r="A192" s="375">
        <v>182</v>
      </c>
      <c r="B192" s="376" t="s">
        <v>49</v>
      </c>
      <c r="C192" s="339" t="s">
        <v>236</v>
      </c>
      <c r="D192" s="367">
        <v>45197</v>
      </c>
      <c r="E192" s="342">
        <v>8227.6</v>
      </c>
      <c r="F192" s="339">
        <v>8233.5166666666682</v>
      </c>
      <c r="G192" s="338">
        <v>8175.0833333333358</v>
      </c>
      <c r="H192" s="338">
        <v>8122.5666666666675</v>
      </c>
      <c r="I192" s="338">
        <v>8064.133333333335</v>
      </c>
      <c r="J192" s="338">
        <v>8286.0333333333365</v>
      </c>
      <c r="K192" s="338">
        <v>8344.4666666666672</v>
      </c>
      <c r="L192" s="338">
        <v>8396.9833333333372</v>
      </c>
      <c r="M192" s="340">
        <v>8291.9500000000007</v>
      </c>
      <c r="N192" s="340">
        <v>8181</v>
      </c>
      <c r="O192" s="340">
        <v>1558300</v>
      </c>
      <c r="P192" s="343">
        <v>3.3766750696563617E-2</v>
      </c>
    </row>
    <row r="193" spans="1:16" ht="12.75" customHeight="1">
      <c r="A193" s="375">
        <v>183</v>
      </c>
      <c r="B193" s="376" t="s">
        <v>39</v>
      </c>
      <c r="C193" s="339" t="s">
        <v>237</v>
      </c>
      <c r="D193" s="367">
        <v>45197</v>
      </c>
      <c r="E193" s="342">
        <v>617.5</v>
      </c>
      <c r="F193" s="339">
        <v>618.6</v>
      </c>
      <c r="G193" s="338">
        <v>612.80000000000007</v>
      </c>
      <c r="H193" s="338">
        <v>608.1</v>
      </c>
      <c r="I193" s="338">
        <v>602.30000000000007</v>
      </c>
      <c r="J193" s="338">
        <v>623.30000000000007</v>
      </c>
      <c r="K193" s="338">
        <v>629.1</v>
      </c>
      <c r="L193" s="338">
        <v>633.80000000000007</v>
      </c>
      <c r="M193" s="340">
        <v>624.4</v>
      </c>
      <c r="N193" s="340">
        <v>613.9</v>
      </c>
      <c r="O193" s="340">
        <v>35362600</v>
      </c>
      <c r="P193" s="343">
        <v>-2.4353502385136831E-2</v>
      </c>
    </row>
    <row r="194" spans="1:16" ht="12.75" customHeight="1">
      <c r="A194" s="375">
        <v>184</v>
      </c>
      <c r="B194" s="376" t="s">
        <v>132</v>
      </c>
      <c r="C194" s="339" t="s">
        <v>238</v>
      </c>
      <c r="D194" s="367">
        <v>45197</v>
      </c>
      <c r="E194" s="342">
        <v>225.15</v>
      </c>
      <c r="F194" s="339">
        <v>225.28333333333333</v>
      </c>
      <c r="G194" s="338">
        <v>223.91666666666666</v>
      </c>
      <c r="H194" s="338">
        <v>222.68333333333334</v>
      </c>
      <c r="I194" s="338">
        <v>221.31666666666666</v>
      </c>
      <c r="J194" s="338">
        <v>226.51666666666665</v>
      </c>
      <c r="K194" s="338">
        <v>227.88333333333333</v>
      </c>
      <c r="L194" s="338">
        <v>229.11666666666665</v>
      </c>
      <c r="M194" s="340">
        <v>226.65</v>
      </c>
      <c r="N194" s="340">
        <v>224.05</v>
      </c>
      <c r="O194" s="340">
        <v>70056000</v>
      </c>
      <c r="P194" s="343">
        <v>-3.4509371554575521E-2</v>
      </c>
    </row>
    <row r="195" spans="1:16" ht="12.75" customHeight="1">
      <c r="A195" s="375">
        <v>185</v>
      </c>
      <c r="B195" s="376" t="s">
        <v>41</v>
      </c>
      <c r="C195" s="339" t="s">
        <v>239</v>
      </c>
      <c r="D195" s="367">
        <v>45197</v>
      </c>
      <c r="E195" s="342">
        <v>877.85</v>
      </c>
      <c r="F195" s="339">
        <v>871.7833333333333</v>
      </c>
      <c r="G195" s="338">
        <v>863.06666666666661</v>
      </c>
      <c r="H195" s="338">
        <v>848.2833333333333</v>
      </c>
      <c r="I195" s="338">
        <v>839.56666666666661</v>
      </c>
      <c r="J195" s="338">
        <v>886.56666666666661</v>
      </c>
      <c r="K195" s="338">
        <v>895.2833333333333</v>
      </c>
      <c r="L195" s="338">
        <v>910.06666666666661</v>
      </c>
      <c r="M195" s="340">
        <v>880.5</v>
      </c>
      <c r="N195" s="340">
        <v>857</v>
      </c>
      <c r="O195" s="340">
        <v>8259600</v>
      </c>
      <c r="P195" s="343">
        <v>6.9453076444996889E-2</v>
      </c>
    </row>
    <row r="196" spans="1:16" ht="12.75" customHeight="1">
      <c r="A196" s="375">
        <v>186</v>
      </c>
      <c r="B196" s="376" t="s">
        <v>87</v>
      </c>
      <c r="C196" s="339" t="s">
        <v>240</v>
      </c>
      <c r="D196" s="367">
        <v>45197</v>
      </c>
      <c r="E196" s="342">
        <v>415.1</v>
      </c>
      <c r="F196" s="339">
        <v>416.18333333333334</v>
      </c>
      <c r="G196" s="338">
        <v>411.66666666666669</v>
      </c>
      <c r="H196" s="338">
        <v>408.23333333333335</v>
      </c>
      <c r="I196" s="338">
        <v>403.7166666666667</v>
      </c>
      <c r="J196" s="338">
        <v>419.61666666666667</v>
      </c>
      <c r="K196" s="338">
        <v>424.13333333333333</v>
      </c>
      <c r="L196" s="338">
        <v>427.56666666666666</v>
      </c>
      <c r="M196" s="340">
        <v>420.7</v>
      </c>
      <c r="N196" s="340">
        <v>412.75</v>
      </c>
      <c r="O196" s="340">
        <v>41769000</v>
      </c>
      <c r="P196" s="343">
        <v>-3.0432136335970784E-3</v>
      </c>
    </row>
    <row r="197" spans="1:16" ht="12.75" customHeight="1">
      <c r="A197" s="375">
        <v>187</v>
      </c>
      <c r="B197" s="376" t="s">
        <v>205</v>
      </c>
      <c r="C197" s="339" t="s">
        <v>241</v>
      </c>
      <c r="D197" s="367">
        <v>45197</v>
      </c>
      <c r="E197" s="342">
        <v>262.64999999999998</v>
      </c>
      <c r="F197" s="339">
        <v>264.79999999999995</v>
      </c>
      <c r="G197" s="338">
        <v>259.39999999999992</v>
      </c>
      <c r="H197" s="338">
        <v>256.14999999999998</v>
      </c>
      <c r="I197" s="338">
        <v>250.74999999999994</v>
      </c>
      <c r="J197" s="338">
        <v>268.0499999999999</v>
      </c>
      <c r="K197" s="338">
        <v>273.45</v>
      </c>
      <c r="L197" s="338">
        <v>276.69999999999987</v>
      </c>
      <c r="M197" s="340">
        <v>270.2</v>
      </c>
      <c r="N197" s="340">
        <v>261.55</v>
      </c>
      <c r="O197" s="340">
        <v>95466000</v>
      </c>
      <c r="P197" s="343">
        <v>4.3378471425292629E-2</v>
      </c>
    </row>
    <row r="198" spans="1:16" ht="12.75" customHeight="1">
      <c r="A198" s="375">
        <v>188</v>
      </c>
      <c r="B198" s="376" t="s">
        <v>43</v>
      </c>
      <c r="C198" s="339" t="s">
        <v>242</v>
      </c>
      <c r="D198" s="367" t="e">
        <v>#N/A</v>
      </c>
      <c r="E198" s="342" t="e">
        <v>#N/A</v>
      </c>
      <c r="F198" s="339" t="e">
        <v>#N/A</v>
      </c>
      <c r="G198" s="338" t="e">
        <v>#N/A</v>
      </c>
      <c r="H198" s="338" t="e">
        <v>#N/A</v>
      </c>
      <c r="I198" s="338" t="e">
        <v>#N/A</v>
      </c>
      <c r="J198" s="338" t="e">
        <v>#N/A</v>
      </c>
      <c r="K198" s="338" t="e">
        <v>#N/A</v>
      </c>
      <c r="L198" s="338" t="e">
        <v>#N/A</v>
      </c>
      <c r="M198" s="340" t="e">
        <v>#N/A</v>
      </c>
      <c r="N198" s="340" t="e">
        <v>#N/A</v>
      </c>
      <c r="O198" s="340">
        <v>8494200</v>
      </c>
      <c r="P198" s="343">
        <v>4.0114613180515762E-2</v>
      </c>
    </row>
    <row r="199" spans="1:16" ht="12.75" customHeight="1">
      <c r="A199" s="377">
        <v>189</v>
      </c>
      <c r="B199" s="378"/>
      <c r="C199" s="369"/>
      <c r="D199" s="370"/>
      <c r="E199" s="371"/>
      <c r="F199" s="371"/>
      <c r="G199" s="372"/>
      <c r="H199" s="372"/>
      <c r="I199" s="372"/>
      <c r="J199" s="372"/>
      <c r="K199" s="372"/>
      <c r="L199" s="372"/>
      <c r="M199" s="369"/>
      <c r="N199" s="369"/>
      <c r="O199" s="373"/>
      <c r="P199" s="374"/>
    </row>
    <row r="200" spans="1:16" ht="12.75" customHeight="1">
      <c r="A200" s="33">
        <v>190</v>
      </c>
      <c r="B200" s="378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8" t="s">
        <v>16</v>
      </c>
      <c r="B8" s="390"/>
      <c r="C8" s="393" t="s">
        <v>20</v>
      </c>
      <c r="D8" s="393" t="s">
        <v>21</v>
      </c>
      <c r="E8" s="385" t="s">
        <v>22</v>
      </c>
      <c r="F8" s="386"/>
      <c r="G8" s="387"/>
      <c r="H8" s="385" t="s">
        <v>23</v>
      </c>
      <c r="I8" s="386"/>
      <c r="J8" s="387"/>
      <c r="K8" s="26"/>
      <c r="L8" s="48"/>
      <c r="M8" s="48"/>
      <c r="N8" s="1"/>
      <c r="O8" s="1"/>
    </row>
    <row r="9" spans="1:15" ht="36" customHeight="1">
      <c r="A9" s="389"/>
      <c r="B9" s="392"/>
      <c r="C9" s="392"/>
      <c r="D9" s="3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19674.55</v>
      </c>
      <c r="D10" s="34">
        <v>19670.083333333332</v>
      </c>
      <c r="E10" s="34">
        <v>19606.016666666663</v>
      </c>
      <c r="F10" s="34">
        <v>19537.48333333333</v>
      </c>
      <c r="G10" s="34">
        <v>19473.416666666661</v>
      </c>
      <c r="H10" s="34">
        <v>19738.616666666665</v>
      </c>
      <c r="I10" s="34">
        <v>19802.683333333338</v>
      </c>
      <c r="J10" s="34">
        <v>19871.216666666667</v>
      </c>
      <c r="K10" s="34">
        <v>19734.150000000001</v>
      </c>
      <c r="L10" s="34">
        <v>19601.55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44766.1</v>
      </c>
      <c r="D11" s="34">
        <v>44701.183333333327</v>
      </c>
      <c r="E11" s="34">
        <v>44465.816666666651</v>
      </c>
      <c r="F11" s="34">
        <v>44165.533333333326</v>
      </c>
      <c r="G11" s="34">
        <v>43930.16666666665</v>
      </c>
      <c r="H11" s="34">
        <v>45001.466666666653</v>
      </c>
      <c r="I11" s="34">
        <v>45236.833333333336</v>
      </c>
      <c r="J11" s="34">
        <v>45537.116666666654</v>
      </c>
      <c r="K11" s="34">
        <v>44936.55</v>
      </c>
      <c r="L11" s="34">
        <v>44400.9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3826.2</v>
      </c>
      <c r="D12" s="36">
        <v>3814.7999999999997</v>
      </c>
      <c r="E12" s="36">
        <v>3798.0999999999995</v>
      </c>
      <c r="F12" s="36">
        <v>3769.9999999999995</v>
      </c>
      <c r="G12" s="36">
        <v>3753.2999999999993</v>
      </c>
      <c r="H12" s="36">
        <v>3842.8999999999996</v>
      </c>
      <c r="I12" s="36">
        <v>3859.5999999999995</v>
      </c>
      <c r="J12" s="36">
        <v>3887.7</v>
      </c>
      <c r="K12" s="36">
        <v>3831.5</v>
      </c>
      <c r="L12" s="36">
        <v>3786.7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6168.5</v>
      </c>
      <c r="D13" s="36">
        <v>6157.7333333333336</v>
      </c>
      <c r="E13" s="36">
        <v>6138.1166666666668</v>
      </c>
      <c r="F13" s="36">
        <v>6107.7333333333336</v>
      </c>
      <c r="G13" s="36">
        <v>6088.1166666666668</v>
      </c>
      <c r="H13" s="36">
        <v>6188.1166666666668</v>
      </c>
      <c r="I13" s="36">
        <v>6207.7333333333336</v>
      </c>
      <c r="J13" s="36">
        <v>6238.1166666666668</v>
      </c>
      <c r="K13" s="36">
        <v>6177.35</v>
      </c>
      <c r="L13" s="36">
        <v>6127.35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32648.6</v>
      </c>
      <c r="D14" s="36">
        <v>32730.233333333326</v>
      </c>
      <c r="E14" s="36">
        <v>32499.516666666656</v>
      </c>
      <c r="F14" s="36">
        <v>32350.433333333331</v>
      </c>
      <c r="G14" s="36">
        <v>32119.71666666666</v>
      </c>
      <c r="H14" s="36">
        <v>32879.316666666651</v>
      </c>
      <c r="I14" s="36">
        <v>33110.033333333318</v>
      </c>
      <c r="J14" s="36">
        <v>33259.116666666647</v>
      </c>
      <c r="K14" s="36">
        <v>32960.949999999997</v>
      </c>
      <c r="L14" s="36">
        <v>32581.15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5888</v>
      </c>
      <c r="D15" s="36">
        <v>5872.3</v>
      </c>
      <c r="E15" s="36">
        <v>5847.4000000000005</v>
      </c>
      <c r="F15" s="36">
        <v>5806.8</v>
      </c>
      <c r="G15" s="36">
        <v>5781.9000000000005</v>
      </c>
      <c r="H15" s="36">
        <v>5912.9000000000005</v>
      </c>
      <c r="I15" s="36">
        <v>5937.8</v>
      </c>
      <c r="J15" s="36">
        <v>5978.4000000000005</v>
      </c>
      <c r="K15" s="36">
        <v>5897.2</v>
      </c>
      <c r="L15" s="36">
        <v>5831.7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11600.65</v>
      </c>
      <c r="D16" s="36">
        <v>11544.416666666666</v>
      </c>
      <c r="E16" s="36">
        <v>11470.333333333332</v>
      </c>
      <c r="F16" s="36">
        <v>11340.016666666666</v>
      </c>
      <c r="G16" s="36">
        <v>11265.933333333332</v>
      </c>
      <c r="H16" s="36">
        <v>11674.733333333332</v>
      </c>
      <c r="I16" s="36">
        <v>11748.816666666664</v>
      </c>
      <c r="J16" s="36">
        <v>11879.133333333331</v>
      </c>
      <c r="K16" s="36">
        <v>11618.5</v>
      </c>
      <c r="L16" s="36">
        <v>11414.1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4176.8999999999996</v>
      </c>
      <c r="D17" s="36">
        <v>4173.1833333333334</v>
      </c>
      <c r="E17" s="36">
        <v>4126.7166666666672</v>
      </c>
      <c r="F17" s="36">
        <v>4076.5333333333338</v>
      </c>
      <c r="G17" s="36">
        <v>4030.0666666666675</v>
      </c>
      <c r="H17" s="36">
        <v>4223.3666666666668</v>
      </c>
      <c r="I17" s="36">
        <v>4269.8333333333321</v>
      </c>
      <c r="J17" s="36">
        <v>4320.0166666666664</v>
      </c>
      <c r="K17" s="31">
        <v>4219.6499999999996</v>
      </c>
      <c r="L17" s="31">
        <v>4123</v>
      </c>
      <c r="M17" s="31">
        <v>2.7427700000000002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22650.65</v>
      </c>
      <c r="D18" s="36">
        <v>22574.883333333335</v>
      </c>
      <c r="E18" s="36">
        <v>22413.816666666669</v>
      </c>
      <c r="F18" s="36">
        <v>22176.983333333334</v>
      </c>
      <c r="G18" s="36">
        <v>22015.916666666668</v>
      </c>
      <c r="H18" s="36">
        <v>22811.716666666671</v>
      </c>
      <c r="I18" s="36">
        <v>22972.783333333336</v>
      </c>
      <c r="J18" s="36">
        <v>23209.616666666672</v>
      </c>
      <c r="K18" s="31">
        <v>22735.95</v>
      </c>
      <c r="L18" s="31">
        <v>22338.05</v>
      </c>
      <c r="M18" s="31">
        <v>4.3729999999999998E-2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176.55</v>
      </c>
      <c r="D19" s="36">
        <v>175.7166666666667</v>
      </c>
      <c r="E19" s="36">
        <v>174.28333333333339</v>
      </c>
      <c r="F19" s="36">
        <v>172.01666666666668</v>
      </c>
      <c r="G19" s="36">
        <v>170.58333333333337</v>
      </c>
      <c r="H19" s="36">
        <v>177.98333333333341</v>
      </c>
      <c r="I19" s="36">
        <v>179.41666666666669</v>
      </c>
      <c r="J19" s="36">
        <v>181.68333333333342</v>
      </c>
      <c r="K19" s="31">
        <v>177.15</v>
      </c>
      <c r="L19" s="31">
        <v>173.45</v>
      </c>
      <c r="M19" s="31">
        <v>24.076589999999999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216.35</v>
      </c>
      <c r="D20" s="36">
        <v>216.66666666666666</v>
      </c>
      <c r="E20" s="36">
        <v>214.08333333333331</v>
      </c>
      <c r="F20" s="36">
        <v>211.81666666666666</v>
      </c>
      <c r="G20" s="36">
        <v>209.23333333333332</v>
      </c>
      <c r="H20" s="36">
        <v>218.93333333333331</v>
      </c>
      <c r="I20" s="36">
        <v>221.51666666666662</v>
      </c>
      <c r="J20" s="36">
        <v>223.7833333333333</v>
      </c>
      <c r="K20" s="31">
        <v>219.25</v>
      </c>
      <c r="L20" s="31">
        <v>214.4</v>
      </c>
      <c r="M20" s="31">
        <v>14.27474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2000.1</v>
      </c>
      <c r="D21" s="36">
        <v>1991.1666666666667</v>
      </c>
      <c r="E21" s="36">
        <v>1976.3333333333335</v>
      </c>
      <c r="F21" s="36">
        <v>1952.5666666666668</v>
      </c>
      <c r="G21" s="36">
        <v>1937.7333333333336</v>
      </c>
      <c r="H21" s="36">
        <v>2014.9333333333334</v>
      </c>
      <c r="I21" s="36">
        <v>2029.7666666666669</v>
      </c>
      <c r="J21" s="36">
        <v>2053.5333333333333</v>
      </c>
      <c r="K21" s="31">
        <v>2006</v>
      </c>
      <c r="L21" s="31">
        <v>1967.4</v>
      </c>
      <c r="M21" s="31">
        <v>2.8133300000000001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2482.1</v>
      </c>
      <c r="D22" s="36">
        <v>2465.0333333333333</v>
      </c>
      <c r="E22" s="36">
        <v>2441.0666666666666</v>
      </c>
      <c r="F22" s="36">
        <v>2400.0333333333333</v>
      </c>
      <c r="G22" s="36">
        <v>2376.0666666666666</v>
      </c>
      <c r="H22" s="36">
        <v>2506.0666666666666</v>
      </c>
      <c r="I22" s="36">
        <v>2530.0333333333328</v>
      </c>
      <c r="J22" s="36">
        <v>2571.0666666666666</v>
      </c>
      <c r="K22" s="31">
        <v>2489</v>
      </c>
      <c r="L22" s="31">
        <v>2424</v>
      </c>
      <c r="M22" s="31">
        <v>12.168979999999999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1013.8</v>
      </c>
      <c r="D23" s="36">
        <v>1012.7166666666667</v>
      </c>
      <c r="E23" s="36">
        <v>1003.4833333333333</v>
      </c>
      <c r="F23" s="36">
        <v>993.16666666666663</v>
      </c>
      <c r="G23" s="36">
        <v>983.93333333333328</v>
      </c>
      <c r="H23" s="36">
        <v>1023.0333333333334</v>
      </c>
      <c r="I23" s="36">
        <v>1032.2666666666669</v>
      </c>
      <c r="J23" s="36">
        <v>1042.5833333333335</v>
      </c>
      <c r="K23" s="31">
        <v>1021.95</v>
      </c>
      <c r="L23" s="31">
        <v>1002.4</v>
      </c>
      <c r="M23" s="31">
        <v>46.492629999999998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825.65</v>
      </c>
      <c r="D24" s="36">
        <v>825.43333333333339</v>
      </c>
      <c r="E24" s="36">
        <v>819.16666666666674</v>
      </c>
      <c r="F24" s="36">
        <v>812.68333333333339</v>
      </c>
      <c r="G24" s="36">
        <v>806.41666666666674</v>
      </c>
      <c r="H24" s="36">
        <v>831.91666666666674</v>
      </c>
      <c r="I24" s="36">
        <v>838.18333333333339</v>
      </c>
      <c r="J24" s="36">
        <v>844.66666666666674</v>
      </c>
      <c r="K24" s="31">
        <v>831.7</v>
      </c>
      <c r="L24" s="31">
        <v>818.95</v>
      </c>
      <c r="M24" s="31">
        <v>23.957630000000002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381.15</v>
      </c>
      <c r="D25" s="36">
        <v>381.63333333333338</v>
      </c>
      <c r="E25" s="36">
        <v>377.71666666666675</v>
      </c>
      <c r="F25" s="36">
        <v>374.28333333333336</v>
      </c>
      <c r="G25" s="36">
        <v>370.36666666666673</v>
      </c>
      <c r="H25" s="36">
        <v>385.06666666666678</v>
      </c>
      <c r="I25" s="36">
        <v>388.98333333333341</v>
      </c>
      <c r="J25" s="36">
        <v>392.4166666666668</v>
      </c>
      <c r="K25" s="31">
        <v>385.55</v>
      </c>
      <c r="L25" s="31">
        <v>378.2</v>
      </c>
      <c r="M25" s="31">
        <v>171.25015999999999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3555.95</v>
      </c>
      <c r="D26" s="36">
        <v>3547.8833333333337</v>
      </c>
      <c r="E26" s="36">
        <v>3520.1166666666672</v>
      </c>
      <c r="F26" s="36">
        <v>3484.2833333333338</v>
      </c>
      <c r="G26" s="36">
        <v>3456.5166666666673</v>
      </c>
      <c r="H26" s="36">
        <v>3583.7166666666672</v>
      </c>
      <c r="I26" s="36">
        <v>3611.4833333333336</v>
      </c>
      <c r="J26" s="36">
        <v>3647.3166666666671</v>
      </c>
      <c r="K26" s="31">
        <v>3575.65</v>
      </c>
      <c r="L26" s="31">
        <v>3512.05</v>
      </c>
      <c r="M26" s="31">
        <v>0.49898999999999999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422.9</v>
      </c>
      <c r="D27" s="36">
        <v>421.18333333333334</v>
      </c>
      <c r="E27" s="36">
        <v>416.41666666666669</v>
      </c>
      <c r="F27" s="36">
        <v>409.93333333333334</v>
      </c>
      <c r="G27" s="36">
        <v>405.16666666666669</v>
      </c>
      <c r="H27" s="36">
        <v>427.66666666666669</v>
      </c>
      <c r="I27" s="36">
        <v>432.43333333333334</v>
      </c>
      <c r="J27" s="36">
        <v>438.91666666666669</v>
      </c>
      <c r="K27" s="31">
        <v>425.95</v>
      </c>
      <c r="L27" s="31">
        <v>414.7</v>
      </c>
      <c r="M27" s="31">
        <v>39.138039999999997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5097.05</v>
      </c>
      <c r="D28" s="36">
        <v>5061.1166666666668</v>
      </c>
      <c r="E28" s="36">
        <v>5008.7833333333338</v>
      </c>
      <c r="F28" s="36">
        <v>4920.5166666666673</v>
      </c>
      <c r="G28" s="36">
        <v>4868.1833333333343</v>
      </c>
      <c r="H28" s="36">
        <v>5149.3833333333332</v>
      </c>
      <c r="I28" s="36">
        <v>5201.7166666666653</v>
      </c>
      <c r="J28" s="36">
        <v>5289.9833333333327</v>
      </c>
      <c r="K28" s="31">
        <v>5113.45</v>
      </c>
      <c r="L28" s="31">
        <v>4972.8500000000004</v>
      </c>
      <c r="M28" s="31">
        <v>3.8674599999999999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377.45</v>
      </c>
      <c r="D29" s="36">
        <v>375.98333333333335</v>
      </c>
      <c r="E29" s="36">
        <v>373.7166666666667</v>
      </c>
      <c r="F29" s="36">
        <v>369.98333333333335</v>
      </c>
      <c r="G29" s="36">
        <v>367.7166666666667</v>
      </c>
      <c r="H29" s="36">
        <v>379.7166666666667</v>
      </c>
      <c r="I29" s="36">
        <v>381.98333333333335</v>
      </c>
      <c r="J29" s="36">
        <v>385.7166666666667</v>
      </c>
      <c r="K29" s="31">
        <v>378.25</v>
      </c>
      <c r="L29" s="31">
        <v>372.25</v>
      </c>
      <c r="M29" s="31">
        <v>15.646890000000001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182.45</v>
      </c>
      <c r="D30" s="36">
        <v>180.86666666666665</v>
      </c>
      <c r="E30" s="36">
        <v>178.5333333333333</v>
      </c>
      <c r="F30" s="36">
        <v>174.61666666666665</v>
      </c>
      <c r="G30" s="36">
        <v>172.2833333333333</v>
      </c>
      <c r="H30" s="36">
        <v>184.7833333333333</v>
      </c>
      <c r="I30" s="36">
        <v>187.11666666666662</v>
      </c>
      <c r="J30" s="36">
        <v>191.0333333333333</v>
      </c>
      <c r="K30" s="31">
        <v>183.2</v>
      </c>
      <c r="L30" s="31">
        <v>176.95</v>
      </c>
      <c r="M30" s="31">
        <v>145.74686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3323.25</v>
      </c>
      <c r="D31" s="36">
        <v>3309.7333333333336</v>
      </c>
      <c r="E31" s="36">
        <v>3284.666666666667</v>
      </c>
      <c r="F31" s="36">
        <v>3246.0833333333335</v>
      </c>
      <c r="G31" s="36">
        <v>3221.0166666666669</v>
      </c>
      <c r="H31" s="36">
        <v>3348.3166666666671</v>
      </c>
      <c r="I31" s="36">
        <v>3373.3833333333337</v>
      </c>
      <c r="J31" s="36">
        <v>3411.9666666666672</v>
      </c>
      <c r="K31" s="31">
        <v>3334.8</v>
      </c>
      <c r="L31" s="31">
        <v>3271.15</v>
      </c>
      <c r="M31" s="31">
        <v>14.220840000000001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1868</v>
      </c>
      <c r="D32" s="36">
        <v>1851.7166666666665</v>
      </c>
      <c r="E32" s="36">
        <v>1826.5333333333328</v>
      </c>
      <c r="F32" s="36">
        <v>1785.0666666666664</v>
      </c>
      <c r="G32" s="36">
        <v>1759.8833333333328</v>
      </c>
      <c r="H32" s="36">
        <v>1893.1833333333329</v>
      </c>
      <c r="I32" s="36">
        <v>1918.3666666666668</v>
      </c>
      <c r="J32" s="36">
        <v>1959.833333333333</v>
      </c>
      <c r="K32" s="31">
        <v>1876.9</v>
      </c>
      <c r="L32" s="31">
        <v>1810.25</v>
      </c>
      <c r="M32" s="31">
        <v>6.2261800000000003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634.29999999999995</v>
      </c>
      <c r="D33" s="36">
        <v>636.06666666666661</v>
      </c>
      <c r="E33" s="36">
        <v>632.23333333333323</v>
      </c>
      <c r="F33" s="36">
        <v>630.16666666666663</v>
      </c>
      <c r="G33" s="36">
        <v>626.33333333333326</v>
      </c>
      <c r="H33" s="36">
        <v>638.13333333333321</v>
      </c>
      <c r="I33" s="36">
        <v>641.9666666666667</v>
      </c>
      <c r="J33" s="36">
        <v>644.03333333333319</v>
      </c>
      <c r="K33" s="31">
        <v>639.9</v>
      </c>
      <c r="L33" s="31">
        <v>634</v>
      </c>
      <c r="M33" s="31">
        <v>2.39696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742.35</v>
      </c>
      <c r="D34" s="36">
        <v>741.63333333333333</v>
      </c>
      <c r="E34" s="36">
        <v>734.91666666666663</v>
      </c>
      <c r="F34" s="36">
        <v>727.48333333333335</v>
      </c>
      <c r="G34" s="36">
        <v>720.76666666666665</v>
      </c>
      <c r="H34" s="36">
        <v>749.06666666666661</v>
      </c>
      <c r="I34" s="36">
        <v>755.7833333333333</v>
      </c>
      <c r="J34" s="36">
        <v>763.21666666666658</v>
      </c>
      <c r="K34" s="31">
        <v>748.35</v>
      </c>
      <c r="L34" s="31">
        <v>734.2</v>
      </c>
      <c r="M34" s="31">
        <v>19.289860000000001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873.65</v>
      </c>
      <c r="D35" s="36">
        <v>867.25</v>
      </c>
      <c r="E35" s="36">
        <v>858.6</v>
      </c>
      <c r="F35" s="36">
        <v>843.55000000000007</v>
      </c>
      <c r="G35" s="36">
        <v>834.90000000000009</v>
      </c>
      <c r="H35" s="36">
        <v>882.3</v>
      </c>
      <c r="I35" s="36">
        <v>890.95</v>
      </c>
      <c r="J35" s="36">
        <v>905.99999999999989</v>
      </c>
      <c r="K35" s="31">
        <v>875.9</v>
      </c>
      <c r="L35" s="31">
        <v>852.2</v>
      </c>
      <c r="M35" s="31">
        <v>19.131419999999999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340.2</v>
      </c>
      <c r="D36" s="36">
        <v>341.88333333333338</v>
      </c>
      <c r="E36" s="36">
        <v>338.21666666666675</v>
      </c>
      <c r="F36" s="36">
        <v>336.23333333333335</v>
      </c>
      <c r="G36" s="36">
        <v>332.56666666666672</v>
      </c>
      <c r="H36" s="36">
        <v>343.86666666666679</v>
      </c>
      <c r="I36" s="36">
        <v>347.53333333333342</v>
      </c>
      <c r="J36" s="36">
        <v>349.51666666666682</v>
      </c>
      <c r="K36" s="31">
        <v>345.55</v>
      </c>
      <c r="L36" s="31">
        <v>339.9</v>
      </c>
      <c r="M36" s="31">
        <v>8.6139600000000005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1018.95</v>
      </c>
      <c r="D37" s="36">
        <v>1016.6999999999999</v>
      </c>
      <c r="E37" s="36">
        <v>1007.3999999999999</v>
      </c>
      <c r="F37" s="36">
        <v>995.84999999999991</v>
      </c>
      <c r="G37" s="36">
        <v>986.54999999999984</v>
      </c>
      <c r="H37" s="36">
        <v>1028.25</v>
      </c>
      <c r="I37" s="36">
        <v>1037.5499999999997</v>
      </c>
      <c r="J37" s="36">
        <v>1049.0999999999999</v>
      </c>
      <c r="K37" s="31">
        <v>1026</v>
      </c>
      <c r="L37" s="31">
        <v>1005.15</v>
      </c>
      <c r="M37" s="31">
        <v>71.238900000000001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5005.45</v>
      </c>
      <c r="D38" s="36">
        <v>5019.4833333333327</v>
      </c>
      <c r="E38" s="36">
        <v>4978.8166666666657</v>
      </c>
      <c r="F38" s="36">
        <v>4952.1833333333334</v>
      </c>
      <c r="G38" s="36">
        <v>4911.5166666666664</v>
      </c>
      <c r="H38" s="36">
        <v>5046.116666666665</v>
      </c>
      <c r="I38" s="36">
        <v>5086.783333333331</v>
      </c>
      <c r="J38" s="36">
        <v>5113.4166666666642</v>
      </c>
      <c r="K38" s="31">
        <v>5060.1499999999996</v>
      </c>
      <c r="L38" s="31">
        <v>4992.8500000000004</v>
      </c>
      <c r="M38" s="31">
        <v>5.3973100000000001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1577.4</v>
      </c>
      <c r="D39" s="36">
        <v>1571.7</v>
      </c>
      <c r="E39" s="36">
        <v>1552.4</v>
      </c>
      <c r="F39" s="36">
        <v>1527.4</v>
      </c>
      <c r="G39" s="36">
        <v>1508.1000000000001</v>
      </c>
      <c r="H39" s="36">
        <v>1596.7</v>
      </c>
      <c r="I39" s="36">
        <v>1615.9999999999998</v>
      </c>
      <c r="J39" s="36">
        <v>1641</v>
      </c>
      <c r="K39" s="31">
        <v>1591</v>
      </c>
      <c r="L39" s="31">
        <v>1546.7</v>
      </c>
      <c r="M39" s="31">
        <v>29.62182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7280.25</v>
      </c>
      <c r="D40" s="36">
        <v>7310.7333333333336</v>
      </c>
      <c r="E40" s="36">
        <v>7222.5166666666673</v>
      </c>
      <c r="F40" s="36">
        <v>7164.7833333333338</v>
      </c>
      <c r="G40" s="36">
        <v>7076.5666666666675</v>
      </c>
      <c r="H40" s="36">
        <v>7368.4666666666672</v>
      </c>
      <c r="I40" s="36">
        <v>7456.6833333333343</v>
      </c>
      <c r="J40" s="36">
        <v>7514.416666666667</v>
      </c>
      <c r="K40" s="31">
        <v>7398.95</v>
      </c>
      <c r="L40" s="31">
        <v>7253</v>
      </c>
      <c r="M40" s="31">
        <v>1.4238500000000001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7819.85</v>
      </c>
      <c r="D41" s="36">
        <v>7726.583333333333</v>
      </c>
      <c r="E41" s="36">
        <v>7603.2666666666664</v>
      </c>
      <c r="F41" s="36">
        <v>7386.6833333333334</v>
      </c>
      <c r="G41" s="36">
        <v>7263.3666666666668</v>
      </c>
      <c r="H41" s="36">
        <v>7943.1666666666661</v>
      </c>
      <c r="I41" s="36">
        <v>8066.4833333333336</v>
      </c>
      <c r="J41" s="36">
        <v>8283.0666666666657</v>
      </c>
      <c r="K41" s="31">
        <v>7849.9</v>
      </c>
      <c r="L41" s="31">
        <v>7510</v>
      </c>
      <c r="M41" s="31">
        <v>23.47533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2562.35</v>
      </c>
      <c r="D42" s="36">
        <v>2558.9</v>
      </c>
      <c r="E42" s="36">
        <v>2538.9</v>
      </c>
      <c r="F42" s="36">
        <v>2515.4499999999998</v>
      </c>
      <c r="G42" s="36">
        <v>2495.4499999999998</v>
      </c>
      <c r="H42" s="36">
        <v>2582.3500000000004</v>
      </c>
      <c r="I42" s="36">
        <v>2602.3500000000004</v>
      </c>
      <c r="J42" s="36">
        <v>2625.8000000000006</v>
      </c>
      <c r="K42" s="31">
        <v>2578.9</v>
      </c>
      <c r="L42" s="31">
        <v>2535.4499999999998</v>
      </c>
      <c r="M42" s="31">
        <v>3.1686100000000001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252.95</v>
      </c>
      <c r="D43" s="36">
        <v>251.18333333333331</v>
      </c>
      <c r="E43" s="36">
        <v>248.66666666666663</v>
      </c>
      <c r="F43" s="36">
        <v>244.38333333333333</v>
      </c>
      <c r="G43" s="36">
        <v>241.86666666666665</v>
      </c>
      <c r="H43" s="36">
        <v>255.46666666666661</v>
      </c>
      <c r="I43" s="36">
        <v>257.98333333333335</v>
      </c>
      <c r="J43" s="36">
        <v>262.26666666666659</v>
      </c>
      <c r="K43" s="31">
        <v>253.7</v>
      </c>
      <c r="L43" s="31">
        <v>246.9</v>
      </c>
      <c r="M43" s="31">
        <v>110.68085000000001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217.4</v>
      </c>
      <c r="D44" s="36">
        <v>216.9666666666667</v>
      </c>
      <c r="E44" s="36">
        <v>214.48333333333341</v>
      </c>
      <c r="F44" s="36">
        <v>211.56666666666672</v>
      </c>
      <c r="G44" s="36">
        <v>209.08333333333343</v>
      </c>
      <c r="H44" s="36">
        <v>219.88333333333338</v>
      </c>
      <c r="I44" s="36">
        <v>222.36666666666667</v>
      </c>
      <c r="J44" s="36">
        <v>225.28333333333336</v>
      </c>
      <c r="K44" s="31">
        <v>219.45</v>
      </c>
      <c r="L44" s="31">
        <v>214.05</v>
      </c>
      <c r="M44" s="31">
        <v>227.56989999999999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106.55</v>
      </c>
      <c r="D45" s="36">
        <v>107.7</v>
      </c>
      <c r="E45" s="36">
        <v>104.9</v>
      </c>
      <c r="F45" s="36">
        <v>103.25</v>
      </c>
      <c r="G45" s="36">
        <v>100.45</v>
      </c>
      <c r="H45" s="36">
        <v>109.35000000000001</v>
      </c>
      <c r="I45" s="36">
        <v>112.14999999999999</v>
      </c>
      <c r="J45" s="36">
        <v>113.80000000000001</v>
      </c>
      <c r="K45" s="31">
        <v>110.5</v>
      </c>
      <c r="L45" s="31">
        <v>106.05</v>
      </c>
      <c r="M45" s="31">
        <v>147.56856999999999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1635.3</v>
      </c>
      <c r="D46" s="36">
        <v>1635.55</v>
      </c>
      <c r="E46" s="36">
        <v>1621.1</v>
      </c>
      <c r="F46" s="36">
        <v>1606.8999999999999</v>
      </c>
      <c r="G46" s="36">
        <v>1592.4499999999998</v>
      </c>
      <c r="H46" s="36">
        <v>1649.75</v>
      </c>
      <c r="I46" s="36">
        <v>1664.2000000000003</v>
      </c>
      <c r="J46" s="36">
        <v>1678.4</v>
      </c>
      <c r="K46" s="31">
        <v>1650</v>
      </c>
      <c r="L46" s="31">
        <v>1621.35</v>
      </c>
      <c r="M46" s="31">
        <v>2.2985600000000002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136.6</v>
      </c>
      <c r="D47" s="36">
        <v>135.68333333333331</v>
      </c>
      <c r="E47" s="36">
        <v>134.51666666666662</v>
      </c>
      <c r="F47" s="36">
        <v>132.43333333333331</v>
      </c>
      <c r="G47" s="36">
        <v>131.26666666666662</v>
      </c>
      <c r="H47" s="36">
        <v>137.76666666666662</v>
      </c>
      <c r="I47" s="36">
        <v>138.93333333333331</v>
      </c>
      <c r="J47" s="36">
        <v>141.01666666666662</v>
      </c>
      <c r="K47" s="31">
        <v>136.85</v>
      </c>
      <c r="L47" s="31">
        <v>133.6</v>
      </c>
      <c r="M47" s="31">
        <v>149.84591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611.4</v>
      </c>
      <c r="D48" s="36">
        <v>629.80000000000007</v>
      </c>
      <c r="E48" s="36">
        <v>591.60000000000014</v>
      </c>
      <c r="F48" s="36">
        <v>571.80000000000007</v>
      </c>
      <c r="G48" s="36">
        <v>533.60000000000014</v>
      </c>
      <c r="H48" s="36">
        <v>649.60000000000014</v>
      </c>
      <c r="I48" s="36">
        <v>687.80000000000018</v>
      </c>
      <c r="J48" s="36">
        <v>707.60000000000014</v>
      </c>
      <c r="K48" s="31">
        <v>668</v>
      </c>
      <c r="L48" s="31">
        <v>610</v>
      </c>
      <c r="M48" s="31">
        <v>48.34319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1106.25</v>
      </c>
      <c r="D49" s="36">
        <v>1097.6499999999999</v>
      </c>
      <c r="E49" s="36">
        <v>1085.2999999999997</v>
      </c>
      <c r="F49" s="36">
        <v>1064.3499999999999</v>
      </c>
      <c r="G49" s="36">
        <v>1051.9999999999998</v>
      </c>
      <c r="H49" s="36">
        <v>1118.5999999999997</v>
      </c>
      <c r="I49" s="36">
        <v>1130.9499999999996</v>
      </c>
      <c r="J49" s="36">
        <v>1151.8999999999996</v>
      </c>
      <c r="K49" s="31">
        <v>1110</v>
      </c>
      <c r="L49" s="31">
        <v>1076.7</v>
      </c>
      <c r="M49" s="31">
        <v>14.241849999999999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910.4</v>
      </c>
      <c r="D50" s="36">
        <v>908.6</v>
      </c>
      <c r="E50" s="36">
        <v>903.85</v>
      </c>
      <c r="F50" s="36">
        <v>897.3</v>
      </c>
      <c r="G50" s="36">
        <v>892.55</v>
      </c>
      <c r="H50" s="36">
        <v>915.15000000000009</v>
      </c>
      <c r="I50" s="36">
        <v>919.90000000000009</v>
      </c>
      <c r="J50" s="36">
        <v>926.45000000000016</v>
      </c>
      <c r="K50" s="31">
        <v>913.35</v>
      </c>
      <c r="L50" s="31">
        <v>902.05</v>
      </c>
      <c r="M50" s="31">
        <v>52.780450000000002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125.25</v>
      </c>
      <c r="D51" s="36">
        <v>125.3</v>
      </c>
      <c r="E51" s="36">
        <v>123.64999999999999</v>
      </c>
      <c r="F51" s="36">
        <v>122.05</v>
      </c>
      <c r="G51" s="36">
        <v>120.39999999999999</v>
      </c>
      <c r="H51" s="36">
        <v>126.89999999999999</v>
      </c>
      <c r="I51" s="36">
        <v>128.55000000000001</v>
      </c>
      <c r="J51" s="36">
        <v>130.14999999999998</v>
      </c>
      <c r="K51" s="31">
        <v>126.95</v>
      </c>
      <c r="L51" s="31">
        <v>123.7</v>
      </c>
      <c r="M51" s="31">
        <v>376.08586000000003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264.10000000000002</v>
      </c>
      <c r="D52" s="36">
        <v>264.34999999999997</v>
      </c>
      <c r="E52" s="36">
        <v>262.54999999999995</v>
      </c>
      <c r="F52" s="36">
        <v>261</v>
      </c>
      <c r="G52" s="36">
        <v>259.2</v>
      </c>
      <c r="H52" s="36">
        <v>265.89999999999992</v>
      </c>
      <c r="I52" s="36">
        <v>267.7</v>
      </c>
      <c r="J52" s="36">
        <v>269.24999999999989</v>
      </c>
      <c r="K52" s="31">
        <v>266.14999999999998</v>
      </c>
      <c r="L52" s="31">
        <v>262.8</v>
      </c>
      <c r="M52" s="31">
        <v>10.725339999999999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19105.55</v>
      </c>
      <c r="D53" s="36">
        <v>19101.883333333335</v>
      </c>
      <c r="E53" s="36">
        <v>19004.816666666669</v>
      </c>
      <c r="F53" s="36">
        <v>18904.083333333336</v>
      </c>
      <c r="G53" s="36">
        <v>18807.01666666667</v>
      </c>
      <c r="H53" s="36">
        <v>19202.616666666669</v>
      </c>
      <c r="I53" s="36">
        <v>19299.683333333334</v>
      </c>
      <c r="J53" s="36">
        <v>19400.416666666668</v>
      </c>
      <c r="K53" s="31">
        <v>19198.95</v>
      </c>
      <c r="L53" s="31">
        <v>19001.150000000001</v>
      </c>
      <c r="M53" s="31">
        <v>6.8360000000000004E-2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351.9</v>
      </c>
      <c r="D54" s="36">
        <v>351.15000000000003</v>
      </c>
      <c r="E54" s="36">
        <v>348.80000000000007</v>
      </c>
      <c r="F54" s="36">
        <v>345.70000000000005</v>
      </c>
      <c r="G54" s="36">
        <v>343.35000000000008</v>
      </c>
      <c r="H54" s="36">
        <v>354.25000000000006</v>
      </c>
      <c r="I54" s="36">
        <v>356.60000000000008</v>
      </c>
      <c r="J54" s="36">
        <v>359.70000000000005</v>
      </c>
      <c r="K54" s="31">
        <v>353.5</v>
      </c>
      <c r="L54" s="31">
        <v>348.05</v>
      </c>
      <c r="M54" s="31">
        <v>24.798760000000001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4570.05</v>
      </c>
      <c r="D55" s="36">
        <v>4555.2</v>
      </c>
      <c r="E55" s="36">
        <v>4525.3999999999996</v>
      </c>
      <c r="F55" s="36">
        <v>4480.75</v>
      </c>
      <c r="G55" s="36">
        <v>4450.95</v>
      </c>
      <c r="H55" s="36">
        <v>4599.8499999999995</v>
      </c>
      <c r="I55" s="36">
        <v>4629.6500000000005</v>
      </c>
      <c r="J55" s="36">
        <v>4674.2999999999993</v>
      </c>
      <c r="K55" s="31">
        <v>4585</v>
      </c>
      <c r="L55" s="31">
        <v>4510.55</v>
      </c>
      <c r="M55" s="31">
        <v>4.9835399999999996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375.05</v>
      </c>
      <c r="D56" s="36">
        <v>377.56666666666666</v>
      </c>
      <c r="E56" s="36">
        <v>371.18333333333334</v>
      </c>
      <c r="F56" s="36">
        <v>367.31666666666666</v>
      </c>
      <c r="G56" s="36">
        <v>360.93333333333334</v>
      </c>
      <c r="H56" s="36">
        <v>381.43333333333334</v>
      </c>
      <c r="I56" s="36">
        <v>387.81666666666666</v>
      </c>
      <c r="J56" s="36">
        <v>391.68333333333334</v>
      </c>
      <c r="K56" s="31">
        <v>383.95</v>
      </c>
      <c r="L56" s="31">
        <v>373.7</v>
      </c>
      <c r="M56" s="31">
        <v>137.15792999999999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434.45</v>
      </c>
      <c r="D57" s="36">
        <v>435.98333333333335</v>
      </c>
      <c r="E57" s="36">
        <v>430.01666666666671</v>
      </c>
      <c r="F57" s="36">
        <v>425.58333333333337</v>
      </c>
      <c r="G57" s="36">
        <v>419.61666666666673</v>
      </c>
      <c r="H57" s="36">
        <v>440.41666666666669</v>
      </c>
      <c r="I57" s="36">
        <v>446.38333333333338</v>
      </c>
      <c r="J57" s="36">
        <v>450.81666666666666</v>
      </c>
      <c r="K57" s="31">
        <v>441.95</v>
      </c>
      <c r="L57" s="31">
        <v>431.55</v>
      </c>
      <c r="M57" s="31">
        <v>10.658989999999999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1183.0999999999999</v>
      </c>
      <c r="D58" s="36">
        <v>1183.3999999999999</v>
      </c>
      <c r="E58" s="36">
        <v>1169.8999999999996</v>
      </c>
      <c r="F58" s="36">
        <v>1156.6999999999998</v>
      </c>
      <c r="G58" s="36">
        <v>1143.1999999999996</v>
      </c>
      <c r="H58" s="36">
        <v>1196.5999999999997</v>
      </c>
      <c r="I58" s="36">
        <v>1210.1000000000001</v>
      </c>
      <c r="J58" s="36">
        <v>1223.2999999999997</v>
      </c>
      <c r="K58" s="31">
        <v>1196.9000000000001</v>
      </c>
      <c r="L58" s="31">
        <v>1170.2</v>
      </c>
      <c r="M58" s="31">
        <v>21.45513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1179.3499999999999</v>
      </c>
      <c r="D59" s="36">
        <v>1184.5</v>
      </c>
      <c r="E59" s="36">
        <v>1171.8499999999999</v>
      </c>
      <c r="F59" s="36">
        <v>1164.3499999999999</v>
      </c>
      <c r="G59" s="36">
        <v>1151.6999999999998</v>
      </c>
      <c r="H59" s="36">
        <v>1192</v>
      </c>
      <c r="I59" s="36">
        <v>1204.6500000000001</v>
      </c>
      <c r="J59" s="36">
        <v>1212.1500000000001</v>
      </c>
      <c r="K59" s="31">
        <v>1197.1500000000001</v>
      </c>
      <c r="L59" s="31">
        <v>1177</v>
      </c>
      <c r="M59" s="31">
        <v>12.676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288.05</v>
      </c>
      <c r="D60" s="36">
        <v>286.06666666666666</v>
      </c>
      <c r="E60" s="36">
        <v>283.13333333333333</v>
      </c>
      <c r="F60" s="36">
        <v>278.21666666666664</v>
      </c>
      <c r="G60" s="36">
        <v>275.2833333333333</v>
      </c>
      <c r="H60" s="36">
        <v>290.98333333333335</v>
      </c>
      <c r="I60" s="36">
        <v>293.91666666666663</v>
      </c>
      <c r="J60" s="36">
        <v>298.83333333333337</v>
      </c>
      <c r="K60" s="31">
        <v>289</v>
      </c>
      <c r="L60" s="31">
        <v>281.14999999999998</v>
      </c>
      <c r="M60" s="31">
        <v>91.189570000000003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5285.9</v>
      </c>
      <c r="D61" s="36">
        <v>5295.3166666666666</v>
      </c>
      <c r="E61" s="36">
        <v>5250.6833333333334</v>
      </c>
      <c r="F61" s="36">
        <v>5215.4666666666672</v>
      </c>
      <c r="G61" s="36">
        <v>5170.8333333333339</v>
      </c>
      <c r="H61" s="36">
        <v>5330.5333333333328</v>
      </c>
      <c r="I61" s="36">
        <v>5375.1666666666661</v>
      </c>
      <c r="J61" s="36">
        <v>5410.3833333333323</v>
      </c>
      <c r="K61" s="31">
        <v>5339.95</v>
      </c>
      <c r="L61" s="31">
        <v>5260.1</v>
      </c>
      <c r="M61" s="31">
        <v>1.9021399999999999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2002.35</v>
      </c>
      <c r="D62" s="36">
        <v>2004.6166666666668</v>
      </c>
      <c r="E62" s="36">
        <v>1995.7333333333336</v>
      </c>
      <c r="F62" s="36">
        <v>1989.1166666666668</v>
      </c>
      <c r="G62" s="36">
        <v>1980.2333333333336</v>
      </c>
      <c r="H62" s="36">
        <v>2011.2333333333336</v>
      </c>
      <c r="I62" s="36">
        <v>2020.1166666666668</v>
      </c>
      <c r="J62" s="36">
        <v>2026.7333333333336</v>
      </c>
      <c r="K62" s="31">
        <v>2013.5</v>
      </c>
      <c r="L62" s="31">
        <v>1998</v>
      </c>
      <c r="M62" s="31">
        <v>1.9995700000000001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730.1</v>
      </c>
      <c r="D63" s="36">
        <v>728.41666666666663</v>
      </c>
      <c r="E63" s="36">
        <v>720.98333333333323</v>
      </c>
      <c r="F63" s="36">
        <v>711.86666666666656</v>
      </c>
      <c r="G63" s="36">
        <v>704.43333333333317</v>
      </c>
      <c r="H63" s="36">
        <v>737.5333333333333</v>
      </c>
      <c r="I63" s="36">
        <v>744.9666666666667</v>
      </c>
      <c r="J63" s="36">
        <v>754.08333333333337</v>
      </c>
      <c r="K63" s="31">
        <v>735.85</v>
      </c>
      <c r="L63" s="31">
        <v>719.3</v>
      </c>
      <c r="M63" s="31">
        <v>15.17999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1114.75</v>
      </c>
      <c r="D64" s="36">
        <v>1110.95</v>
      </c>
      <c r="E64" s="36">
        <v>1102.25</v>
      </c>
      <c r="F64" s="36">
        <v>1089.75</v>
      </c>
      <c r="G64" s="36">
        <v>1081.05</v>
      </c>
      <c r="H64" s="36">
        <v>1123.45</v>
      </c>
      <c r="I64" s="36">
        <v>1132.1500000000003</v>
      </c>
      <c r="J64" s="36">
        <v>1144.6500000000001</v>
      </c>
      <c r="K64" s="31">
        <v>1119.6500000000001</v>
      </c>
      <c r="L64" s="31">
        <v>1098.45</v>
      </c>
      <c r="M64" s="31">
        <v>2.99533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293.45</v>
      </c>
      <c r="D65" s="36">
        <v>294.10000000000002</v>
      </c>
      <c r="E65" s="36">
        <v>291.20000000000005</v>
      </c>
      <c r="F65" s="36">
        <v>288.95000000000005</v>
      </c>
      <c r="G65" s="36">
        <v>286.05000000000007</v>
      </c>
      <c r="H65" s="36">
        <v>296.35000000000002</v>
      </c>
      <c r="I65" s="36">
        <v>299.25</v>
      </c>
      <c r="J65" s="36">
        <v>301.5</v>
      </c>
      <c r="K65" s="31">
        <v>297</v>
      </c>
      <c r="L65" s="31">
        <v>291.85000000000002</v>
      </c>
      <c r="M65" s="31">
        <v>13.85713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1736.25</v>
      </c>
      <c r="D66" s="36">
        <v>1717.8833333333332</v>
      </c>
      <c r="E66" s="36">
        <v>1695.3666666666663</v>
      </c>
      <c r="F66" s="36">
        <v>1654.4833333333331</v>
      </c>
      <c r="G66" s="36">
        <v>1631.9666666666662</v>
      </c>
      <c r="H66" s="36">
        <v>1758.7666666666664</v>
      </c>
      <c r="I66" s="36">
        <v>1781.2833333333333</v>
      </c>
      <c r="J66" s="36">
        <v>1822.1666666666665</v>
      </c>
      <c r="K66" s="31">
        <v>1740.4</v>
      </c>
      <c r="L66" s="31">
        <v>1677</v>
      </c>
      <c r="M66" s="31">
        <v>12.753729999999999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554.29999999999995</v>
      </c>
      <c r="D67" s="36">
        <v>556.69999999999993</v>
      </c>
      <c r="E67" s="36">
        <v>550.39999999999986</v>
      </c>
      <c r="F67" s="36">
        <v>546.49999999999989</v>
      </c>
      <c r="G67" s="36">
        <v>540.19999999999982</v>
      </c>
      <c r="H67" s="36">
        <v>560.59999999999991</v>
      </c>
      <c r="I67" s="36">
        <v>566.89999999999986</v>
      </c>
      <c r="J67" s="36">
        <v>570.79999999999995</v>
      </c>
      <c r="K67" s="31">
        <v>563</v>
      </c>
      <c r="L67" s="31">
        <v>552.79999999999995</v>
      </c>
      <c r="M67" s="31">
        <v>14.265459999999999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2337.5500000000002</v>
      </c>
      <c r="D68" s="36">
        <v>2311.3000000000002</v>
      </c>
      <c r="E68" s="36">
        <v>2271.3000000000002</v>
      </c>
      <c r="F68" s="36">
        <v>2205.0500000000002</v>
      </c>
      <c r="G68" s="36">
        <v>2165.0500000000002</v>
      </c>
      <c r="H68" s="36">
        <v>2377.5500000000002</v>
      </c>
      <c r="I68" s="36">
        <v>2417.5500000000002</v>
      </c>
      <c r="J68" s="36">
        <v>2483.8000000000002</v>
      </c>
      <c r="K68" s="31">
        <v>2351.3000000000002</v>
      </c>
      <c r="L68" s="31">
        <v>2245.0500000000002</v>
      </c>
      <c r="M68" s="31">
        <v>4.2228000000000003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2138.1</v>
      </c>
      <c r="D69" s="36">
        <v>2138.6833333333334</v>
      </c>
      <c r="E69" s="36">
        <v>2120.3666666666668</v>
      </c>
      <c r="F69" s="36">
        <v>2102.6333333333332</v>
      </c>
      <c r="G69" s="36">
        <v>2084.3166666666666</v>
      </c>
      <c r="H69" s="36">
        <v>2156.416666666667</v>
      </c>
      <c r="I69" s="36">
        <v>2174.7333333333336</v>
      </c>
      <c r="J69" s="36">
        <v>2192.4666666666672</v>
      </c>
      <c r="K69" s="31">
        <v>2157</v>
      </c>
      <c r="L69" s="31">
        <v>2120.9499999999998</v>
      </c>
      <c r="M69" s="31">
        <v>2.1973199999999999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421.1</v>
      </c>
      <c r="D70" s="36">
        <v>423.76666666666665</v>
      </c>
      <c r="E70" s="36">
        <v>417.2833333333333</v>
      </c>
      <c r="F70" s="36">
        <v>413.46666666666664</v>
      </c>
      <c r="G70" s="36">
        <v>406.98333333333329</v>
      </c>
      <c r="H70" s="36">
        <v>427.58333333333331</v>
      </c>
      <c r="I70" s="36">
        <v>434.06666666666666</v>
      </c>
      <c r="J70" s="36">
        <v>437.88333333333333</v>
      </c>
      <c r="K70" s="31">
        <v>430.25</v>
      </c>
      <c r="L70" s="31">
        <v>419.95</v>
      </c>
      <c r="M70" s="31">
        <v>6.07639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207.75</v>
      </c>
      <c r="D71" s="36">
        <v>207.71666666666667</v>
      </c>
      <c r="E71" s="36">
        <v>206.03333333333333</v>
      </c>
      <c r="F71" s="36">
        <v>204.31666666666666</v>
      </c>
      <c r="G71" s="36">
        <v>202.63333333333333</v>
      </c>
      <c r="H71" s="36">
        <v>209.43333333333334</v>
      </c>
      <c r="I71" s="36">
        <v>211.11666666666667</v>
      </c>
      <c r="J71" s="36">
        <v>212.83333333333334</v>
      </c>
      <c r="K71" s="31">
        <v>209.4</v>
      </c>
      <c r="L71" s="31">
        <v>206</v>
      </c>
      <c r="M71" s="31">
        <v>3.8906000000000001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3728.5</v>
      </c>
      <c r="D72" s="36">
        <v>3722.1666666666665</v>
      </c>
      <c r="E72" s="36">
        <v>3694.333333333333</v>
      </c>
      <c r="F72" s="36">
        <v>3660.1666666666665</v>
      </c>
      <c r="G72" s="36">
        <v>3632.333333333333</v>
      </c>
      <c r="H72" s="36">
        <v>3756.333333333333</v>
      </c>
      <c r="I72" s="36">
        <v>3784.1666666666661</v>
      </c>
      <c r="J72" s="36">
        <v>3818.333333333333</v>
      </c>
      <c r="K72" s="31">
        <v>3750</v>
      </c>
      <c r="L72" s="31">
        <v>3688</v>
      </c>
      <c r="M72" s="31">
        <v>2.0615000000000001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4889.55</v>
      </c>
      <c r="D73" s="36">
        <v>4862.666666666667</v>
      </c>
      <c r="E73" s="36">
        <v>4760.3333333333339</v>
      </c>
      <c r="F73" s="36">
        <v>4631.1166666666668</v>
      </c>
      <c r="G73" s="36">
        <v>4528.7833333333338</v>
      </c>
      <c r="H73" s="36">
        <v>4991.8833333333341</v>
      </c>
      <c r="I73" s="36">
        <v>5094.2166666666681</v>
      </c>
      <c r="J73" s="36">
        <v>5223.4333333333343</v>
      </c>
      <c r="K73" s="31">
        <v>4965</v>
      </c>
      <c r="L73" s="31">
        <v>4733.45</v>
      </c>
      <c r="M73" s="31">
        <v>4.7228899999999996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522.1</v>
      </c>
      <c r="D74" s="36">
        <v>521.08333333333337</v>
      </c>
      <c r="E74" s="36">
        <v>514.41666666666674</v>
      </c>
      <c r="F74" s="36">
        <v>506.73333333333335</v>
      </c>
      <c r="G74" s="36">
        <v>500.06666666666672</v>
      </c>
      <c r="H74" s="36">
        <v>528.76666666666677</v>
      </c>
      <c r="I74" s="36">
        <v>535.43333333333351</v>
      </c>
      <c r="J74" s="36">
        <v>543.11666666666679</v>
      </c>
      <c r="K74" s="31">
        <v>527.75</v>
      </c>
      <c r="L74" s="31">
        <v>513.4</v>
      </c>
      <c r="M74" s="31">
        <v>27.89922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3664.1</v>
      </c>
      <c r="D75" s="36">
        <v>3674.4166666666665</v>
      </c>
      <c r="E75" s="36">
        <v>3645.8833333333332</v>
      </c>
      <c r="F75" s="36">
        <v>3627.6666666666665</v>
      </c>
      <c r="G75" s="36">
        <v>3599.1333333333332</v>
      </c>
      <c r="H75" s="36">
        <v>3692.6333333333332</v>
      </c>
      <c r="I75" s="36">
        <v>3721.166666666667</v>
      </c>
      <c r="J75" s="36">
        <v>3739.3833333333332</v>
      </c>
      <c r="K75" s="31">
        <v>3702.95</v>
      </c>
      <c r="L75" s="31">
        <v>3656.2</v>
      </c>
      <c r="M75" s="31">
        <v>1.12473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5438.75</v>
      </c>
      <c r="D76" s="36">
        <v>5468.8833333333341</v>
      </c>
      <c r="E76" s="36">
        <v>5397.8666666666686</v>
      </c>
      <c r="F76" s="36">
        <v>5356.9833333333345</v>
      </c>
      <c r="G76" s="36">
        <v>5285.966666666669</v>
      </c>
      <c r="H76" s="36">
        <v>5509.7666666666682</v>
      </c>
      <c r="I76" s="36">
        <v>5580.7833333333328</v>
      </c>
      <c r="J76" s="36">
        <v>5621.6666666666679</v>
      </c>
      <c r="K76" s="31">
        <v>5539.9</v>
      </c>
      <c r="L76" s="31">
        <v>5428</v>
      </c>
      <c r="M76" s="31">
        <v>2.4340899999999999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3386.65</v>
      </c>
      <c r="D77" s="36">
        <v>3399.2000000000003</v>
      </c>
      <c r="E77" s="36">
        <v>3368.5000000000005</v>
      </c>
      <c r="F77" s="36">
        <v>3350.3500000000004</v>
      </c>
      <c r="G77" s="36">
        <v>3319.6500000000005</v>
      </c>
      <c r="H77" s="36">
        <v>3417.3500000000004</v>
      </c>
      <c r="I77" s="36">
        <v>3448.05</v>
      </c>
      <c r="J77" s="36">
        <v>3466.2000000000003</v>
      </c>
      <c r="K77" s="31">
        <v>3429.9</v>
      </c>
      <c r="L77" s="31">
        <v>3381.05</v>
      </c>
      <c r="M77" s="31">
        <v>3.0969500000000001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3235.05</v>
      </c>
      <c r="D78" s="36">
        <v>3199.1166666666668</v>
      </c>
      <c r="E78" s="36">
        <v>3141.2833333333338</v>
      </c>
      <c r="F78" s="36">
        <v>3047.5166666666669</v>
      </c>
      <c r="G78" s="36">
        <v>2989.6833333333338</v>
      </c>
      <c r="H78" s="36">
        <v>3292.8833333333337</v>
      </c>
      <c r="I78" s="36">
        <v>3350.7166666666667</v>
      </c>
      <c r="J78" s="36">
        <v>3444.4833333333336</v>
      </c>
      <c r="K78" s="31">
        <v>3256.95</v>
      </c>
      <c r="L78" s="31">
        <v>3105.35</v>
      </c>
      <c r="M78" s="31">
        <v>6.0503499999999999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147.1</v>
      </c>
      <c r="D79" s="36">
        <v>146.35</v>
      </c>
      <c r="E79" s="36">
        <v>144.89999999999998</v>
      </c>
      <c r="F79" s="36">
        <v>142.69999999999999</v>
      </c>
      <c r="G79" s="36">
        <v>141.24999999999997</v>
      </c>
      <c r="H79" s="36">
        <v>148.54999999999998</v>
      </c>
      <c r="I79" s="36">
        <v>149.99999999999997</v>
      </c>
      <c r="J79" s="36">
        <v>152.19999999999999</v>
      </c>
      <c r="K79" s="31">
        <v>147.80000000000001</v>
      </c>
      <c r="L79" s="31">
        <v>144.15</v>
      </c>
      <c r="M79" s="31">
        <v>143.33389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3007.45</v>
      </c>
      <c r="D80" s="36">
        <v>3003.35</v>
      </c>
      <c r="E80" s="36">
        <v>2986.1</v>
      </c>
      <c r="F80" s="36">
        <v>2964.75</v>
      </c>
      <c r="G80" s="36">
        <v>2947.5</v>
      </c>
      <c r="H80" s="36">
        <v>3024.7</v>
      </c>
      <c r="I80" s="36">
        <v>3041.95</v>
      </c>
      <c r="J80" s="36">
        <v>3063.2999999999997</v>
      </c>
      <c r="K80" s="31">
        <v>3020.6</v>
      </c>
      <c r="L80" s="31">
        <v>2982</v>
      </c>
      <c r="M80" s="31">
        <v>0.70193000000000005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332.2</v>
      </c>
      <c r="D81" s="36">
        <v>331.7</v>
      </c>
      <c r="E81" s="36">
        <v>328.59999999999997</v>
      </c>
      <c r="F81" s="36">
        <v>325</v>
      </c>
      <c r="G81" s="36">
        <v>321.89999999999998</v>
      </c>
      <c r="H81" s="36">
        <v>335.29999999999995</v>
      </c>
      <c r="I81" s="36">
        <v>338.4</v>
      </c>
      <c r="J81" s="36">
        <v>341.99999999999994</v>
      </c>
      <c r="K81" s="31">
        <v>334.8</v>
      </c>
      <c r="L81" s="31">
        <v>328.1</v>
      </c>
      <c r="M81" s="31">
        <v>8.4677199999999999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122.4</v>
      </c>
      <c r="D82" s="36">
        <v>121.73333333333333</v>
      </c>
      <c r="E82" s="36">
        <v>120.66666666666667</v>
      </c>
      <c r="F82" s="36">
        <v>118.93333333333334</v>
      </c>
      <c r="G82" s="36">
        <v>117.86666666666667</v>
      </c>
      <c r="H82" s="36">
        <v>123.46666666666667</v>
      </c>
      <c r="I82" s="36">
        <v>124.53333333333333</v>
      </c>
      <c r="J82" s="36">
        <v>126.26666666666667</v>
      </c>
      <c r="K82" s="31">
        <v>122.8</v>
      </c>
      <c r="L82" s="31">
        <v>120</v>
      </c>
      <c r="M82" s="31">
        <v>110.52731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1659.8</v>
      </c>
      <c r="D83" s="36">
        <v>1683.6666666666667</v>
      </c>
      <c r="E83" s="36">
        <v>1619.3333333333335</v>
      </c>
      <c r="F83" s="36">
        <v>1578.8666666666668</v>
      </c>
      <c r="G83" s="36">
        <v>1514.5333333333335</v>
      </c>
      <c r="H83" s="36">
        <v>1724.1333333333334</v>
      </c>
      <c r="I83" s="36">
        <v>1788.4666666666669</v>
      </c>
      <c r="J83" s="36">
        <v>1828.9333333333334</v>
      </c>
      <c r="K83" s="31">
        <v>1748</v>
      </c>
      <c r="L83" s="31">
        <v>1643.2</v>
      </c>
      <c r="M83" s="31">
        <v>3.2024599999999999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976.85</v>
      </c>
      <c r="D84" s="36">
        <v>980</v>
      </c>
      <c r="E84" s="36">
        <v>968.85</v>
      </c>
      <c r="F84" s="36">
        <v>960.85</v>
      </c>
      <c r="G84" s="36">
        <v>949.7</v>
      </c>
      <c r="H84" s="36">
        <v>988</v>
      </c>
      <c r="I84" s="36">
        <v>999.15000000000009</v>
      </c>
      <c r="J84" s="36">
        <v>1007.15</v>
      </c>
      <c r="K84" s="31">
        <v>991.15</v>
      </c>
      <c r="L84" s="31">
        <v>972</v>
      </c>
      <c r="M84" s="31">
        <v>5.5773299999999999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1595.85</v>
      </c>
      <c r="D85" s="36">
        <v>1582.0833333333333</v>
      </c>
      <c r="E85" s="36">
        <v>1548.7666666666664</v>
      </c>
      <c r="F85" s="36">
        <v>1501.6833333333332</v>
      </c>
      <c r="G85" s="36">
        <v>1468.3666666666663</v>
      </c>
      <c r="H85" s="36">
        <v>1629.1666666666665</v>
      </c>
      <c r="I85" s="36">
        <v>1662.4833333333336</v>
      </c>
      <c r="J85" s="36">
        <v>1709.5666666666666</v>
      </c>
      <c r="K85" s="31">
        <v>1615.4</v>
      </c>
      <c r="L85" s="31">
        <v>1535</v>
      </c>
      <c r="M85" s="31">
        <v>16.138079999999999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1939.85</v>
      </c>
      <c r="D86" s="36">
        <v>1929.2333333333336</v>
      </c>
      <c r="E86" s="36">
        <v>1912.5166666666671</v>
      </c>
      <c r="F86" s="36">
        <v>1885.1833333333336</v>
      </c>
      <c r="G86" s="36">
        <v>1868.4666666666672</v>
      </c>
      <c r="H86" s="36">
        <v>1956.5666666666671</v>
      </c>
      <c r="I86" s="36">
        <v>1973.2833333333333</v>
      </c>
      <c r="J86" s="36">
        <v>2000.616666666667</v>
      </c>
      <c r="K86" s="31">
        <v>1945.95</v>
      </c>
      <c r="L86" s="31">
        <v>1901.9</v>
      </c>
      <c r="M86" s="31">
        <v>7.5991400000000002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437.3</v>
      </c>
      <c r="D87" s="36">
        <v>438.18333333333339</v>
      </c>
      <c r="E87" s="36">
        <v>434.21666666666681</v>
      </c>
      <c r="F87" s="36">
        <v>431.13333333333344</v>
      </c>
      <c r="G87" s="36">
        <v>427.16666666666686</v>
      </c>
      <c r="H87" s="36">
        <v>441.26666666666677</v>
      </c>
      <c r="I87" s="36">
        <v>445.23333333333335</v>
      </c>
      <c r="J87" s="36">
        <v>448.31666666666672</v>
      </c>
      <c r="K87" s="31">
        <v>442.15</v>
      </c>
      <c r="L87" s="31">
        <v>435.1</v>
      </c>
      <c r="M87" s="31">
        <v>11.0899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3855</v>
      </c>
      <c r="D88" s="36">
        <v>3853.1333333333332</v>
      </c>
      <c r="E88" s="36">
        <v>3816.8666666666663</v>
      </c>
      <c r="F88" s="36">
        <v>3778.7333333333331</v>
      </c>
      <c r="G88" s="36">
        <v>3742.4666666666662</v>
      </c>
      <c r="H88" s="36">
        <v>3891.2666666666664</v>
      </c>
      <c r="I88" s="36">
        <v>3927.5333333333328</v>
      </c>
      <c r="J88" s="36">
        <v>3965.6666666666665</v>
      </c>
      <c r="K88" s="31">
        <v>3889.4</v>
      </c>
      <c r="L88" s="31">
        <v>3815</v>
      </c>
      <c r="M88" s="31">
        <v>8.2879400000000008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1396.8</v>
      </c>
      <c r="D89" s="36">
        <v>1396.1333333333332</v>
      </c>
      <c r="E89" s="36">
        <v>1378.1666666666665</v>
      </c>
      <c r="F89" s="36">
        <v>1359.5333333333333</v>
      </c>
      <c r="G89" s="36">
        <v>1341.5666666666666</v>
      </c>
      <c r="H89" s="36">
        <v>1414.7666666666664</v>
      </c>
      <c r="I89" s="36">
        <v>1432.7333333333331</v>
      </c>
      <c r="J89" s="36">
        <v>1451.3666666666663</v>
      </c>
      <c r="K89" s="31">
        <v>1414.1</v>
      </c>
      <c r="L89" s="31">
        <v>1377.5</v>
      </c>
      <c r="M89" s="31">
        <v>4.6685299999999996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1263.45</v>
      </c>
      <c r="D90" s="36">
        <v>1266.6833333333332</v>
      </c>
      <c r="E90" s="36">
        <v>1253.3666666666663</v>
      </c>
      <c r="F90" s="36">
        <v>1243.2833333333331</v>
      </c>
      <c r="G90" s="36">
        <v>1229.9666666666662</v>
      </c>
      <c r="H90" s="36">
        <v>1276.7666666666664</v>
      </c>
      <c r="I90" s="36">
        <v>1290.0833333333335</v>
      </c>
      <c r="J90" s="36">
        <v>1300.1666666666665</v>
      </c>
      <c r="K90" s="31">
        <v>1280</v>
      </c>
      <c r="L90" s="31">
        <v>1256.5999999999999</v>
      </c>
      <c r="M90" s="31">
        <v>12.467029999999999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2671.1</v>
      </c>
      <c r="D91" s="36">
        <v>2673.7166666666667</v>
      </c>
      <c r="E91" s="36">
        <v>2644.4333333333334</v>
      </c>
      <c r="F91" s="36">
        <v>2617.7666666666669</v>
      </c>
      <c r="G91" s="36">
        <v>2588.4833333333336</v>
      </c>
      <c r="H91" s="36">
        <v>2700.3833333333332</v>
      </c>
      <c r="I91" s="36">
        <v>2729.666666666667</v>
      </c>
      <c r="J91" s="36">
        <v>2756.333333333333</v>
      </c>
      <c r="K91" s="31">
        <v>2703</v>
      </c>
      <c r="L91" s="31">
        <v>2647.05</v>
      </c>
      <c r="M91" s="31">
        <v>3.0535399999999999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1531</v>
      </c>
      <c r="D92" s="36">
        <v>1532.2333333333333</v>
      </c>
      <c r="E92" s="36">
        <v>1523.7666666666667</v>
      </c>
      <c r="F92" s="36">
        <v>1516.5333333333333</v>
      </c>
      <c r="G92" s="36">
        <v>1508.0666666666666</v>
      </c>
      <c r="H92" s="36">
        <v>1539.4666666666667</v>
      </c>
      <c r="I92" s="36">
        <v>1547.9333333333334</v>
      </c>
      <c r="J92" s="36">
        <v>1555.1666666666667</v>
      </c>
      <c r="K92" s="31">
        <v>1540.7</v>
      </c>
      <c r="L92" s="31">
        <v>1525</v>
      </c>
      <c r="M92" s="31">
        <v>201.04376999999999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642.1</v>
      </c>
      <c r="D93" s="36">
        <v>645.04999999999995</v>
      </c>
      <c r="E93" s="36">
        <v>637.09999999999991</v>
      </c>
      <c r="F93" s="36">
        <v>632.09999999999991</v>
      </c>
      <c r="G93" s="36">
        <v>624.14999999999986</v>
      </c>
      <c r="H93" s="36">
        <v>650.04999999999995</v>
      </c>
      <c r="I93" s="36">
        <v>658</v>
      </c>
      <c r="J93" s="36">
        <v>663</v>
      </c>
      <c r="K93" s="31">
        <v>653</v>
      </c>
      <c r="L93" s="31">
        <v>640.04999999999995</v>
      </c>
      <c r="M93" s="31">
        <v>20.792560000000002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2974.7</v>
      </c>
      <c r="D94" s="36">
        <v>2988.6</v>
      </c>
      <c r="E94" s="36">
        <v>2954.5</v>
      </c>
      <c r="F94" s="36">
        <v>2934.3</v>
      </c>
      <c r="G94" s="36">
        <v>2900.2000000000003</v>
      </c>
      <c r="H94" s="36">
        <v>3008.7999999999997</v>
      </c>
      <c r="I94" s="36">
        <v>3042.8999999999992</v>
      </c>
      <c r="J94" s="36">
        <v>3063.0999999999995</v>
      </c>
      <c r="K94" s="31">
        <v>3022.7</v>
      </c>
      <c r="L94" s="31">
        <v>2968.4</v>
      </c>
      <c r="M94" s="31">
        <v>4.0888400000000003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469.35</v>
      </c>
      <c r="D95" s="36">
        <v>471.8</v>
      </c>
      <c r="E95" s="36">
        <v>464.8</v>
      </c>
      <c r="F95" s="36">
        <v>460.25</v>
      </c>
      <c r="G95" s="36">
        <v>453.25</v>
      </c>
      <c r="H95" s="36">
        <v>476.35</v>
      </c>
      <c r="I95" s="36">
        <v>483.35</v>
      </c>
      <c r="J95" s="36">
        <v>487.90000000000003</v>
      </c>
      <c r="K95" s="31">
        <v>478.8</v>
      </c>
      <c r="L95" s="31">
        <v>467.25</v>
      </c>
      <c r="M95" s="31">
        <v>57.680689999999998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260.35000000000002</v>
      </c>
      <c r="D96" s="36">
        <v>259.48333333333335</v>
      </c>
      <c r="E96" s="36">
        <v>257.11666666666667</v>
      </c>
      <c r="F96" s="36">
        <v>253.88333333333333</v>
      </c>
      <c r="G96" s="36">
        <v>251.51666666666665</v>
      </c>
      <c r="H96" s="36">
        <v>262.7166666666667</v>
      </c>
      <c r="I96" s="36">
        <v>265.08333333333337</v>
      </c>
      <c r="J96" s="36">
        <v>268.31666666666672</v>
      </c>
      <c r="K96" s="31">
        <v>261.85000000000002</v>
      </c>
      <c r="L96" s="31">
        <v>256.25</v>
      </c>
      <c r="M96" s="31">
        <v>33.965769999999999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2475.85</v>
      </c>
      <c r="D97" s="36">
        <v>2478.5166666666664</v>
      </c>
      <c r="E97" s="36">
        <v>2457.333333333333</v>
      </c>
      <c r="F97" s="36">
        <v>2438.8166666666666</v>
      </c>
      <c r="G97" s="36">
        <v>2417.6333333333332</v>
      </c>
      <c r="H97" s="36">
        <v>2497.0333333333328</v>
      </c>
      <c r="I97" s="36">
        <v>2518.2166666666662</v>
      </c>
      <c r="J97" s="36">
        <v>2536.7333333333327</v>
      </c>
      <c r="K97" s="31">
        <v>2499.6999999999998</v>
      </c>
      <c r="L97" s="31">
        <v>2460</v>
      </c>
      <c r="M97" s="31">
        <v>11.227779999999999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313.3</v>
      </c>
      <c r="D98" s="36">
        <v>312.65000000000003</v>
      </c>
      <c r="E98" s="36">
        <v>309.85000000000008</v>
      </c>
      <c r="F98" s="36">
        <v>306.40000000000003</v>
      </c>
      <c r="G98" s="36">
        <v>303.60000000000008</v>
      </c>
      <c r="H98" s="36">
        <v>316.10000000000008</v>
      </c>
      <c r="I98" s="36">
        <v>318.90000000000003</v>
      </c>
      <c r="J98" s="36">
        <v>322.35000000000008</v>
      </c>
      <c r="K98" s="31">
        <v>315.45</v>
      </c>
      <c r="L98" s="31">
        <v>309.2</v>
      </c>
      <c r="M98" s="31">
        <v>3.5005899999999999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40617.199999999997</v>
      </c>
      <c r="D99" s="36">
        <v>40604.466666666667</v>
      </c>
      <c r="E99" s="36">
        <v>40322.983333333337</v>
      </c>
      <c r="F99" s="36">
        <v>40028.76666666667</v>
      </c>
      <c r="G99" s="36">
        <v>39747.28333333334</v>
      </c>
      <c r="H99" s="36">
        <v>40898.683333333334</v>
      </c>
      <c r="I99" s="36">
        <v>41180.166666666657</v>
      </c>
      <c r="J99" s="36">
        <v>41474.383333333331</v>
      </c>
      <c r="K99" s="31">
        <v>40885.949999999997</v>
      </c>
      <c r="L99" s="31">
        <v>40310.25</v>
      </c>
      <c r="M99" s="31">
        <v>1.592E-2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956.35</v>
      </c>
      <c r="D100" s="36">
        <v>953.01666666666677</v>
      </c>
      <c r="E100" s="36">
        <v>944.83333333333348</v>
      </c>
      <c r="F100" s="36">
        <v>933.31666666666672</v>
      </c>
      <c r="G100" s="36">
        <v>925.13333333333344</v>
      </c>
      <c r="H100" s="36">
        <v>964.53333333333353</v>
      </c>
      <c r="I100" s="36">
        <v>972.7166666666667</v>
      </c>
      <c r="J100" s="36">
        <v>984.23333333333358</v>
      </c>
      <c r="K100" s="31">
        <v>961.2</v>
      </c>
      <c r="L100" s="31">
        <v>941.5</v>
      </c>
      <c r="M100" s="31">
        <v>89.970979999999997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1315.95</v>
      </c>
      <c r="D101" s="36">
        <v>1325.0166666666667</v>
      </c>
      <c r="E101" s="36">
        <v>1299.6333333333332</v>
      </c>
      <c r="F101" s="36">
        <v>1283.3166666666666</v>
      </c>
      <c r="G101" s="36">
        <v>1257.9333333333332</v>
      </c>
      <c r="H101" s="36">
        <v>1341.3333333333333</v>
      </c>
      <c r="I101" s="36">
        <v>1366.7166666666669</v>
      </c>
      <c r="J101" s="36">
        <v>1383.0333333333333</v>
      </c>
      <c r="K101" s="31">
        <v>1350.4</v>
      </c>
      <c r="L101" s="31">
        <v>1308.7</v>
      </c>
      <c r="M101" s="31">
        <v>4.00488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577.79999999999995</v>
      </c>
      <c r="D102" s="36">
        <v>575.63333333333333</v>
      </c>
      <c r="E102" s="36">
        <v>571.2166666666667</v>
      </c>
      <c r="F102" s="36">
        <v>564.63333333333333</v>
      </c>
      <c r="G102" s="36">
        <v>560.2166666666667</v>
      </c>
      <c r="H102" s="36">
        <v>582.2166666666667</v>
      </c>
      <c r="I102" s="36">
        <v>586.63333333333344</v>
      </c>
      <c r="J102" s="36">
        <v>593.2166666666667</v>
      </c>
      <c r="K102" s="31">
        <v>580.04999999999995</v>
      </c>
      <c r="L102" s="31">
        <v>569.04999999999995</v>
      </c>
      <c r="M102" s="31">
        <v>14.062889999999999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11.3</v>
      </c>
      <c r="D103" s="36">
        <v>11.283333333333333</v>
      </c>
      <c r="E103" s="36">
        <v>11.066666666666666</v>
      </c>
      <c r="F103" s="36">
        <v>10.833333333333334</v>
      </c>
      <c r="G103" s="36">
        <v>10.616666666666667</v>
      </c>
      <c r="H103" s="36">
        <v>11.516666666666666</v>
      </c>
      <c r="I103" s="36">
        <v>11.733333333333331</v>
      </c>
      <c r="J103" s="36">
        <v>11.966666666666665</v>
      </c>
      <c r="K103" s="31">
        <v>11.5</v>
      </c>
      <c r="L103" s="31">
        <v>11.05</v>
      </c>
      <c r="M103" s="31">
        <v>1625.6491799999999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94.3</v>
      </c>
      <c r="D104" s="36">
        <v>93.716666666666654</v>
      </c>
      <c r="E104" s="36">
        <v>92.983333333333306</v>
      </c>
      <c r="F104" s="36">
        <v>91.666666666666657</v>
      </c>
      <c r="G104" s="36">
        <v>90.933333333333309</v>
      </c>
      <c r="H104" s="36">
        <v>95.033333333333303</v>
      </c>
      <c r="I104" s="36">
        <v>95.766666666666652</v>
      </c>
      <c r="J104" s="36">
        <v>97.0833333333333</v>
      </c>
      <c r="K104" s="31">
        <v>94.45</v>
      </c>
      <c r="L104" s="31">
        <v>92.4</v>
      </c>
      <c r="M104" s="31">
        <v>336.10386999999997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455.05</v>
      </c>
      <c r="D105" s="36">
        <v>455.73333333333335</v>
      </c>
      <c r="E105" s="36">
        <v>452.56666666666672</v>
      </c>
      <c r="F105" s="36">
        <v>450.08333333333337</v>
      </c>
      <c r="G105" s="36">
        <v>446.91666666666674</v>
      </c>
      <c r="H105" s="36">
        <v>458.2166666666667</v>
      </c>
      <c r="I105" s="36">
        <v>461.38333333333333</v>
      </c>
      <c r="J105" s="36">
        <v>463.86666666666667</v>
      </c>
      <c r="K105" s="31">
        <v>458.9</v>
      </c>
      <c r="L105" s="31">
        <v>453.25</v>
      </c>
      <c r="M105" s="31">
        <v>5.2024800000000004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408.6</v>
      </c>
      <c r="D106" s="36">
        <v>406.59999999999997</v>
      </c>
      <c r="E106" s="36">
        <v>402.44999999999993</v>
      </c>
      <c r="F106" s="36">
        <v>396.29999999999995</v>
      </c>
      <c r="G106" s="36">
        <v>392.14999999999992</v>
      </c>
      <c r="H106" s="36">
        <v>412.74999999999994</v>
      </c>
      <c r="I106" s="36">
        <v>416.89999999999992</v>
      </c>
      <c r="J106" s="36">
        <v>423.04999999999995</v>
      </c>
      <c r="K106" s="31">
        <v>410.75</v>
      </c>
      <c r="L106" s="31">
        <v>400.45</v>
      </c>
      <c r="M106" s="31">
        <v>36.0167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430.9</v>
      </c>
      <c r="D107" s="36">
        <v>428.06666666666666</v>
      </c>
      <c r="E107" s="36">
        <v>421.13333333333333</v>
      </c>
      <c r="F107" s="36">
        <v>411.36666666666667</v>
      </c>
      <c r="G107" s="36">
        <v>404.43333333333334</v>
      </c>
      <c r="H107" s="36">
        <v>437.83333333333331</v>
      </c>
      <c r="I107" s="36">
        <v>444.76666666666659</v>
      </c>
      <c r="J107" s="36">
        <v>454.5333333333333</v>
      </c>
      <c r="K107" s="31">
        <v>435</v>
      </c>
      <c r="L107" s="31">
        <v>418.3</v>
      </c>
      <c r="M107" s="31">
        <v>31.620609999999999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2378.8000000000002</v>
      </c>
      <c r="D108" s="36">
        <v>2371.2833333333333</v>
      </c>
      <c r="E108" s="36">
        <v>2357.5666666666666</v>
      </c>
      <c r="F108" s="36">
        <v>2336.3333333333335</v>
      </c>
      <c r="G108" s="36">
        <v>2322.6166666666668</v>
      </c>
      <c r="H108" s="36">
        <v>2392.5166666666664</v>
      </c>
      <c r="I108" s="36">
        <v>2406.2333333333327</v>
      </c>
      <c r="J108" s="36">
        <v>2427.4666666666662</v>
      </c>
      <c r="K108" s="31">
        <v>2385</v>
      </c>
      <c r="L108" s="31">
        <v>2350.0500000000002</v>
      </c>
      <c r="M108" s="31">
        <v>3.63097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1442.75</v>
      </c>
      <c r="D109" s="36">
        <v>1443.8</v>
      </c>
      <c r="E109" s="36">
        <v>1433.05</v>
      </c>
      <c r="F109" s="36">
        <v>1423.35</v>
      </c>
      <c r="G109" s="36">
        <v>1412.6</v>
      </c>
      <c r="H109" s="36">
        <v>1453.5</v>
      </c>
      <c r="I109" s="36">
        <v>1464.25</v>
      </c>
      <c r="J109" s="36">
        <v>1473.95</v>
      </c>
      <c r="K109" s="31">
        <v>1454.55</v>
      </c>
      <c r="L109" s="31">
        <v>1434.1</v>
      </c>
      <c r="M109" s="31">
        <v>20.13653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186.1</v>
      </c>
      <c r="D110" s="36">
        <v>185.25</v>
      </c>
      <c r="E110" s="36">
        <v>183.05</v>
      </c>
      <c r="F110" s="36">
        <v>180</v>
      </c>
      <c r="G110" s="36">
        <v>177.8</v>
      </c>
      <c r="H110" s="36">
        <v>188.3</v>
      </c>
      <c r="I110" s="36">
        <v>190.5</v>
      </c>
      <c r="J110" s="36">
        <v>193.55</v>
      </c>
      <c r="K110" s="31">
        <v>187.45</v>
      </c>
      <c r="L110" s="31">
        <v>182.2</v>
      </c>
      <c r="M110" s="31">
        <v>82.871459999999999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1474.15</v>
      </c>
      <c r="D111" s="36">
        <v>1478.5166666666667</v>
      </c>
      <c r="E111" s="36">
        <v>1467.1833333333334</v>
      </c>
      <c r="F111" s="36">
        <v>1460.2166666666667</v>
      </c>
      <c r="G111" s="36">
        <v>1448.8833333333334</v>
      </c>
      <c r="H111" s="36">
        <v>1485.4833333333333</v>
      </c>
      <c r="I111" s="36">
        <v>1496.8166666666668</v>
      </c>
      <c r="J111" s="36">
        <v>1503.7833333333333</v>
      </c>
      <c r="K111" s="31">
        <v>1489.85</v>
      </c>
      <c r="L111" s="31">
        <v>1471.55</v>
      </c>
      <c r="M111" s="31">
        <v>42.178629999999998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91.95</v>
      </c>
      <c r="D112" s="36">
        <v>92.116666666666674</v>
      </c>
      <c r="E112" s="36">
        <v>91.633333333333354</v>
      </c>
      <c r="F112" s="36">
        <v>91.316666666666677</v>
      </c>
      <c r="G112" s="36">
        <v>90.833333333333357</v>
      </c>
      <c r="H112" s="36">
        <v>92.433333333333351</v>
      </c>
      <c r="I112" s="36">
        <v>92.916666666666671</v>
      </c>
      <c r="J112" s="36">
        <v>93.233333333333348</v>
      </c>
      <c r="K112" s="31">
        <v>92.6</v>
      </c>
      <c r="L112" s="31">
        <v>91.8</v>
      </c>
      <c r="M112" s="31">
        <v>108.85789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892.2</v>
      </c>
      <c r="D113" s="36">
        <v>893.71666666666658</v>
      </c>
      <c r="E113" s="36">
        <v>886.28333333333319</v>
      </c>
      <c r="F113" s="36">
        <v>880.36666666666656</v>
      </c>
      <c r="G113" s="36">
        <v>872.93333333333317</v>
      </c>
      <c r="H113" s="36">
        <v>899.63333333333321</v>
      </c>
      <c r="I113" s="36">
        <v>907.06666666666661</v>
      </c>
      <c r="J113" s="36">
        <v>912.98333333333323</v>
      </c>
      <c r="K113" s="31">
        <v>901.15</v>
      </c>
      <c r="L113" s="31">
        <v>887.8</v>
      </c>
      <c r="M113" s="31">
        <v>1.35256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689.2</v>
      </c>
      <c r="D114" s="36">
        <v>682.80000000000007</v>
      </c>
      <c r="E114" s="36">
        <v>673.40000000000009</v>
      </c>
      <c r="F114" s="36">
        <v>657.6</v>
      </c>
      <c r="G114" s="36">
        <v>648.20000000000005</v>
      </c>
      <c r="H114" s="36">
        <v>698.60000000000014</v>
      </c>
      <c r="I114" s="36">
        <v>708</v>
      </c>
      <c r="J114" s="36">
        <v>723.80000000000018</v>
      </c>
      <c r="K114" s="31">
        <v>692.2</v>
      </c>
      <c r="L114" s="31">
        <v>667</v>
      </c>
      <c r="M114" s="31">
        <v>44.876849999999997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76.8</v>
      </c>
      <c r="D115" s="36">
        <v>76.766666666666666</v>
      </c>
      <c r="E115" s="36">
        <v>74.833333333333329</v>
      </c>
      <c r="F115" s="36">
        <v>72.86666666666666</v>
      </c>
      <c r="G115" s="36">
        <v>70.933333333333323</v>
      </c>
      <c r="H115" s="36">
        <v>78.733333333333334</v>
      </c>
      <c r="I115" s="36">
        <v>80.666666666666671</v>
      </c>
      <c r="J115" s="36">
        <v>82.63333333333334</v>
      </c>
      <c r="K115" s="31">
        <v>78.7</v>
      </c>
      <c r="L115" s="31">
        <v>74.8</v>
      </c>
      <c r="M115" s="31">
        <v>855.06777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442.6</v>
      </c>
      <c r="D116" s="36">
        <v>441.91666666666669</v>
      </c>
      <c r="E116" s="36">
        <v>439.03333333333336</v>
      </c>
      <c r="F116" s="36">
        <v>435.4666666666667</v>
      </c>
      <c r="G116" s="36">
        <v>432.58333333333337</v>
      </c>
      <c r="H116" s="36">
        <v>445.48333333333335</v>
      </c>
      <c r="I116" s="36">
        <v>448.36666666666667</v>
      </c>
      <c r="J116" s="36">
        <v>451.93333333333334</v>
      </c>
      <c r="K116" s="31">
        <v>444.8</v>
      </c>
      <c r="L116" s="31">
        <v>438.35</v>
      </c>
      <c r="M116" s="31">
        <v>57.829549999999998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695.2</v>
      </c>
      <c r="D117" s="36">
        <v>692.29999999999984</v>
      </c>
      <c r="E117" s="36">
        <v>685.6999999999997</v>
      </c>
      <c r="F117" s="36">
        <v>676.19999999999982</v>
      </c>
      <c r="G117" s="36">
        <v>669.59999999999968</v>
      </c>
      <c r="H117" s="36">
        <v>701.79999999999973</v>
      </c>
      <c r="I117" s="36">
        <v>708.39999999999986</v>
      </c>
      <c r="J117" s="36">
        <v>717.89999999999975</v>
      </c>
      <c r="K117" s="31">
        <v>698.9</v>
      </c>
      <c r="L117" s="31">
        <v>682.8</v>
      </c>
      <c r="M117" s="31">
        <v>11.275969999999999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421.15</v>
      </c>
      <c r="D118" s="36">
        <v>419.5333333333333</v>
      </c>
      <c r="E118" s="36">
        <v>410.86666666666662</v>
      </c>
      <c r="F118" s="36">
        <v>400.58333333333331</v>
      </c>
      <c r="G118" s="36">
        <v>391.91666666666663</v>
      </c>
      <c r="H118" s="36">
        <v>429.81666666666661</v>
      </c>
      <c r="I118" s="36">
        <v>438.48333333333335</v>
      </c>
      <c r="J118" s="36">
        <v>448.76666666666659</v>
      </c>
      <c r="K118" s="31">
        <v>428.2</v>
      </c>
      <c r="L118" s="31">
        <v>409.25</v>
      </c>
      <c r="M118" s="31">
        <v>63.8872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779.9</v>
      </c>
      <c r="D119" s="36">
        <v>779.23333333333323</v>
      </c>
      <c r="E119" s="36">
        <v>775.01666666666642</v>
      </c>
      <c r="F119" s="36">
        <v>770.13333333333321</v>
      </c>
      <c r="G119" s="36">
        <v>765.9166666666664</v>
      </c>
      <c r="H119" s="36">
        <v>784.11666666666645</v>
      </c>
      <c r="I119" s="36">
        <v>788.33333333333337</v>
      </c>
      <c r="J119" s="36">
        <v>793.21666666666647</v>
      </c>
      <c r="K119" s="31">
        <v>783.45</v>
      </c>
      <c r="L119" s="31">
        <v>774.35</v>
      </c>
      <c r="M119" s="31">
        <v>23.26745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541.25</v>
      </c>
      <c r="D120" s="36">
        <v>538.18333333333339</v>
      </c>
      <c r="E120" s="36">
        <v>532.91666666666674</v>
      </c>
      <c r="F120" s="36">
        <v>524.58333333333337</v>
      </c>
      <c r="G120" s="36">
        <v>519.31666666666672</v>
      </c>
      <c r="H120" s="36">
        <v>546.51666666666677</v>
      </c>
      <c r="I120" s="36">
        <v>551.78333333333342</v>
      </c>
      <c r="J120" s="36">
        <v>560.11666666666679</v>
      </c>
      <c r="K120" s="31">
        <v>543.45000000000005</v>
      </c>
      <c r="L120" s="31">
        <v>529.85</v>
      </c>
      <c r="M120" s="31">
        <v>60.660170000000001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1784.4</v>
      </c>
      <c r="D121" s="36">
        <v>1776.8333333333333</v>
      </c>
      <c r="E121" s="36">
        <v>1764.3666666666666</v>
      </c>
      <c r="F121" s="36">
        <v>1744.3333333333333</v>
      </c>
      <c r="G121" s="36">
        <v>1731.8666666666666</v>
      </c>
      <c r="H121" s="36">
        <v>1796.8666666666666</v>
      </c>
      <c r="I121" s="36">
        <v>1809.3333333333333</v>
      </c>
      <c r="J121" s="36">
        <v>1829.3666666666666</v>
      </c>
      <c r="K121" s="31">
        <v>1789.3</v>
      </c>
      <c r="L121" s="31">
        <v>1756.8</v>
      </c>
      <c r="M121" s="31">
        <v>22.26567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124.25</v>
      </c>
      <c r="D122" s="36">
        <v>124.01666666666667</v>
      </c>
      <c r="E122" s="36">
        <v>122.93333333333334</v>
      </c>
      <c r="F122" s="36">
        <v>121.61666666666667</v>
      </c>
      <c r="G122" s="36">
        <v>120.53333333333335</v>
      </c>
      <c r="H122" s="36">
        <v>125.33333333333333</v>
      </c>
      <c r="I122" s="36">
        <v>126.41666666666667</v>
      </c>
      <c r="J122" s="36">
        <v>127.73333333333332</v>
      </c>
      <c r="K122" s="31">
        <v>125.1</v>
      </c>
      <c r="L122" s="31">
        <v>122.7</v>
      </c>
      <c r="M122" s="31">
        <v>63.05545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2385.9499999999998</v>
      </c>
      <c r="D123" s="36">
        <v>2367.8666666666668</v>
      </c>
      <c r="E123" s="36">
        <v>2329.7333333333336</v>
      </c>
      <c r="F123" s="36">
        <v>2273.5166666666669</v>
      </c>
      <c r="G123" s="36">
        <v>2235.3833333333337</v>
      </c>
      <c r="H123" s="36">
        <v>2424.0833333333335</v>
      </c>
      <c r="I123" s="36">
        <v>2462.2166666666667</v>
      </c>
      <c r="J123" s="36">
        <v>2518.4333333333334</v>
      </c>
      <c r="K123" s="31">
        <v>2406</v>
      </c>
      <c r="L123" s="31">
        <v>2311.65</v>
      </c>
      <c r="M123" s="31">
        <v>2.23367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388.8</v>
      </c>
      <c r="D124" s="36">
        <v>386.45</v>
      </c>
      <c r="E124" s="36">
        <v>381.9</v>
      </c>
      <c r="F124" s="36">
        <v>375</v>
      </c>
      <c r="G124" s="36">
        <v>370.45</v>
      </c>
      <c r="H124" s="36">
        <v>393.34999999999997</v>
      </c>
      <c r="I124" s="36">
        <v>397.90000000000003</v>
      </c>
      <c r="J124" s="36">
        <v>404.79999999999995</v>
      </c>
      <c r="K124" s="31">
        <v>391</v>
      </c>
      <c r="L124" s="31">
        <v>379.55</v>
      </c>
      <c r="M124" s="31">
        <v>16.31981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462.85</v>
      </c>
      <c r="D125" s="36">
        <v>460.9666666666667</v>
      </c>
      <c r="E125" s="36">
        <v>455.43333333333339</v>
      </c>
      <c r="F125" s="36">
        <v>448.01666666666671</v>
      </c>
      <c r="G125" s="36">
        <v>442.48333333333341</v>
      </c>
      <c r="H125" s="36">
        <v>468.38333333333338</v>
      </c>
      <c r="I125" s="36">
        <v>473.91666666666669</v>
      </c>
      <c r="J125" s="36">
        <v>481.33333333333337</v>
      </c>
      <c r="K125" s="31">
        <v>466.5</v>
      </c>
      <c r="L125" s="31">
        <v>453.55</v>
      </c>
      <c r="M125" s="31">
        <v>24.753699999999998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646.65</v>
      </c>
      <c r="D126" s="36">
        <v>648.38333333333333</v>
      </c>
      <c r="E126" s="36">
        <v>643.76666666666665</v>
      </c>
      <c r="F126" s="36">
        <v>640.88333333333333</v>
      </c>
      <c r="G126" s="36">
        <v>636.26666666666665</v>
      </c>
      <c r="H126" s="36">
        <v>651.26666666666665</v>
      </c>
      <c r="I126" s="36">
        <v>655.88333333333321</v>
      </c>
      <c r="J126" s="36">
        <v>658.76666666666665</v>
      </c>
      <c r="K126" s="31">
        <v>653</v>
      </c>
      <c r="L126" s="31">
        <v>645.5</v>
      </c>
      <c r="M126" s="31">
        <v>6.5199100000000003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2902.5</v>
      </c>
      <c r="D127" s="36">
        <v>2899.1</v>
      </c>
      <c r="E127" s="36">
        <v>2874.3999999999996</v>
      </c>
      <c r="F127" s="36">
        <v>2846.2999999999997</v>
      </c>
      <c r="G127" s="36">
        <v>2821.5999999999995</v>
      </c>
      <c r="H127" s="36">
        <v>2927.2</v>
      </c>
      <c r="I127" s="36">
        <v>2951.8999999999996</v>
      </c>
      <c r="J127" s="36">
        <v>2980</v>
      </c>
      <c r="K127" s="31">
        <v>2923.8</v>
      </c>
      <c r="L127" s="31">
        <v>2871</v>
      </c>
      <c r="M127" s="31">
        <v>10.49532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5377.1</v>
      </c>
      <c r="D128" s="36">
        <v>5398.7</v>
      </c>
      <c r="E128" s="36">
        <v>5338.4</v>
      </c>
      <c r="F128" s="36">
        <v>5299.7</v>
      </c>
      <c r="G128" s="36">
        <v>5239.3999999999996</v>
      </c>
      <c r="H128" s="36">
        <v>5437.4</v>
      </c>
      <c r="I128" s="36">
        <v>5497.7000000000007</v>
      </c>
      <c r="J128" s="36">
        <v>5536.4</v>
      </c>
      <c r="K128" s="31">
        <v>5459</v>
      </c>
      <c r="L128" s="31">
        <v>5360</v>
      </c>
      <c r="M128" s="31">
        <v>2.54576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4725.95</v>
      </c>
      <c r="D129" s="36">
        <v>4710.083333333333</v>
      </c>
      <c r="E129" s="36">
        <v>4667.1666666666661</v>
      </c>
      <c r="F129" s="36">
        <v>4608.3833333333332</v>
      </c>
      <c r="G129" s="36">
        <v>4565.4666666666662</v>
      </c>
      <c r="H129" s="36">
        <v>4768.8666666666659</v>
      </c>
      <c r="I129" s="36">
        <v>4811.7833333333319</v>
      </c>
      <c r="J129" s="36">
        <v>4870.5666666666657</v>
      </c>
      <c r="K129" s="31">
        <v>4753</v>
      </c>
      <c r="L129" s="31">
        <v>4651.3</v>
      </c>
      <c r="M129" s="31">
        <v>2.1009099999999998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1110.55</v>
      </c>
      <c r="D130" s="36">
        <v>1106.4666666666667</v>
      </c>
      <c r="E130" s="36">
        <v>1097.9333333333334</v>
      </c>
      <c r="F130" s="36">
        <v>1085.3166666666666</v>
      </c>
      <c r="G130" s="36">
        <v>1076.7833333333333</v>
      </c>
      <c r="H130" s="36">
        <v>1119.0833333333335</v>
      </c>
      <c r="I130" s="36">
        <v>1127.6166666666668</v>
      </c>
      <c r="J130" s="36">
        <v>1140.2333333333336</v>
      </c>
      <c r="K130" s="31">
        <v>1115</v>
      </c>
      <c r="L130" s="31">
        <v>1093.8499999999999</v>
      </c>
      <c r="M130" s="31">
        <v>5.60175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1589.45</v>
      </c>
      <c r="D131" s="36">
        <v>1597.2666666666664</v>
      </c>
      <c r="E131" s="36">
        <v>1574.5333333333328</v>
      </c>
      <c r="F131" s="36">
        <v>1559.6166666666663</v>
      </c>
      <c r="G131" s="36">
        <v>1536.8833333333328</v>
      </c>
      <c r="H131" s="36">
        <v>1612.1833333333329</v>
      </c>
      <c r="I131" s="36">
        <v>1634.9166666666665</v>
      </c>
      <c r="J131" s="36">
        <v>1649.833333333333</v>
      </c>
      <c r="K131" s="31">
        <v>1620</v>
      </c>
      <c r="L131" s="31">
        <v>1582.35</v>
      </c>
      <c r="M131" s="31">
        <v>32.31962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300.10000000000002</v>
      </c>
      <c r="D132" s="36">
        <v>301.61666666666673</v>
      </c>
      <c r="E132" s="36">
        <v>296.68333333333345</v>
      </c>
      <c r="F132" s="36">
        <v>293.26666666666671</v>
      </c>
      <c r="G132" s="36">
        <v>288.33333333333343</v>
      </c>
      <c r="H132" s="36">
        <v>305.03333333333347</v>
      </c>
      <c r="I132" s="36">
        <v>309.96666666666675</v>
      </c>
      <c r="J132" s="36">
        <v>313.3833333333335</v>
      </c>
      <c r="K132" s="31">
        <v>306.55</v>
      </c>
      <c r="L132" s="31">
        <v>298.2</v>
      </c>
      <c r="M132" s="31">
        <v>28.985340000000001</v>
      </c>
      <c r="N132" s="1"/>
      <c r="O132" s="1"/>
    </row>
    <row r="133" spans="1:15" ht="12.75" customHeight="1">
      <c r="A133" s="51">
        <v>124</v>
      </c>
      <c r="B133" s="53" t="s">
        <v>865</v>
      </c>
      <c r="C133" s="31">
        <v>1742.55</v>
      </c>
      <c r="D133" s="36">
        <v>1741.3333333333333</v>
      </c>
      <c r="E133" s="36">
        <v>1722.7666666666664</v>
      </c>
      <c r="F133" s="36">
        <v>1702.9833333333331</v>
      </c>
      <c r="G133" s="36">
        <v>1684.4166666666663</v>
      </c>
      <c r="H133" s="36">
        <v>1761.1166666666666</v>
      </c>
      <c r="I133" s="36">
        <v>1779.6833333333336</v>
      </c>
      <c r="J133" s="36">
        <v>1799.4666666666667</v>
      </c>
      <c r="K133" s="31">
        <v>1759.9</v>
      </c>
      <c r="L133" s="31">
        <v>1721.55</v>
      </c>
      <c r="M133" s="31">
        <v>0.78971000000000002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578.79999999999995</v>
      </c>
      <c r="D134" s="36">
        <v>576.69999999999993</v>
      </c>
      <c r="E134" s="36">
        <v>573.39999999999986</v>
      </c>
      <c r="F134" s="36">
        <v>567.99999999999989</v>
      </c>
      <c r="G134" s="36">
        <v>564.69999999999982</v>
      </c>
      <c r="H134" s="36">
        <v>582.09999999999991</v>
      </c>
      <c r="I134" s="36">
        <v>585.39999999999986</v>
      </c>
      <c r="J134" s="36">
        <v>590.79999999999995</v>
      </c>
      <c r="K134" s="31">
        <v>580</v>
      </c>
      <c r="L134" s="31">
        <v>571.29999999999995</v>
      </c>
      <c r="M134" s="31">
        <v>10.47109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10588.2</v>
      </c>
      <c r="D135" s="36">
        <v>10612.733333333334</v>
      </c>
      <c r="E135" s="36">
        <v>10505.466666666667</v>
      </c>
      <c r="F135" s="36">
        <v>10422.733333333334</v>
      </c>
      <c r="G135" s="36">
        <v>10315.466666666667</v>
      </c>
      <c r="H135" s="36">
        <v>10695.466666666667</v>
      </c>
      <c r="I135" s="36">
        <v>10802.733333333334</v>
      </c>
      <c r="J135" s="36">
        <v>10885.466666666667</v>
      </c>
      <c r="K135" s="31">
        <v>10720</v>
      </c>
      <c r="L135" s="31">
        <v>10530</v>
      </c>
      <c r="M135" s="31">
        <v>7.5680100000000001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556.15</v>
      </c>
      <c r="D136" s="36">
        <v>549.58333333333326</v>
      </c>
      <c r="E136" s="36">
        <v>537.61666666666656</v>
      </c>
      <c r="F136" s="36">
        <v>519.08333333333326</v>
      </c>
      <c r="G136" s="36">
        <v>507.11666666666656</v>
      </c>
      <c r="H136" s="36">
        <v>568.11666666666656</v>
      </c>
      <c r="I136" s="36">
        <v>580.08333333333326</v>
      </c>
      <c r="J136" s="36">
        <v>598.61666666666656</v>
      </c>
      <c r="K136" s="31">
        <v>561.54999999999995</v>
      </c>
      <c r="L136" s="31">
        <v>531.04999999999995</v>
      </c>
      <c r="M136" s="31">
        <v>22.48687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1017.95</v>
      </c>
      <c r="D137" s="36">
        <v>1017.4833333333332</v>
      </c>
      <c r="E137" s="36">
        <v>1010.6166666666666</v>
      </c>
      <c r="F137" s="36">
        <v>1003.2833333333333</v>
      </c>
      <c r="G137" s="36">
        <v>996.41666666666663</v>
      </c>
      <c r="H137" s="36">
        <v>1024.8166666666666</v>
      </c>
      <c r="I137" s="36">
        <v>1031.6833333333329</v>
      </c>
      <c r="J137" s="36">
        <v>1039.0166666666664</v>
      </c>
      <c r="K137" s="31">
        <v>1024.3499999999999</v>
      </c>
      <c r="L137" s="31">
        <v>1010.15</v>
      </c>
      <c r="M137" s="31">
        <v>4.82925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916.4</v>
      </c>
      <c r="D138" s="36">
        <v>915.26666666666677</v>
      </c>
      <c r="E138" s="36">
        <v>908.63333333333355</v>
      </c>
      <c r="F138" s="36">
        <v>900.86666666666679</v>
      </c>
      <c r="G138" s="36">
        <v>894.23333333333358</v>
      </c>
      <c r="H138" s="36">
        <v>923.03333333333353</v>
      </c>
      <c r="I138" s="36">
        <v>929.66666666666674</v>
      </c>
      <c r="J138" s="36">
        <v>937.43333333333351</v>
      </c>
      <c r="K138" s="31">
        <v>921.9</v>
      </c>
      <c r="L138" s="31">
        <v>907.5</v>
      </c>
      <c r="M138" s="31">
        <v>9.4968400000000006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96.8</v>
      </c>
      <c r="D139" s="36">
        <v>96.583333333333329</v>
      </c>
      <c r="E139" s="36">
        <v>95.766666666666652</v>
      </c>
      <c r="F139" s="36">
        <v>94.73333333333332</v>
      </c>
      <c r="G139" s="36">
        <v>93.916666666666643</v>
      </c>
      <c r="H139" s="36">
        <v>97.61666666666666</v>
      </c>
      <c r="I139" s="36">
        <v>98.433333333333351</v>
      </c>
      <c r="J139" s="36">
        <v>99.466666666666669</v>
      </c>
      <c r="K139" s="31">
        <v>97.4</v>
      </c>
      <c r="L139" s="31">
        <v>95.55</v>
      </c>
      <c r="M139" s="31">
        <v>48.574440000000003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2493.4</v>
      </c>
      <c r="D140" s="36">
        <v>2495.5666666666666</v>
      </c>
      <c r="E140" s="36">
        <v>2471.1333333333332</v>
      </c>
      <c r="F140" s="36">
        <v>2448.8666666666668</v>
      </c>
      <c r="G140" s="36">
        <v>2424.4333333333334</v>
      </c>
      <c r="H140" s="36">
        <v>2517.833333333333</v>
      </c>
      <c r="I140" s="36">
        <v>2542.2666666666664</v>
      </c>
      <c r="J140" s="36">
        <v>2564.5333333333328</v>
      </c>
      <c r="K140" s="31">
        <v>2520</v>
      </c>
      <c r="L140" s="31">
        <v>2473.3000000000002</v>
      </c>
      <c r="M140" s="31">
        <v>5.65639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109360.2</v>
      </c>
      <c r="D141" s="36">
        <v>108833.7</v>
      </c>
      <c r="E141" s="36">
        <v>108177.5</v>
      </c>
      <c r="F141" s="36">
        <v>106994.8</v>
      </c>
      <c r="G141" s="36">
        <v>106338.6</v>
      </c>
      <c r="H141" s="36">
        <v>110016.4</v>
      </c>
      <c r="I141" s="36">
        <v>110672.59999999998</v>
      </c>
      <c r="J141" s="36">
        <v>111855.29999999999</v>
      </c>
      <c r="K141" s="31">
        <v>109489.9</v>
      </c>
      <c r="L141" s="31">
        <v>107651</v>
      </c>
      <c r="M141" s="31">
        <v>6.5720000000000001E-2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63.85</v>
      </c>
      <c r="D142" s="36">
        <v>63.68333333333333</v>
      </c>
      <c r="E142" s="36">
        <v>63.016666666666666</v>
      </c>
      <c r="F142" s="36">
        <v>62.183333333333337</v>
      </c>
      <c r="G142" s="36">
        <v>61.516666666666673</v>
      </c>
      <c r="H142" s="36">
        <v>64.516666666666652</v>
      </c>
      <c r="I142" s="36">
        <v>65.183333333333337</v>
      </c>
      <c r="J142" s="36">
        <v>66.016666666666652</v>
      </c>
      <c r="K142" s="31">
        <v>64.349999999999994</v>
      </c>
      <c r="L142" s="31">
        <v>62.85</v>
      </c>
      <c r="M142" s="31">
        <v>31.811499999999999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1261.25</v>
      </c>
      <c r="D143" s="36">
        <v>1262.8833333333332</v>
      </c>
      <c r="E143" s="36">
        <v>1253.1666666666665</v>
      </c>
      <c r="F143" s="36">
        <v>1245.0833333333333</v>
      </c>
      <c r="G143" s="36">
        <v>1235.3666666666666</v>
      </c>
      <c r="H143" s="36">
        <v>1270.9666666666665</v>
      </c>
      <c r="I143" s="36">
        <v>1280.6833333333332</v>
      </c>
      <c r="J143" s="36">
        <v>1288.7666666666664</v>
      </c>
      <c r="K143" s="31">
        <v>1272.5999999999999</v>
      </c>
      <c r="L143" s="31">
        <v>1254.8</v>
      </c>
      <c r="M143" s="31">
        <v>1.7160599999999999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4260.6499999999996</v>
      </c>
      <c r="D144" s="36">
        <v>4266.8833333333332</v>
      </c>
      <c r="E144" s="36">
        <v>4230.3666666666668</v>
      </c>
      <c r="F144" s="36">
        <v>4200.0833333333339</v>
      </c>
      <c r="G144" s="36">
        <v>4163.5666666666675</v>
      </c>
      <c r="H144" s="36">
        <v>4297.1666666666661</v>
      </c>
      <c r="I144" s="36">
        <v>4333.6833333333325</v>
      </c>
      <c r="J144" s="36">
        <v>4363.9666666666653</v>
      </c>
      <c r="K144" s="31">
        <v>4303.3999999999996</v>
      </c>
      <c r="L144" s="31">
        <v>4236.6000000000004</v>
      </c>
      <c r="M144" s="31">
        <v>2.25725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4451.05</v>
      </c>
      <c r="D145" s="36">
        <v>4472.95</v>
      </c>
      <c r="E145" s="36">
        <v>4421.0999999999995</v>
      </c>
      <c r="F145" s="36">
        <v>4391.1499999999996</v>
      </c>
      <c r="G145" s="36">
        <v>4339.2999999999993</v>
      </c>
      <c r="H145" s="36">
        <v>4502.8999999999996</v>
      </c>
      <c r="I145" s="36">
        <v>4554.75</v>
      </c>
      <c r="J145" s="36">
        <v>4584.7</v>
      </c>
      <c r="K145" s="31">
        <v>4524.8</v>
      </c>
      <c r="L145" s="31">
        <v>4443</v>
      </c>
      <c r="M145" s="31">
        <v>1.0829500000000001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22638.75</v>
      </c>
      <c r="D146" s="36">
        <v>22599.483333333334</v>
      </c>
      <c r="E146" s="36">
        <v>22490.266666666666</v>
      </c>
      <c r="F146" s="36">
        <v>22341.783333333333</v>
      </c>
      <c r="G146" s="36">
        <v>22232.566666666666</v>
      </c>
      <c r="H146" s="36">
        <v>22747.966666666667</v>
      </c>
      <c r="I146" s="36">
        <v>22857.183333333334</v>
      </c>
      <c r="J146" s="36">
        <v>23005.666666666668</v>
      </c>
      <c r="K146" s="31">
        <v>22708.7</v>
      </c>
      <c r="L146" s="31">
        <v>22451</v>
      </c>
      <c r="M146" s="31">
        <v>0.34427000000000002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52.25</v>
      </c>
      <c r="D147" s="36">
        <v>52.15</v>
      </c>
      <c r="E147" s="36">
        <v>51.599999999999994</v>
      </c>
      <c r="F147" s="36">
        <v>50.949999999999996</v>
      </c>
      <c r="G147" s="36">
        <v>50.399999999999991</v>
      </c>
      <c r="H147" s="36">
        <v>52.8</v>
      </c>
      <c r="I147" s="36">
        <v>53.349999999999994</v>
      </c>
      <c r="J147" s="36">
        <v>54</v>
      </c>
      <c r="K147" s="31">
        <v>52.7</v>
      </c>
      <c r="L147" s="31">
        <v>51.5</v>
      </c>
      <c r="M147" s="31">
        <v>228.10401999999999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143.1</v>
      </c>
      <c r="D148" s="36">
        <v>143.05000000000001</v>
      </c>
      <c r="E148" s="36">
        <v>141.85000000000002</v>
      </c>
      <c r="F148" s="36">
        <v>140.60000000000002</v>
      </c>
      <c r="G148" s="36">
        <v>139.40000000000003</v>
      </c>
      <c r="H148" s="36">
        <v>144.30000000000001</v>
      </c>
      <c r="I148" s="36">
        <v>145.5</v>
      </c>
      <c r="J148" s="36">
        <v>146.75</v>
      </c>
      <c r="K148" s="31">
        <v>144.25</v>
      </c>
      <c r="L148" s="31">
        <v>141.80000000000001</v>
      </c>
      <c r="M148" s="31">
        <v>95.056790000000007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239.65</v>
      </c>
      <c r="D149" s="36">
        <v>239.01666666666665</v>
      </c>
      <c r="E149" s="36">
        <v>237.7833333333333</v>
      </c>
      <c r="F149" s="36">
        <v>235.91666666666666</v>
      </c>
      <c r="G149" s="36">
        <v>234.68333333333331</v>
      </c>
      <c r="H149" s="36">
        <v>240.8833333333333</v>
      </c>
      <c r="I149" s="36">
        <v>242.11666666666665</v>
      </c>
      <c r="J149" s="36">
        <v>243.98333333333329</v>
      </c>
      <c r="K149" s="31">
        <v>240.25</v>
      </c>
      <c r="L149" s="31">
        <v>237.15</v>
      </c>
      <c r="M149" s="31">
        <v>80.276420000000002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142.55000000000001</v>
      </c>
      <c r="D150" s="36">
        <v>142.41666666666666</v>
      </c>
      <c r="E150" s="36">
        <v>140.83333333333331</v>
      </c>
      <c r="F150" s="36">
        <v>139.11666666666665</v>
      </c>
      <c r="G150" s="36">
        <v>137.5333333333333</v>
      </c>
      <c r="H150" s="36">
        <v>144.13333333333333</v>
      </c>
      <c r="I150" s="36">
        <v>145.71666666666664</v>
      </c>
      <c r="J150" s="36">
        <v>147.43333333333334</v>
      </c>
      <c r="K150" s="31">
        <v>144</v>
      </c>
      <c r="L150" s="31">
        <v>140.69999999999999</v>
      </c>
      <c r="M150" s="31">
        <v>47.980440000000002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1134.3499999999999</v>
      </c>
      <c r="D151" s="36">
        <v>1129.4833333333333</v>
      </c>
      <c r="E151" s="36">
        <v>1119.4166666666667</v>
      </c>
      <c r="F151" s="36">
        <v>1104.4833333333333</v>
      </c>
      <c r="G151" s="36">
        <v>1094.4166666666667</v>
      </c>
      <c r="H151" s="36">
        <v>1144.4166666666667</v>
      </c>
      <c r="I151" s="36">
        <v>1154.4833333333333</v>
      </c>
      <c r="J151" s="36">
        <v>1169.4166666666667</v>
      </c>
      <c r="K151" s="31">
        <v>1139.55</v>
      </c>
      <c r="L151" s="31">
        <v>1114.55</v>
      </c>
      <c r="M151" s="31">
        <v>5.1719299999999997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4133.25</v>
      </c>
      <c r="D152" s="36">
        <v>4155.9666666666662</v>
      </c>
      <c r="E152" s="36">
        <v>4094.5333333333328</v>
      </c>
      <c r="F152" s="36">
        <v>4055.8166666666666</v>
      </c>
      <c r="G152" s="36">
        <v>3994.3833333333332</v>
      </c>
      <c r="H152" s="36">
        <v>4194.6833333333325</v>
      </c>
      <c r="I152" s="36">
        <v>4256.116666666665</v>
      </c>
      <c r="J152" s="36">
        <v>4294.8333333333321</v>
      </c>
      <c r="K152" s="31">
        <v>4217.3999999999996</v>
      </c>
      <c r="L152" s="31">
        <v>4117.25</v>
      </c>
      <c r="M152" s="31">
        <v>0.83453999999999995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278.10000000000002</v>
      </c>
      <c r="D153" s="36">
        <v>278.7</v>
      </c>
      <c r="E153" s="36">
        <v>275.45</v>
      </c>
      <c r="F153" s="36">
        <v>272.8</v>
      </c>
      <c r="G153" s="36">
        <v>269.55</v>
      </c>
      <c r="H153" s="36">
        <v>281.34999999999997</v>
      </c>
      <c r="I153" s="36">
        <v>284.59999999999997</v>
      </c>
      <c r="J153" s="36">
        <v>287.24999999999994</v>
      </c>
      <c r="K153" s="31">
        <v>281.95</v>
      </c>
      <c r="L153" s="31">
        <v>276.05</v>
      </c>
      <c r="M153" s="31">
        <v>7.2028699999999999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185.5</v>
      </c>
      <c r="D154" s="36">
        <v>185.81666666666669</v>
      </c>
      <c r="E154" s="36">
        <v>184.93333333333339</v>
      </c>
      <c r="F154" s="36">
        <v>184.3666666666667</v>
      </c>
      <c r="G154" s="36">
        <v>183.48333333333341</v>
      </c>
      <c r="H154" s="36">
        <v>186.38333333333338</v>
      </c>
      <c r="I154" s="36">
        <v>187.26666666666665</v>
      </c>
      <c r="J154" s="36">
        <v>187.83333333333337</v>
      </c>
      <c r="K154" s="31">
        <v>186.7</v>
      </c>
      <c r="L154" s="31">
        <v>185.25</v>
      </c>
      <c r="M154" s="31">
        <v>55.400620000000004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39434.35</v>
      </c>
      <c r="D155" s="36">
        <v>39478.183333333334</v>
      </c>
      <c r="E155" s="36">
        <v>39191.366666666669</v>
      </c>
      <c r="F155" s="36">
        <v>38948.383333333331</v>
      </c>
      <c r="G155" s="36">
        <v>38661.566666666666</v>
      </c>
      <c r="H155" s="36">
        <v>39721.166666666672</v>
      </c>
      <c r="I155" s="36">
        <v>40007.983333333337</v>
      </c>
      <c r="J155" s="36">
        <v>40250.966666666674</v>
      </c>
      <c r="K155" s="31">
        <v>39765</v>
      </c>
      <c r="L155" s="31">
        <v>39235.199999999997</v>
      </c>
      <c r="M155" s="31">
        <v>0.10921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1275.0999999999999</v>
      </c>
      <c r="D156" s="36">
        <v>1279.6833333333334</v>
      </c>
      <c r="E156" s="36">
        <v>1264.4166666666667</v>
      </c>
      <c r="F156" s="36">
        <v>1253.7333333333333</v>
      </c>
      <c r="G156" s="36">
        <v>1238.4666666666667</v>
      </c>
      <c r="H156" s="36">
        <v>1290.3666666666668</v>
      </c>
      <c r="I156" s="36">
        <v>1305.6333333333332</v>
      </c>
      <c r="J156" s="36">
        <v>1316.3166666666668</v>
      </c>
      <c r="K156" s="31">
        <v>1294.95</v>
      </c>
      <c r="L156" s="31">
        <v>1269</v>
      </c>
      <c r="M156" s="31">
        <v>1.7182500000000001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848.45</v>
      </c>
      <c r="D157" s="36">
        <v>851.91666666666663</v>
      </c>
      <c r="E157" s="36">
        <v>830.83333333333326</v>
      </c>
      <c r="F157" s="36">
        <v>813.21666666666658</v>
      </c>
      <c r="G157" s="36">
        <v>792.13333333333321</v>
      </c>
      <c r="H157" s="36">
        <v>869.5333333333333</v>
      </c>
      <c r="I157" s="36">
        <v>890.61666666666656</v>
      </c>
      <c r="J157" s="36">
        <v>908.23333333333335</v>
      </c>
      <c r="K157" s="31">
        <v>873</v>
      </c>
      <c r="L157" s="31">
        <v>834.3</v>
      </c>
      <c r="M157" s="31">
        <v>26.655449999999998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1064</v>
      </c>
      <c r="D158" s="36">
        <v>1055.2166666666667</v>
      </c>
      <c r="E158" s="36">
        <v>1044.9333333333334</v>
      </c>
      <c r="F158" s="36">
        <v>1025.8666666666668</v>
      </c>
      <c r="G158" s="36">
        <v>1015.5833333333335</v>
      </c>
      <c r="H158" s="36">
        <v>1074.2833333333333</v>
      </c>
      <c r="I158" s="36">
        <v>1084.5666666666666</v>
      </c>
      <c r="J158" s="36">
        <v>1103.6333333333332</v>
      </c>
      <c r="K158" s="31">
        <v>1065.5</v>
      </c>
      <c r="L158" s="31">
        <v>1036.1500000000001</v>
      </c>
      <c r="M158" s="31">
        <v>8.7945399999999996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5917.35</v>
      </c>
      <c r="D159" s="36">
        <v>5880.9833333333336</v>
      </c>
      <c r="E159" s="36">
        <v>5804.3666666666668</v>
      </c>
      <c r="F159" s="36">
        <v>5691.3833333333332</v>
      </c>
      <c r="G159" s="36">
        <v>5614.7666666666664</v>
      </c>
      <c r="H159" s="36">
        <v>5993.9666666666672</v>
      </c>
      <c r="I159" s="36">
        <v>6070.5833333333339</v>
      </c>
      <c r="J159" s="36">
        <v>6183.5666666666675</v>
      </c>
      <c r="K159" s="31">
        <v>5957.6</v>
      </c>
      <c r="L159" s="31">
        <v>5768</v>
      </c>
      <c r="M159" s="31">
        <v>5.23407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239.4</v>
      </c>
      <c r="D160" s="36">
        <v>238.86666666666667</v>
      </c>
      <c r="E160" s="36">
        <v>236.93333333333334</v>
      </c>
      <c r="F160" s="36">
        <v>234.46666666666667</v>
      </c>
      <c r="G160" s="36">
        <v>232.53333333333333</v>
      </c>
      <c r="H160" s="36">
        <v>241.33333333333334</v>
      </c>
      <c r="I160" s="36">
        <v>243.26666666666668</v>
      </c>
      <c r="J160" s="36">
        <v>245.73333333333335</v>
      </c>
      <c r="K160" s="31">
        <v>240.8</v>
      </c>
      <c r="L160" s="31">
        <v>236.4</v>
      </c>
      <c r="M160" s="31">
        <v>13.06855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238.2</v>
      </c>
      <c r="D161" s="36">
        <v>238.63333333333335</v>
      </c>
      <c r="E161" s="36">
        <v>236.1166666666667</v>
      </c>
      <c r="F161" s="36">
        <v>234.03333333333336</v>
      </c>
      <c r="G161" s="36">
        <v>231.51666666666671</v>
      </c>
      <c r="H161" s="36">
        <v>240.7166666666667</v>
      </c>
      <c r="I161" s="36">
        <v>243.23333333333335</v>
      </c>
      <c r="J161" s="36">
        <v>245.31666666666669</v>
      </c>
      <c r="K161" s="31">
        <v>241.15</v>
      </c>
      <c r="L161" s="31">
        <v>236.55</v>
      </c>
      <c r="M161" s="31">
        <v>106.40362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17562.8</v>
      </c>
      <c r="D162" s="36">
        <v>17607.650000000001</v>
      </c>
      <c r="E162" s="36">
        <v>17415.300000000003</v>
      </c>
      <c r="F162" s="36">
        <v>17267.800000000003</v>
      </c>
      <c r="G162" s="36">
        <v>17075.450000000004</v>
      </c>
      <c r="H162" s="36">
        <v>17755.150000000001</v>
      </c>
      <c r="I162" s="36">
        <v>17947.5</v>
      </c>
      <c r="J162" s="36">
        <v>18095</v>
      </c>
      <c r="K162" s="31">
        <v>17800</v>
      </c>
      <c r="L162" s="31">
        <v>17460.150000000001</v>
      </c>
      <c r="M162" s="31">
        <v>2.4140000000000002E-2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2494.5</v>
      </c>
      <c r="D163" s="36">
        <v>2497.2833333333333</v>
      </c>
      <c r="E163" s="36">
        <v>2474.7666666666664</v>
      </c>
      <c r="F163" s="36">
        <v>2455.0333333333333</v>
      </c>
      <c r="G163" s="36">
        <v>2432.5166666666664</v>
      </c>
      <c r="H163" s="36">
        <v>2517.0166666666664</v>
      </c>
      <c r="I163" s="36">
        <v>2539.5333333333338</v>
      </c>
      <c r="J163" s="36">
        <v>2559.2666666666664</v>
      </c>
      <c r="K163" s="31">
        <v>2519.8000000000002</v>
      </c>
      <c r="L163" s="31">
        <v>2477.5500000000002</v>
      </c>
      <c r="M163" s="31">
        <v>2.1911700000000001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3393.2</v>
      </c>
      <c r="D164" s="36">
        <v>3404.0833333333335</v>
      </c>
      <c r="E164" s="36">
        <v>3370.1166666666668</v>
      </c>
      <c r="F164" s="36">
        <v>3347.0333333333333</v>
      </c>
      <c r="G164" s="36">
        <v>3313.0666666666666</v>
      </c>
      <c r="H164" s="36">
        <v>3427.166666666667</v>
      </c>
      <c r="I164" s="36">
        <v>3461.1333333333332</v>
      </c>
      <c r="J164" s="36">
        <v>3484.2166666666672</v>
      </c>
      <c r="K164" s="31">
        <v>3438.05</v>
      </c>
      <c r="L164" s="31">
        <v>3381</v>
      </c>
      <c r="M164" s="31">
        <v>3.8242400000000001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80.2</v>
      </c>
      <c r="D165" s="36">
        <v>79.100000000000009</v>
      </c>
      <c r="E165" s="36">
        <v>77.65000000000002</v>
      </c>
      <c r="F165" s="36">
        <v>75.100000000000009</v>
      </c>
      <c r="G165" s="36">
        <v>73.65000000000002</v>
      </c>
      <c r="H165" s="36">
        <v>81.65000000000002</v>
      </c>
      <c r="I165" s="36">
        <v>83.100000000000009</v>
      </c>
      <c r="J165" s="36">
        <v>85.65000000000002</v>
      </c>
      <c r="K165" s="31">
        <v>80.55</v>
      </c>
      <c r="L165" s="31">
        <v>76.55</v>
      </c>
      <c r="M165" s="31">
        <v>1326.2955400000001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742.25</v>
      </c>
      <c r="D166" s="36">
        <v>742.43333333333339</v>
      </c>
      <c r="E166" s="36">
        <v>724.96666666666681</v>
      </c>
      <c r="F166" s="36">
        <v>707.68333333333339</v>
      </c>
      <c r="G166" s="36">
        <v>690.21666666666681</v>
      </c>
      <c r="H166" s="36">
        <v>759.71666666666681</v>
      </c>
      <c r="I166" s="36">
        <v>777.18333333333351</v>
      </c>
      <c r="J166" s="36">
        <v>794.46666666666681</v>
      </c>
      <c r="K166" s="31">
        <v>759.9</v>
      </c>
      <c r="L166" s="31">
        <v>725.15</v>
      </c>
      <c r="M166" s="31">
        <v>22.215900000000001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5206.6000000000004</v>
      </c>
      <c r="D167" s="36">
        <v>5185.2</v>
      </c>
      <c r="E167" s="36">
        <v>5107.45</v>
      </c>
      <c r="F167" s="36">
        <v>5008.3</v>
      </c>
      <c r="G167" s="36">
        <v>4930.55</v>
      </c>
      <c r="H167" s="36">
        <v>5284.3499999999995</v>
      </c>
      <c r="I167" s="36">
        <v>5362.0999999999995</v>
      </c>
      <c r="J167" s="36">
        <v>5461.2499999999991</v>
      </c>
      <c r="K167" s="31">
        <v>5262.95</v>
      </c>
      <c r="L167" s="31">
        <v>5086.05</v>
      </c>
      <c r="M167" s="31">
        <v>7.0294999999999996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371</v>
      </c>
      <c r="D168" s="36">
        <v>372.33333333333331</v>
      </c>
      <c r="E168" s="36">
        <v>367.76666666666665</v>
      </c>
      <c r="F168" s="36">
        <v>364.53333333333336</v>
      </c>
      <c r="G168" s="36">
        <v>359.9666666666667</v>
      </c>
      <c r="H168" s="36">
        <v>375.56666666666661</v>
      </c>
      <c r="I168" s="36">
        <v>380.13333333333333</v>
      </c>
      <c r="J168" s="36">
        <v>383.36666666666656</v>
      </c>
      <c r="K168" s="31">
        <v>376.9</v>
      </c>
      <c r="L168" s="31">
        <v>369.1</v>
      </c>
      <c r="M168" s="31">
        <v>11.765420000000001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198.9</v>
      </c>
      <c r="D169" s="36">
        <v>198.75</v>
      </c>
      <c r="E169" s="36">
        <v>196.85</v>
      </c>
      <c r="F169" s="36">
        <v>194.79999999999998</v>
      </c>
      <c r="G169" s="36">
        <v>192.89999999999998</v>
      </c>
      <c r="H169" s="36">
        <v>200.8</v>
      </c>
      <c r="I169" s="36">
        <v>202.7</v>
      </c>
      <c r="J169" s="36">
        <v>204.75000000000003</v>
      </c>
      <c r="K169" s="31">
        <v>200.65</v>
      </c>
      <c r="L169" s="31">
        <v>196.7</v>
      </c>
      <c r="M169" s="31">
        <v>119.51846999999999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609.65</v>
      </c>
      <c r="D170" s="36">
        <v>605.1</v>
      </c>
      <c r="E170" s="36">
        <v>596.35</v>
      </c>
      <c r="F170" s="36">
        <v>583.04999999999995</v>
      </c>
      <c r="G170" s="36">
        <v>574.29999999999995</v>
      </c>
      <c r="H170" s="36">
        <v>618.40000000000009</v>
      </c>
      <c r="I170" s="36">
        <v>627.15000000000009</v>
      </c>
      <c r="J170" s="36">
        <v>640.45000000000016</v>
      </c>
      <c r="K170" s="31">
        <v>613.85</v>
      </c>
      <c r="L170" s="31">
        <v>591.79999999999995</v>
      </c>
      <c r="M170" s="31">
        <v>2.0480100000000001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904.8</v>
      </c>
      <c r="D171" s="36">
        <v>891.91666666666663</v>
      </c>
      <c r="E171" s="36">
        <v>873.43333333333328</v>
      </c>
      <c r="F171" s="36">
        <v>842.06666666666661</v>
      </c>
      <c r="G171" s="36">
        <v>823.58333333333326</v>
      </c>
      <c r="H171" s="36">
        <v>923.2833333333333</v>
      </c>
      <c r="I171" s="36">
        <v>941.76666666666665</v>
      </c>
      <c r="J171" s="36">
        <v>973.13333333333333</v>
      </c>
      <c r="K171" s="31">
        <v>910.4</v>
      </c>
      <c r="L171" s="31">
        <v>860.55</v>
      </c>
      <c r="M171" s="31">
        <v>12.715109999999999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270.45</v>
      </c>
      <c r="D172" s="36">
        <v>269.84999999999997</v>
      </c>
      <c r="E172" s="36">
        <v>266.29999999999995</v>
      </c>
      <c r="F172" s="36">
        <v>262.14999999999998</v>
      </c>
      <c r="G172" s="36">
        <v>258.59999999999997</v>
      </c>
      <c r="H172" s="36">
        <v>273.99999999999994</v>
      </c>
      <c r="I172" s="36">
        <v>277.55</v>
      </c>
      <c r="J172" s="36">
        <v>281.69999999999993</v>
      </c>
      <c r="K172" s="31">
        <v>273.39999999999998</v>
      </c>
      <c r="L172" s="31">
        <v>265.7</v>
      </c>
      <c r="M172" s="31">
        <v>153.87154000000001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2340.4499999999998</v>
      </c>
      <c r="D173" s="36">
        <v>2345.4166666666665</v>
      </c>
      <c r="E173" s="36">
        <v>2330.1333333333332</v>
      </c>
      <c r="F173" s="36">
        <v>2319.8166666666666</v>
      </c>
      <c r="G173" s="36">
        <v>2304.5333333333333</v>
      </c>
      <c r="H173" s="36">
        <v>2355.7333333333331</v>
      </c>
      <c r="I173" s="36">
        <v>2371.0166666666669</v>
      </c>
      <c r="J173" s="36">
        <v>2381.333333333333</v>
      </c>
      <c r="K173" s="31">
        <v>2360.6999999999998</v>
      </c>
      <c r="L173" s="31">
        <v>2335.1</v>
      </c>
      <c r="M173" s="31">
        <v>71.274420000000006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93.1</v>
      </c>
      <c r="D174" s="36">
        <v>93.133333333333326</v>
      </c>
      <c r="E174" s="36">
        <v>92.316666666666649</v>
      </c>
      <c r="F174" s="36">
        <v>91.533333333333317</v>
      </c>
      <c r="G174" s="36">
        <v>90.71666666666664</v>
      </c>
      <c r="H174" s="36">
        <v>93.916666666666657</v>
      </c>
      <c r="I174" s="36">
        <v>94.73333333333332</v>
      </c>
      <c r="J174" s="36">
        <v>95.516666666666666</v>
      </c>
      <c r="K174" s="31">
        <v>93.95</v>
      </c>
      <c r="L174" s="31">
        <v>92.35</v>
      </c>
      <c r="M174" s="31">
        <v>111.87855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787.4</v>
      </c>
      <c r="D175" s="36">
        <v>791.01666666666677</v>
      </c>
      <c r="E175" s="36">
        <v>776.38333333333355</v>
      </c>
      <c r="F175" s="36">
        <v>765.36666666666679</v>
      </c>
      <c r="G175" s="36">
        <v>750.73333333333358</v>
      </c>
      <c r="H175" s="36">
        <v>802.03333333333353</v>
      </c>
      <c r="I175" s="36">
        <v>816.66666666666674</v>
      </c>
      <c r="J175" s="36">
        <v>827.68333333333351</v>
      </c>
      <c r="K175" s="31">
        <v>805.65</v>
      </c>
      <c r="L175" s="31">
        <v>780</v>
      </c>
      <c r="M175" s="31">
        <v>17.429220000000001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1294.1500000000001</v>
      </c>
      <c r="D176" s="36">
        <v>1307.75</v>
      </c>
      <c r="E176" s="36">
        <v>1275.5</v>
      </c>
      <c r="F176" s="36">
        <v>1256.8499999999999</v>
      </c>
      <c r="G176" s="36">
        <v>1224.5999999999999</v>
      </c>
      <c r="H176" s="36">
        <v>1326.4</v>
      </c>
      <c r="I176" s="36">
        <v>1358.65</v>
      </c>
      <c r="J176" s="36">
        <v>1377.3000000000002</v>
      </c>
      <c r="K176" s="31">
        <v>1340</v>
      </c>
      <c r="L176" s="31">
        <v>1289.0999999999999</v>
      </c>
      <c r="M176" s="31">
        <v>9.0801099999999995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594.04999999999995</v>
      </c>
      <c r="D177" s="36">
        <v>595.33333333333337</v>
      </c>
      <c r="E177" s="36">
        <v>589.16666666666674</v>
      </c>
      <c r="F177" s="36">
        <v>584.28333333333342</v>
      </c>
      <c r="G177" s="36">
        <v>578.11666666666679</v>
      </c>
      <c r="H177" s="36">
        <v>600.2166666666667</v>
      </c>
      <c r="I177" s="36">
        <v>606.38333333333344</v>
      </c>
      <c r="J177" s="36">
        <v>611.26666666666665</v>
      </c>
      <c r="K177" s="31">
        <v>601.5</v>
      </c>
      <c r="L177" s="31">
        <v>590.45000000000005</v>
      </c>
      <c r="M177" s="31">
        <v>97.127840000000006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25856.45</v>
      </c>
      <c r="D178" s="36">
        <v>25896.816666666666</v>
      </c>
      <c r="E178" s="36">
        <v>25739.683333333331</v>
      </c>
      <c r="F178" s="36">
        <v>25622.916666666664</v>
      </c>
      <c r="G178" s="36">
        <v>25465.783333333329</v>
      </c>
      <c r="H178" s="36">
        <v>26013.583333333332</v>
      </c>
      <c r="I178" s="36">
        <v>26170.716666666664</v>
      </c>
      <c r="J178" s="36">
        <v>26287.483333333334</v>
      </c>
      <c r="K178" s="31">
        <v>26053.95</v>
      </c>
      <c r="L178" s="31">
        <v>25780.05</v>
      </c>
      <c r="M178" s="31">
        <v>0.25518999999999997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1945.55</v>
      </c>
      <c r="D179" s="36">
        <v>1921.8499999999997</v>
      </c>
      <c r="E179" s="36">
        <v>1884.3499999999995</v>
      </c>
      <c r="F179" s="36">
        <v>1823.1499999999999</v>
      </c>
      <c r="G179" s="36">
        <v>1785.6499999999996</v>
      </c>
      <c r="H179" s="36">
        <v>1983.0499999999993</v>
      </c>
      <c r="I179" s="36">
        <v>2020.5499999999997</v>
      </c>
      <c r="J179" s="36">
        <v>2081.7499999999991</v>
      </c>
      <c r="K179" s="31">
        <v>1959.35</v>
      </c>
      <c r="L179" s="31">
        <v>1860.65</v>
      </c>
      <c r="M179" s="31">
        <v>20.654209999999999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3694.6</v>
      </c>
      <c r="D180" s="36">
        <v>3690.4666666666667</v>
      </c>
      <c r="E180" s="36">
        <v>3666.1333333333332</v>
      </c>
      <c r="F180" s="36">
        <v>3637.6666666666665</v>
      </c>
      <c r="G180" s="36">
        <v>3613.333333333333</v>
      </c>
      <c r="H180" s="36">
        <v>3718.9333333333334</v>
      </c>
      <c r="I180" s="36">
        <v>3743.2666666666664</v>
      </c>
      <c r="J180" s="36">
        <v>3771.7333333333336</v>
      </c>
      <c r="K180" s="31">
        <v>3714.8</v>
      </c>
      <c r="L180" s="31">
        <v>3662</v>
      </c>
      <c r="M180" s="31">
        <v>1.4414400000000001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569.4</v>
      </c>
      <c r="D181" s="36">
        <v>574.2166666666667</v>
      </c>
      <c r="E181" s="36">
        <v>562.68333333333339</v>
      </c>
      <c r="F181" s="36">
        <v>555.9666666666667</v>
      </c>
      <c r="G181" s="36">
        <v>544.43333333333339</v>
      </c>
      <c r="H181" s="36">
        <v>580.93333333333339</v>
      </c>
      <c r="I181" s="36">
        <v>592.4666666666667</v>
      </c>
      <c r="J181" s="36">
        <v>599.18333333333339</v>
      </c>
      <c r="K181" s="31">
        <v>585.75</v>
      </c>
      <c r="L181" s="31">
        <v>567.5</v>
      </c>
      <c r="M181" s="31">
        <v>11.524800000000001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2238.4</v>
      </c>
      <c r="D182" s="36">
        <v>2247.8333333333335</v>
      </c>
      <c r="E182" s="36">
        <v>2220.7166666666672</v>
      </c>
      <c r="F182" s="36">
        <v>2203.0333333333338</v>
      </c>
      <c r="G182" s="36">
        <v>2175.9166666666674</v>
      </c>
      <c r="H182" s="36">
        <v>2265.5166666666669</v>
      </c>
      <c r="I182" s="36">
        <v>2292.6333333333328</v>
      </c>
      <c r="J182" s="36">
        <v>2310.3166666666666</v>
      </c>
      <c r="K182" s="31">
        <v>2274.9499999999998</v>
      </c>
      <c r="L182" s="31">
        <v>2230.15</v>
      </c>
      <c r="M182" s="31">
        <v>5.9794499999999999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1124.05</v>
      </c>
      <c r="D183" s="36">
        <v>1127.5</v>
      </c>
      <c r="E183" s="36">
        <v>1118.2</v>
      </c>
      <c r="F183" s="36">
        <v>1112.3500000000001</v>
      </c>
      <c r="G183" s="36">
        <v>1103.0500000000002</v>
      </c>
      <c r="H183" s="36">
        <v>1133.3499999999999</v>
      </c>
      <c r="I183" s="36">
        <v>1142.6500000000001</v>
      </c>
      <c r="J183" s="36">
        <v>1148.4999999999998</v>
      </c>
      <c r="K183" s="31">
        <v>1136.8</v>
      </c>
      <c r="L183" s="31">
        <v>1121.6500000000001</v>
      </c>
      <c r="M183" s="31">
        <v>10.092790000000001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599.65</v>
      </c>
      <c r="D184" s="36">
        <v>596.88333333333333</v>
      </c>
      <c r="E184" s="36">
        <v>591.2166666666667</v>
      </c>
      <c r="F184" s="36">
        <v>582.78333333333342</v>
      </c>
      <c r="G184" s="36">
        <v>577.11666666666679</v>
      </c>
      <c r="H184" s="36">
        <v>605.31666666666661</v>
      </c>
      <c r="I184" s="36">
        <v>610.98333333333335</v>
      </c>
      <c r="J184" s="36">
        <v>619.41666666666652</v>
      </c>
      <c r="K184" s="31">
        <v>602.54999999999995</v>
      </c>
      <c r="L184" s="31">
        <v>588.45000000000005</v>
      </c>
      <c r="M184" s="31">
        <v>6.3071700000000002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770.05</v>
      </c>
      <c r="D185" s="36">
        <v>770</v>
      </c>
      <c r="E185" s="36">
        <v>765.1</v>
      </c>
      <c r="F185" s="36">
        <v>760.15</v>
      </c>
      <c r="G185" s="36">
        <v>755.25</v>
      </c>
      <c r="H185" s="36">
        <v>774.95</v>
      </c>
      <c r="I185" s="36">
        <v>779.85000000000014</v>
      </c>
      <c r="J185" s="36">
        <v>784.80000000000007</v>
      </c>
      <c r="K185" s="31">
        <v>774.9</v>
      </c>
      <c r="L185" s="31">
        <v>765.05</v>
      </c>
      <c r="M185" s="31">
        <v>2.95533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1045.3</v>
      </c>
      <c r="D186" s="36">
        <v>1042.55</v>
      </c>
      <c r="E186" s="36">
        <v>1036.75</v>
      </c>
      <c r="F186" s="36">
        <v>1028.2</v>
      </c>
      <c r="G186" s="36">
        <v>1022.4000000000001</v>
      </c>
      <c r="H186" s="36">
        <v>1051.0999999999999</v>
      </c>
      <c r="I186" s="36">
        <v>1056.8999999999996</v>
      </c>
      <c r="J186" s="36">
        <v>1065.4499999999998</v>
      </c>
      <c r="K186" s="31">
        <v>1048.3499999999999</v>
      </c>
      <c r="L186" s="31">
        <v>1034</v>
      </c>
      <c r="M186" s="31">
        <v>6.1262499999999998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1856.65</v>
      </c>
      <c r="D187" s="36">
        <v>1865.1000000000001</v>
      </c>
      <c r="E187" s="36">
        <v>1844.0500000000002</v>
      </c>
      <c r="F187" s="36">
        <v>1831.45</v>
      </c>
      <c r="G187" s="36">
        <v>1810.4</v>
      </c>
      <c r="H187" s="36">
        <v>1877.7000000000003</v>
      </c>
      <c r="I187" s="36">
        <v>1898.75</v>
      </c>
      <c r="J187" s="36">
        <v>1911.3500000000004</v>
      </c>
      <c r="K187" s="31">
        <v>1886.15</v>
      </c>
      <c r="L187" s="31">
        <v>1852.5</v>
      </c>
      <c r="M187" s="31">
        <v>6.9924799999999996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900.6</v>
      </c>
      <c r="D188" s="36">
        <v>892.25</v>
      </c>
      <c r="E188" s="36">
        <v>878.9</v>
      </c>
      <c r="F188" s="36">
        <v>857.19999999999993</v>
      </c>
      <c r="G188" s="36">
        <v>843.84999999999991</v>
      </c>
      <c r="H188" s="36">
        <v>913.95</v>
      </c>
      <c r="I188" s="36">
        <v>927.3</v>
      </c>
      <c r="J188" s="36">
        <v>949.00000000000011</v>
      </c>
      <c r="K188" s="31">
        <v>905.6</v>
      </c>
      <c r="L188" s="31">
        <v>870.55</v>
      </c>
      <c r="M188" s="31">
        <v>27.006270000000001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7267.75</v>
      </c>
      <c r="D189" s="36">
        <v>7259.5666666666666</v>
      </c>
      <c r="E189" s="36">
        <v>7228.8833333333332</v>
      </c>
      <c r="F189" s="36">
        <v>7190.0166666666664</v>
      </c>
      <c r="G189" s="36">
        <v>7159.333333333333</v>
      </c>
      <c r="H189" s="36">
        <v>7298.4333333333334</v>
      </c>
      <c r="I189" s="36">
        <v>7329.1166666666659</v>
      </c>
      <c r="J189" s="36">
        <v>7367.9833333333336</v>
      </c>
      <c r="K189" s="31">
        <v>7290.25</v>
      </c>
      <c r="L189" s="31">
        <v>7220.7</v>
      </c>
      <c r="M189" s="31">
        <v>0.45713999999999999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618.70000000000005</v>
      </c>
      <c r="D190" s="36">
        <v>620.6</v>
      </c>
      <c r="E190" s="36">
        <v>616</v>
      </c>
      <c r="F190" s="36">
        <v>613.29999999999995</v>
      </c>
      <c r="G190" s="36">
        <v>608.69999999999993</v>
      </c>
      <c r="H190" s="36">
        <v>623.30000000000007</v>
      </c>
      <c r="I190" s="36">
        <v>627.9000000000002</v>
      </c>
      <c r="J190" s="36">
        <v>630.60000000000014</v>
      </c>
      <c r="K190" s="31">
        <v>625.20000000000005</v>
      </c>
      <c r="L190" s="31">
        <v>617.9</v>
      </c>
      <c r="M190" s="31">
        <v>63.90681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256.89999999999998</v>
      </c>
      <c r="D191" s="36">
        <v>256.73333333333335</v>
      </c>
      <c r="E191" s="36">
        <v>255.16666666666669</v>
      </c>
      <c r="F191" s="36">
        <v>253.43333333333334</v>
      </c>
      <c r="G191" s="36">
        <v>251.86666666666667</v>
      </c>
      <c r="H191" s="36">
        <v>258.4666666666667</v>
      </c>
      <c r="I191" s="36">
        <v>260.0333333333333</v>
      </c>
      <c r="J191" s="36">
        <v>261.76666666666671</v>
      </c>
      <c r="K191" s="31">
        <v>258.3</v>
      </c>
      <c r="L191" s="31">
        <v>255</v>
      </c>
      <c r="M191" s="31">
        <v>53.84845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127.4</v>
      </c>
      <c r="D192" s="36">
        <v>127.26666666666667</v>
      </c>
      <c r="E192" s="36">
        <v>126.23333333333332</v>
      </c>
      <c r="F192" s="36">
        <v>125.06666666666665</v>
      </c>
      <c r="G192" s="36">
        <v>124.0333333333333</v>
      </c>
      <c r="H192" s="36">
        <v>128.43333333333334</v>
      </c>
      <c r="I192" s="36">
        <v>129.46666666666667</v>
      </c>
      <c r="J192" s="36">
        <v>130.63333333333335</v>
      </c>
      <c r="K192" s="31">
        <v>128.30000000000001</v>
      </c>
      <c r="L192" s="31">
        <v>126.1</v>
      </c>
      <c r="M192" s="31">
        <v>234.66981000000001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3577.15</v>
      </c>
      <c r="D193" s="36">
        <v>3585.2666666666664</v>
      </c>
      <c r="E193" s="36">
        <v>3550.5333333333328</v>
      </c>
      <c r="F193" s="36">
        <v>3523.9166666666665</v>
      </c>
      <c r="G193" s="36">
        <v>3489.1833333333329</v>
      </c>
      <c r="H193" s="36">
        <v>3611.8833333333328</v>
      </c>
      <c r="I193" s="36">
        <v>3646.6166666666663</v>
      </c>
      <c r="J193" s="36">
        <v>3673.2333333333327</v>
      </c>
      <c r="K193" s="31">
        <v>3620</v>
      </c>
      <c r="L193" s="31">
        <v>3558.65</v>
      </c>
      <c r="M193" s="31">
        <v>12.387779999999999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1299.45</v>
      </c>
      <c r="D194" s="36">
        <v>1303.3000000000002</v>
      </c>
      <c r="E194" s="36">
        <v>1292.2000000000003</v>
      </c>
      <c r="F194" s="36">
        <v>1284.95</v>
      </c>
      <c r="G194" s="36">
        <v>1273.8500000000001</v>
      </c>
      <c r="H194" s="36">
        <v>1310.5500000000004</v>
      </c>
      <c r="I194" s="36">
        <v>1321.6500000000003</v>
      </c>
      <c r="J194" s="36">
        <v>1328.9000000000005</v>
      </c>
      <c r="K194" s="31">
        <v>1314.4</v>
      </c>
      <c r="L194" s="31">
        <v>1296.05</v>
      </c>
      <c r="M194" s="31">
        <v>21.003019999999999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3207.45</v>
      </c>
      <c r="D195" s="36">
        <v>3205.9500000000003</v>
      </c>
      <c r="E195" s="36">
        <v>3191.5000000000005</v>
      </c>
      <c r="F195" s="36">
        <v>3175.55</v>
      </c>
      <c r="G195" s="36">
        <v>3161.1000000000004</v>
      </c>
      <c r="H195" s="36">
        <v>3221.9000000000005</v>
      </c>
      <c r="I195" s="36">
        <v>3236.3500000000004</v>
      </c>
      <c r="J195" s="36">
        <v>3252.3000000000006</v>
      </c>
      <c r="K195" s="31">
        <v>3220.4</v>
      </c>
      <c r="L195" s="31">
        <v>3190</v>
      </c>
      <c r="M195" s="31">
        <v>1.4228700000000001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3283.95</v>
      </c>
      <c r="D196" s="36">
        <v>3286.7333333333336</v>
      </c>
      <c r="E196" s="36">
        <v>3258.5666666666671</v>
      </c>
      <c r="F196" s="36">
        <v>3233.1833333333334</v>
      </c>
      <c r="G196" s="36">
        <v>3205.0166666666669</v>
      </c>
      <c r="H196" s="36">
        <v>3312.1166666666672</v>
      </c>
      <c r="I196" s="36">
        <v>3340.2833333333333</v>
      </c>
      <c r="J196" s="36">
        <v>3365.6666666666674</v>
      </c>
      <c r="K196" s="31">
        <v>3314.9</v>
      </c>
      <c r="L196" s="31">
        <v>3261.35</v>
      </c>
      <c r="M196" s="31">
        <v>6.23515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1847.15</v>
      </c>
      <c r="D197" s="36">
        <v>1844.2166666666665</v>
      </c>
      <c r="E197" s="36">
        <v>1832.9333333333329</v>
      </c>
      <c r="F197" s="36">
        <v>1818.7166666666665</v>
      </c>
      <c r="G197" s="36">
        <v>1807.4333333333329</v>
      </c>
      <c r="H197" s="36">
        <v>1858.4333333333329</v>
      </c>
      <c r="I197" s="36">
        <v>1869.7166666666662</v>
      </c>
      <c r="J197" s="36">
        <v>1883.9333333333329</v>
      </c>
      <c r="K197" s="31">
        <v>1855.5</v>
      </c>
      <c r="L197" s="31">
        <v>1830</v>
      </c>
      <c r="M197" s="31">
        <v>2.84735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718.05</v>
      </c>
      <c r="D198" s="36">
        <v>718.25</v>
      </c>
      <c r="E198" s="36">
        <v>710</v>
      </c>
      <c r="F198" s="36">
        <v>701.95</v>
      </c>
      <c r="G198" s="36">
        <v>693.7</v>
      </c>
      <c r="H198" s="36">
        <v>726.3</v>
      </c>
      <c r="I198" s="36">
        <v>734.55</v>
      </c>
      <c r="J198" s="36">
        <v>742.59999999999991</v>
      </c>
      <c r="K198" s="31">
        <v>726.5</v>
      </c>
      <c r="L198" s="31">
        <v>710.2</v>
      </c>
      <c r="M198" s="31">
        <v>3.7904800000000001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2157.0500000000002</v>
      </c>
      <c r="D199" s="36">
        <v>2123.8833333333332</v>
      </c>
      <c r="E199" s="36">
        <v>2074.2666666666664</v>
      </c>
      <c r="F199" s="36">
        <v>1991.4833333333331</v>
      </c>
      <c r="G199" s="36">
        <v>1941.8666666666663</v>
      </c>
      <c r="H199" s="36">
        <v>2206.6666666666665</v>
      </c>
      <c r="I199" s="36">
        <v>2256.2833333333333</v>
      </c>
      <c r="J199" s="36">
        <v>2339.0666666666666</v>
      </c>
      <c r="K199" s="31">
        <v>2173.5</v>
      </c>
      <c r="L199" s="31">
        <v>2041.1</v>
      </c>
      <c r="M199" s="31">
        <v>18.412410000000001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37.85</v>
      </c>
      <c r="D200" s="36">
        <v>38</v>
      </c>
      <c r="E200" s="36">
        <v>37.5</v>
      </c>
      <c r="F200" s="36">
        <v>37.15</v>
      </c>
      <c r="G200" s="36">
        <v>36.65</v>
      </c>
      <c r="H200" s="36">
        <v>38.35</v>
      </c>
      <c r="I200" s="36">
        <v>38.85</v>
      </c>
      <c r="J200" s="36">
        <v>39.200000000000003</v>
      </c>
      <c r="K200" s="31">
        <v>38.5</v>
      </c>
      <c r="L200" s="31">
        <v>37.65</v>
      </c>
      <c r="M200" s="31">
        <v>85.523210000000006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98.15</v>
      </c>
      <c r="D201" s="36">
        <v>98.966666666666683</v>
      </c>
      <c r="E201" s="36">
        <v>96.733333333333363</v>
      </c>
      <c r="F201" s="36">
        <v>95.316666666666677</v>
      </c>
      <c r="G201" s="36">
        <v>93.083333333333357</v>
      </c>
      <c r="H201" s="36">
        <v>100.38333333333337</v>
      </c>
      <c r="I201" s="36">
        <v>102.61666666666669</v>
      </c>
      <c r="J201" s="36">
        <v>104.03333333333337</v>
      </c>
      <c r="K201" s="31">
        <v>101.2</v>
      </c>
      <c r="L201" s="31">
        <v>97.55</v>
      </c>
      <c r="M201" s="31">
        <v>47.214919999999999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1515.55</v>
      </c>
      <c r="D202" s="36">
        <v>1508.6666666666667</v>
      </c>
      <c r="E202" s="36">
        <v>1496.1833333333334</v>
      </c>
      <c r="F202" s="36">
        <v>1476.8166666666666</v>
      </c>
      <c r="G202" s="36">
        <v>1464.3333333333333</v>
      </c>
      <c r="H202" s="36">
        <v>1528.0333333333335</v>
      </c>
      <c r="I202" s="36">
        <v>1540.5166666666667</v>
      </c>
      <c r="J202" s="36">
        <v>1559.8833333333337</v>
      </c>
      <c r="K202" s="31">
        <v>1521.15</v>
      </c>
      <c r="L202" s="31">
        <v>1489.3</v>
      </c>
      <c r="M202" s="31">
        <v>12.386810000000001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1578.8</v>
      </c>
      <c r="D203" s="36">
        <v>1571.1166666666668</v>
      </c>
      <c r="E203" s="36">
        <v>1558.7833333333335</v>
      </c>
      <c r="F203" s="36">
        <v>1538.7666666666667</v>
      </c>
      <c r="G203" s="36">
        <v>1526.4333333333334</v>
      </c>
      <c r="H203" s="36">
        <v>1591.1333333333337</v>
      </c>
      <c r="I203" s="36">
        <v>1603.4666666666667</v>
      </c>
      <c r="J203" s="36">
        <v>1623.4833333333338</v>
      </c>
      <c r="K203" s="31">
        <v>1583.45</v>
      </c>
      <c r="L203" s="31">
        <v>1551.1</v>
      </c>
      <c r="M203" s="31">
        <v>0.69311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8206.2000000000007</v>
      </c>
      <c r="D204" s="36">
        <v>8214.0833333333339</v>
      </c>
      <c r="E204" s="36">
        <v>8148.2166666666672</v>
      </c>
      <c r="F204" s="36">
        <v>8090.2333333333336</v>
      </c>
      <c r="G204" s="36">
        <v>8024.3666666666668</v>
      </c>
      <c r="H204" s="36">
        <v>8272.0666666666675</v>
      </c>
      <c r="I204" s="36">
        <v>8337.9333333333325</v>
      </c>
      <c r="J204" s="36">
        <v>8395.9166666666679</v>
      </c>
      <c r="K204" s="31">
        <v>8279.9500000000007</v>
      </c>
      <c r="L204" s="31">
        <v>8156.1</v>
      </c>
      <c r="M204" s="31">
        <v>4.67415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102.05</v>
      </c>
      <c r="D205" s="36">
        <v>102.06666666666666</v>
      </c>
      <c r="E205" s="36">
        <v>99.833333333333329</v>
      </c>
      <c r="F205" s="36">
        <v>97.61666666666666</v>
      </c>
      <c r="G205" s="36">
        <v>95.383333333333326</v>
      </c>
      <c r="H205" s="36">
        <v>104.28333333333333</v>
      </c>
      <c r="I205" s="36">
        <v>106.51666666666668</v>
      </c>
      <c r="J205" s="36">
        <v>108.73333333333333</v>
      </c>
      <c r="K205" s="31">
        <v>104.3</v>
      </c>
      <c r="L205" s="31">
        <v>99.85</v>
      </c>
      <c r="M205" s="31">
        <v>457.48822999999999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616.95000000000005</v>
      </c>
      <c r="D206" s="36">
        <v>618.2833333333333</v>
      </c>
      <c r="E206" s="36">
        <v>611.76666666666665</v>
      </c>
      <c r="F206" s="36">
        <v>606.58333333333337</v>
      </c>
      <c r="G206" s="36">
        <v>600.06666666666672</v>
      </c>
      <c r="H206" s="36">
        <v>623.46666666666658</v>
      </c>
      <c r="I206" s="36">
        <v>629.98333333333323</v>
      </c>
      <c r="J206" s="36">
        <v>635.16666666666652</v>
      </c>
      <c r="K206" s="31">
        <v>624.79999999999995</v>
      </c>
      <c r="L206" s="31">
        <v>613.1</v>
      </c>
      <c r="M206" s="31">
        <v>23.03387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926</v>
      </c>
      <c r="D207" s="36">
        <v>921.9</v>
      </c>
      <c r="E207" s="36">
        <v>914.3</v>
      </c>
      <c r="F207" s="36">
        <v>902.6</v>
      </c>
      <c r="G207" s="36">
        <v>895</v>
      </c>
      <c r="H207" s="36">
        <v>933.59999999999991</v>
      </c>
      <c r="I207" s="36">
        <v>941.2</v>
      </c>
      <c r="J207" s="36">
        <v>952.89999999999986</v>
      </c>
      <c r="K207" s="31">
        <v>929.5</v>
      </c>
      <c r="L207" s="31">
        <v>910.2</v>
      </c>
      <c r="M207" s="31">
        <v>11.904949999999999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224.55</v>
      </c>
      <c r="D208" s="36">
        <v>224.95000000000002</v>
      </c>
      <c r="E208" s="36">
        <v>223.40000000000003</v>
      </c>
      <c r="F208" s="36">
        <v>222.25000000000003</v>
      </c>
      <c r="G208" s="36">
        <v>220.70000000000005</v>
      </c>
      <c r="H208" s="36">
        <v>226.10000000000002</v>
      </c>
      <c r="I208" s="36">
        <v>227.65000000000003</v>
      </c>
      <c r="J208" s="36">
        <v>228.8</v>
      </c>
      <c r="K208" s="31">
        <v>226.5</v>
      </c>
      <c r="L208" s="31">
        <v>223.8</v>
      </c>
      <c r="M208" s="31">
        <v>49.626179999999998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875.75</v>
      </c>
      <c r="D209" s="36">
        <v>869.51666666666677</v>
      </c>
      <c r="E209" s="36">
        <v>860.43333333333351</v>
      </c>
      <c r="F209" s="36">
        <v>845.11666666666679</v>
      </c>
      <c r="G209" s="36">
        <v>836.03333333333353</v>
      </c>
      <c r="H209" s="36">
        <v>884.83333333333348</v>
      </c>
      <c r="I209" s="36">
        <v>893.91666666666674</v>
      </c>
      <c r="J209" s="36">
        <v>909.23333333333346</v>
      </c>
      <c r="K209" s="31">
        <v>878.6</v>
      </c>
      <c r="L209" s="31">
        <v>854.2</v>
      </c>
      <c r="M209" s="31">
        <v>15.0289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1664.35</v>
      </c>
      <c r="D210" s="36">
        <v>1661.9833333333333</v>
      </c>
      <c r="E210" s="36">
        <v>1650.3666666666668</v>
      </c>
      <c r="F210" s="36">
        <v>1636.3833333333334</v>
      </c>
      <c r="G210" s="36">
        <v>1624.7666666666669</v>
      </c>
      <c r="H210" s="36">
        <v>1675.9666666666667</v>
      </c>
      <c r="I210" s="36">
        <v>1687.583333333333</v>
      </c>
      <c r="J210" s="36">
        <v>1701.5666666666666</v>
      </c>
      <c r="K210" s="31">
        <v>1673.6</v>
      </c>
      <c r="L210" s="31">
        <v>1648</v>
      </c>
      <c r="M210" s="31">
        <v>1.40439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414.1</v>
      </c>
      <c r="D211" s="36">
        <v>415.2833333333333</v>
      </c>
      <c r="E211" s="36">
        <v>410.81666666666661</v>
      </c>
      <c r="F211" s="36">
        <v>407.5333333333333</v>
      </c>
      <c r="G211" s="36">
        <v>403.06666666666661</v>
      </c>
      <c r="H211" s="36">
        <v>418.56666666666661</v>
      </c>
      <c r="I211" s="36">
        <v>423.0333333333333</v>
      </c>
      <c r="J211" s="36">
        <v>426.31666666666661</v>
      </c>
      <c r="K211" s="31">
        <v>419.75</v>
      </c>
      <c r="L211" s="31">
        <v>412</v>
      </c>
      <c r="M211" s="31">
        <v>46.505659999999999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17.45</v>
      </c>
      <c r="D212" s="36">
        <v>17.533333333333335</v>
      </c>
      <c r="E212" s="36">
        <v>17.31666666666667</v>
      </c>
      <c r="F212" s="36">
        <v>17.183333333333334</v>
      </c>
      <c r="G212" s="36">
        <v>16.966666666666669</v>
      </c>
      <c r="H212" s="36">
        <v>17.666666666666671</v>
      </c>
      <c r="I212" s="36">
        <v>17.883333333333333</v>
      </c>
      <c r="J212" s="36">
        <v>18.016666666666673</v>
      </c>
      <c r="K212" s="31">
        <v>17.75</v>
      </c>
      <c r="L212" s="31">
        <v>17.399999999999999</v>
      </c>
      <c r="M212" s="31">
        <v>1154.3715500000001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262.64999999999998</v>
      </c>
      <c r="D213" s="36">
        <v>264.71666666666664</v>
      </c>
      <c r="E213" s="36">
        <v>259.43333333333328</v>
      </c>
      <c r="F213" s="36">
        <v>256.21666666666664</v>
      </c>
      <c r="G213" s="36">
        <v>250.93333333333328</v>
      </c>
      <c r="H213" s="36">
        <v>267.93333333333328</v>
      </c>
      <c r="I213" s="36">
        <v>273.2166666666667</v>
      </c>
      <c r="J213" s="36">
        <v>276.43333333333328</v>
      </c>
      <c r="K213" s="31">
        <v>270</v>
      </c>
      <c r="L213" s="31">
        <v>261.5</v>
      </c>
      <c r="M213" s="31">
        <v>65.729020000000006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98.45</v>
      </c>
      <c r="D214" s="36">
        <v>98.899999999999991</v>
      </c>
      <c r="E214" s="36">
        <v>97.299999999999983</v>
      </c>
      <c r="F214" s="36">
        <v>96.149999999999991</v>
      </c>
      <c r="G214" s="36">
        <v>94.549999999999983</v>
      </c>
      <c r="H214" s="36">
        <v>100.04999999999998</v>
      </c>
      <c r="I214" s="36">
        <v>101.64999999999998</v>
      </c>
      <c r="J214" s="36">
        <v>102.79999999999998</v>
      </c>
      <c r="K214" s="31">
        <v>100.5</v>
      </c>
      <c r="L214" s="31">
        <v>97.75</v>
      </c>
      <c r="M214" s="31">
        <v>344.10971999999998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603.35</v>
      </c>
      <c r="D215" s="36">
        <v>599.5</v>
      </c>
      <c r="E215" s="36">
        <v>593</v>
      </c>
      <c r="F215" s="36">
        <v>582.65</v>
      </c>
      <c r="G215" s="36">
        <v>576.15</v>
      </c>
      <c r="H215" s="36">
        <v>609.85</v>
      </c>
      <c r="I215" s="36">
        <v>616.35</v>
      </c>
      <c r="J215" s="36">
        <v>626.70000000000005</v>
      </c>
      <c r="K215" s="31">
        <v>606</v>
      </c>
      <c r="L215" s="31">
        <v>589.15</v>
      </c>
      <c r="M215" s="31">
        <v>14.28844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94"/>
      <c r="B1" s="39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8" t="s">
        <v>16</v>
      </c>
      <c r="B9" s="390" t="s">
        <v>18</v>
      </c>
      <c r="C9" s="393" t="s">
        <v>20</v>
      </c>
      <c r="D9" s="393" t="s">
        <v>21</v>
      </c>
      <c r="E9" s="385" t="s">
        <v>22</v>
      </c>
      <c r="F9" s="386"/>
      <c r="G9" s="387"/>
      <c r="H9" s="385" t="s">
        <v>23</v>
      </c>
      <c r="I9" s="386"/>
      <c r="J9" s="387"/>
      <c r="K9" s="26"/>
      <c r="L9" s="27"/>
      <c r="M9" s="48"/>
      <c r="N9" s="1"/>
      <c r="O9" s="1"/>
    </row>
    <row r="10" spans="1:15" ht="42.75" customHeight="1">
      <c r="A10" s="389"/>
      <c r="B10" s="392"/>
      <c r="C10" s="392"/>
      <c r="D10" s="3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520.4</v>
      </c>
      <c r="D11" s="36">
        <v>523.81666666666672</v>
      </c>
      <c r="E11" s="36">
        <v>515.63333333333344</v>
      </c>
      <c r="F11" s="36">
        <v>510.86666666666667</v>
      </c>
      <c r="G11" s="36">
        <v>502.68333333333339</v>
      </c>
      <c r="H11" s="36">
        <v>528.58333333333348</v>
      </c>
      <c r="I11" s="36">
        <v>536.76666666666665</v>
      </c>
      <c r="J11" s="36">
        <v>541.53333333333353</v>
      </c>
      <c r="K11" s="31">
        <v>532</v>
      </c>
      <c r="L11" s="31">
        <v>519.04999999999995</v>
      </c>
      <c r="M11" s="31">
        <v>6.0192300000000003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31693.15</v>
      </c>
      <c r="D12" s="36">
        <v>31594</v>
      </c>
      <c r="E12" s="36">
        <v>31212.15</v>
      </c>
      <c r="F12" s="36">
        <v>30731.15</v>
      </c>
      <c r="G12" s="36">
        <v>30349.300000000003</v>
      </c>
      <c r="H12" s="36">
        <v>32075</v>
      </c>
      <c r="I12" s="36">
        <v>32456.85</v>
      </c>
      <c r="J12" s="36">
        <v>32937.85</v>
      </c>
      <c r="K12" s="31">
        <v>31975.85</v>
      </c>
      <c r="L12" s="31">
        <v>31113</v>
      </c>
      <c r="M12" s="31">
        <v>3.3689999999999998E-2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551.4</v>
      </c>
      <c r="D13" s="36">
        <v>554.11666666666667</v>
      </c>
      <c r="E13" s="36">
        <v>547.2833333333333</v>
      </c>
      <c r="F13" s="36">
        <v>543.16666666666663</v>
      </c>
      <c r="G13" s="36">
        <v>536.33333333333326</v>
      </c>
      <c r="H13" s="36">
        <v>558.23333333333335</v>
      </c>
      <c r="I13" s="36">
        <v>565.06666666666661</v>
      </c>
      <c r="J13" s="36">
        <v>569.18333333333339</v>
      </c>
      <c r="K13" s="31">
        <v>560.95000000000005</v>
      </c>
      <c r="L13" s="31">
        <v>550</v>
      </c>
      <c r="M13" s="31">
        <v>1.53531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496.2</v>
      </c>
      <c r="D14" s="36">
        <v>497.7</v>
      </c>
      <c r="E14" s="36">
        <v>493.75</v>
      </c>
      <c r="F14" s="36">
        <v>491.3</v>
      </c>
      <c r="G14" s="36">
        <v>487.35</v>
      </c>
      <c r="H14" s="36">
        <v>500.15</v>
      </c>
      <c r="I14" s="36">
        <v>504.09999999999991</v>
      </c>
      <c r="J14" s="36">
        <v>506.54999999999995</v>
      </c>
      <c r="K14" s="31">
        <v>501.65</v>
      </c>
      <c r="L14" s="31">
        <v>495.25</v>
      </c>
      <c r="M14" s="31">
        <v>7.5137700000000001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1695.5</v>
      </c>
      <c r="D15" s="36">
        <v>1685.2</v>
      </c>
      <c r="E15" s="36">
        <v>1656.4</v>
      </c>
      <c r="F15" s="36">
        <v>1617.3</v>
      </c>
      <c r="G15" s="36">
        <v>1588.5</v>
      </c>
      <c r="H15" s="36">
        <v>1724.3000000000002</v>
      </c>
      <c r="I15" s="36">
        <v>1753.1</v>
      </c>
      <c r="J15" s="36">
        <v>1792.2000000000003</v>
      </c>
      <c r="K15" s="31">
        <v>1714</v>
      </c>
      <c r="L15" s="31">
        <v>1646.1</v>
      </c>
      <c r="M15" s="31">
        <v>1.2481199999999999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4176.8999999999996</v>
      </c>
      <c r="D16" s="36">
        <v>4173.1833333333334</v>
      </c>
      <c r="E16" s="36">
        <v>4126.7166666666672</v>
      </c>
      <c r="F16" s="36">
        <v>4076.5333333333338</v>
      </c>
      <c r="G16" s="36">
        <v>4030.0666666666675</v>
      </c>
      <c r="H16" s="36">
        <v>4223.3666666666668</v>
      </c>
      <c r="I16" s="36">
        <v>4269.8333333333321</v>
      </c>
      <c r="J16" s="36">
        <v>4320.0166666666664</v>
      </c>
      <c r="K16" s="31">
        <v>4219.6499999999996</v>
      </c>
      <c r="L16" s="31">
        <v>4123</v>
      </c>
      <c r="M16" s="31">
        <v>2.7427700000000002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22650.65</v>
      </c>
      <c r="D17" s="36">
        <v>22574.883333333335</v>
      </c>
      <c r="E17" s="36">
        <v>22413.816666666669</v>
      </c>
      <c r="F17" s="36">
        <v>22176.983333333334</v>
      </c>
      <c r="G17" s="36">
        <v>22015.916666666668</v>
      </c>
      <c r="H17" s="36">
        <v>22811.716666666671</v>
      </c>
      <c r="I17" s="36">
        <v>22972.783333333336</v>
      </c>
      <c r="J17" s="36">
        <v>23209.616666666672</v>
      </c>
      <c r="K17" s="31">
        <v>22735.95</v>
      </c>
      <c r="L17" s="31">
        <v>22338.05</v>
      </c>
      <c r="M17" s="31">
        <v>4.3729999999999998E-2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2000.1</v>
      </c>
      <c r="D18" s="36">
        <v>1991.1666666666667</v>
      </c>
      <c r="E18" s="36">
        <v>1976.3333333333335</v>
      </c>
      <c r="F18" s="36">
        <v>1952.5666666666668</v>
      </c>
      <c r="G18" s="36">
        <v>1937.7333333333336</v>
      </c>
      <c r="H18" s="36">
        <v>2014.9333333333334</v>
      </c>
      <c r="I18" s="36">
        <v>2029.7666666666669</v>
      </c>
      <c r="J18" s="36">
        <v>2053.5333333333333</v>
      </c>
      <c r="K18" s="31">
        <v>2006</v>
      </c>
      <c r="L18" s="31">
        <v>1967.4</v>
      </c>
      <c r="M18" s="31">
        <v>2.8133300000000001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2482.1</v>
      </c>
      <c r="D19" s="36">
        <v>2465.0333333333333</v>
      </c>
      <c r="E19" s="36">
        <v>2441.0666666666666</v>
      </c>
      <c r="F19" s="36">
        <v>2400.0333333333333</v>
      </c>
      <c r="G19" s="36">
        <v>2376.0666666666666</v>
      </c>
      <c r="H19" s="36">
        <v>2506.0666666666666</v>
      </c>
      <c r="I19" s="36">
        <v>2530.0333333333328</v>
      </c>
      <c r="J19" s="36">
        <v>2571.0666666666666</v>
      </c>
      <c r="K19" s="31">
        <v>2489</v>
      </c>
      <c r="L19" s="31">
        <v>2424</v>
      </c>
      <c r="M19" s="31">
        <v>12.168979999999999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1013.8</v>
      </c>
      <c r="D20" s="36">
        <v>1012.7166666666667</v>
      </c>
      <c r="E20" s="36">
        <v>1003.4833333333333</v>
      </c>
      <c r="F20" s="36">
        <v>993.16666666666663</v>
      </c>
      <c r="G20" s="36">
        <v>983.93333333333328</v>
      </c>
      <c r="H20" s="36">
        <v>1023.0333333333334</v>
      </c>
      <c r="I20" s="36">
        <v>1032.2666666666669</v>
      </c>
      <c r="J20" s="36">
        <v>1042.5833333333335</v>
      </c>
      <c r="K20" s="31">
        <v>1021.95</v>
      </c>
      <c r="L20" s="31">
        <v>1002.4</v>
      </c>
      <c r="M20" s="31">
        <v>46.492629999999998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825.65</v>
      </c>
      <c r="D21" s="36">
        <v>825.43333333333339</v>
      </c>
      <c r="E21" s="36">
        <v>819.16666666666674</v>
      </c>
      <c r="F21" s="36">
        <v>812.68333333333339</v>
      </c>
      <c r="G21" s="36">
        <v>806.41666666666674</v>
      </c>
      <c r="H21" s="36">
        <v>831.91666666666674</v>
      </c>
      <c r="I21" s="36">
        <v>838.18333333333339</v>
      </c>
      <c r="J21" s="36">
        <v>844.66666666666674</v>
      </c>
      <c r="K21" s="31">
        <v>831.7</v>
      </c>
      <c r="L21" s="31">
        <v>818.95</v>
      </c>
      <c r="M21" s="31">
        <v>23.957630000000002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381.15</v>
      </c>
      <c r="D22" s="36">
        <v>381.63333333333338</v>
      </c>
      <c r="E22" s="36">
        <v>377.71666666666675</v>
      </c>
      <c r="F22" s="36">
        <v>374.28333333333336</v>
      </c>
      <c r="G22" s="36">
        <v>370.36666666666673</v>
      </c>
      <c r="H22" s="36">
        <v>385.06666666666678</v>
      </c>
      <c r="I22" s="36">
        <v>388.98333333333341</v>
      </c>
      <c r="J22" s="36">
        <v>392.4166666666668</v>
      </c>
      <c r="K22" s="31">
        <v>385.55</v>
      </c>
      <c r="L22" s="31">
        <v>378.2</v>
      </c>
      <c r="M22" s="31">
        <v>171.25015999999999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634.29999999999995</v>
      </c>
      <c r="D23" s="36">
        <v>636.06666666666661</v>
      </c>
      <c r="E23" s="36">
        <v>632.23333333333323</v>
      </c>
      <c r="F23" s="36">
        <v>630.16666666666663</v>
      </c>
      <c r="G23" s="36">
        <v>626.33333333333326</v>
      </c>
      <c r="H23" s="36">
        <v>638.13333333333321</v>
      </c>
      <c r="I23" s="36">
        <v>641.9666666666667</v>
      </c>
      <c r="J23" s="36">
        <v>644.03333333333319</v>
      </c>
      <c r="K23" s="31">
        <v>639.9</v>
      </c>
      <c r="L23" s="31">
        <v>634</v>
      </c>
      <c r="M23" s="31">
        <v>2.39696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340.2</v>
      </c>
      <c r="D24" s="36">
        <v>341.88333333333338</v>
      </c>
      <c r="E24" s="36">
        <v>338.21666666666675</v>
      </c>
      <c r="F24" s="36">
        <v>336.23333333333335</v>
      </c>
      <c r="G24" s="36">
        <v>332.56666666666672</v>
      </c>
      <c r="H24" s="36">
        <v>343.86666666666679</v>
      </c>
      <c r="I24" s="36">
        <v>347.53333333333342</v>
      </c>
      <c r="J24" s="36">
        <v>349.51666666666682</v>
      </c>
      <c r="K24" s="31">
        <v>345.55</v>
      </c>
      <c r="L24" s="31">
        <v>339.9</v>
      </c>
      <c r="M24" s="31">
        <v>8.6139600000000005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176.55</v>
      </c>
      <c r="D25" s="36">
        <v>175.7166666666667</v>
      </c>
      <c r="E25" s="36">
        <v>174.28333333333339</v>
      </c>
      <c r="F25" s="36">
        <v>172.01666666666668</v>
      </c>
      <c r="G25" s="36">
        <v>170.58333333333337</v>
      </c>
      <c r="H25" s="36">
        <v>177.98333333333341</v>
      </c>
      <c r="I25" s="36">
        <v>179.41666666666669</v>
      </c>
      <c r="J25" s="36">
        <v>181.68333333333342</v>
      </c>
      <c r="K25" s="31">
        <v>177.15</v>
      </c>
      <c r="L25" s="31">
        <v>173.45</v>
      </c>
      <c r="M25" s="31">
        <v>24.076589999999999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216.35</v>
      </c>
      <c r="D26" s="36">
        <v>216.66666666666666</v>
      </c>
      <c r="E26" s="36">
        <v>214.08333333333331</v>
      </c>
      <c r="F26" s="36">
        <v>211.81666666666666</v>
      </c>
      <c r="G26" s="36">
        <v>209.23333333333332</v>
      </c>
      <c r="H26" s="36">
        <v>218.93333333333331</v>
      </c>
      <c r="I26" s="36">
        <v>221.51666666666662</v>
      </c>
      <c r="J26" s="36">
        <v>223.7833333333333</v>
      </c>
      <c r="K26" s="31">
        <v>219.25</v>
      </c>
      <c r="L26" s="31">
        <v>214.4</v>
      </c>
      <c r="M26" s="31">
        <v>14.27474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324.55</v>
      </c>
      <c r="D27" s="36">
        <v>327.58333333333331</v>
      </c>
      <c r="E27" s="36">
        <v>320.71666666666664</v>
      </c>
      <c r="F27" s="36">
        <v>316.88333333333333</v>
      </c>
      <c r="G27" s="36">
        <v>310.01666666666665</v>
      </c>
      <c r="H27" s="36">
        <v>331.41666666666663</v>
      </c>
      <c r="I27" s="36">
        <v>338.2833333333333</v>
      </c>
      <c r="J27" s="36">
        <v>342.11666666666662</v>
      </c>
      <c r="K27" s="31">
        <v>334.45</v>
      </c>
      <c r="L27" s="31">
        <v>323.75</v>
      </c>
      <c r="M27" s="31">
        <v>3.2109000000000001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968.85</v>
      </c>
      <c r="D28" s="36">
        <v>973.61666666666679</v>
      </c>
      <c r="E28" s="36">
        <v>962.43333333333362</v>
      </c>
      <c r="F28" s="36">
        <v>956.01666666666688</v>
      </c>
      <c r="G28" s="36">
        <v>944.83333333333371</v>
      </c>
      <c r="H28" s="36">
        <v>980.03333333333353</v>
      </c>
      <c r="I28" s="36">
        <v>991.2166666666667</v>
      </c>
      <c r="J28" s="36">
        <v>997.63333333333344</v>
      </c>
      <c r="K28" s="31">
        <v>984.8</v>
      </c>
      <c r="L28" s="31">
        <v>967.2</v>
      </c>
      <c r="M28" s="31">
        <v>0.22847000000000001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1064.8499999999999</v>
      </c>
      <c r="D29" s="36">
        <v>1072.1166666666668</v>
      </c>
      <c r="E29" s="36">
        <v>1053.7833333333335</v>
      </c>
      <c r="F29" s="36">
        <v>1042.7166666666667</v>
      </c>
      <c r="G29" s="36">
        <v>1024.3833333333334</v>
      </c>
      <c r="H29" s="36">
        <v>1083.1833333333336</v>
      </c>
      <c r="I29" s="36">
        <v>1101.5166666666667</v>
      </c>
      <c r="J29" s="36">
        <v>1112.5833333333337</v>
      </c>
      <c r="K29" s="31">
        <v>1090.45</v>
      </c>
      <c r="L29" s="31">
        <v>1061.05</v>
      </c>
      <c r="M29" s="31">
        <v>2.2393100000000001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3380.8</v>
      </c>
      <c r="D30" s="36">
        <v>3412.9500000000003</v>
      </c>
      <c r="E30" s="36">
        <v>3333.1000000000004</v>
      </c>
      <c r="F30" s="36">
        <v>3285.4</v>
      </c>
      <c r="G30" s="36">
        <v>3205.55</v>
      </c>
      <c r="H30" s="36">
        <v>3460.6500000000005</v>
      </c>
      <c r="I30" s="36">
        <v>3540.5</v>
      </c>
      <c r="J30" s="36">
        <v>3588.2000000000007</v>
      </c>
      <c r="K30" s="31">
        <v>3492.8</v>
      </c>
      <c r="L30" s="31">
        <v>3365.25</v>
      </c>
      <c r="M30" s="31">
        <v>0.59521999999999997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1681.35</v>
      </c>
      <c r="D31" s="36">
        <v>1689.0333333333335</v>
      </c>
      <c r="E31" s="36">
        <v>1664.116666666667</v>
      </c>
      <c r="F31" s="36">
        <v>1646.8833333333334</v>
      </c>
      <c r="G31" s="36">
        <v>1621.9666666666669</v>
      </c>
      <c r="H31" s="36">
        <v>1706.2666666666671</v>
      </c>
      <c r="I31" s="36">
        <v>1731.1833333333336</v>
      </c>
      <c r="J31" s="36">
        <v>1748.4166666666672</v>
      </c>
      <c r="K31" s="31">
        <v>1713.95</v>
      </c>
      <c r="L31" s="31">
        <v>1671.8</v>
      </c>
      <c r="M31" s="31">
        <v>1.92702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761.3</v>
      </c>
      <c r="D32" s="36">
        <v>759.93333333333339</v>
      </c>
      <c r="E32" s="36">
        <v>747.91666666666674</v>
      </c>
      <c r="F32" s="36">
        <v>734.5333333333333</v>
      </c>
      <c r="G32" s="36">
        <v>722.51666666666665</v>
      </c>
      <c r="H32" s="36">
        <v>773.31666666666683</v>
      </c>
      <c r="I32" s="36">
        <v>785.33333333333348</v>
      </c>
      <c r="J32" s="36">
        <v>798.71666666666692</v>
      </c>
      <c r="K32" s="31">
        <v>771.95</v>
      </c>
      <c r="L32" s="31">
        <v>746.55</v>
      </c>
      <c r="M32" s="31">
        <v>1.0027299999999999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3555.95</v>
      </c>
      <c r="D33" s="36">
        <v>3547.8833333333337</v>
      </c>
      <c r="E33" s="36">
        <v>3520.1166666666672</v>
      </c>
      <c r="F33" s="36">
        <v>3484.2833333333338</v>
      </c>
      <c r="G33" s="36">
        <v>3456.5166666666673</v>
      </c>
      <c r="H33" s="36">
        <v>3583.7166666666672</v>
      </c>
      <c r="I33" s="36">
        <v>3611.4833333333336</v>
      </c>
      <c r="J33" s="36">
        <v>3647.3166666666671</v>
      </c>
      <c r="K33" s="31">
        <v>3575.65</v>
      </c>
      <c r="L33" s="31">
        <v>3512.05</v>
      </c>
      <c r="M33" s="31">
        <v>0.49898999999999999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2347.6999999999998</v>
      </c>
      <c r="D34" s="36">
        <v>2365.4500000000003</v>
      </c>
      <c r="E34" s="36">
        <v>2327.2500000000005</v>
      </c>
      <c r="F34" s="36">
        <v>2306.8000000000002</v>
      </c>
      <c r="G34" s="36">
        <v>2268.6000000000004</v>
      </c>
      <c r="H34" s="36">
        <v>2385.9000000000005</v>
      </c>
      <c r="I34" s="36">
        <v>2424.1000000000004</v>
      </c>
      <c r="J34" s="36">
        <v>2444.5500000000006</v>
      </c>
      <c r="K34" s="31">
        <v>2403.65</v>
      </c>
      <c r="L34" s="31">
        <v>2345</v>
      </c>
      <c r="M34" s="31">
        <v>0.30497999999999997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636.70000000000005</v>
      </c>
      <c r="D35" s="36">
        <v>636.5333333333333</v>
      </c>
      <c r="E35" s="36">
        <v>633.16666666666663</v>
      </c>
      <c r="F35" s="36">
        <v>629.63333333333333</v>
      </c>
      <c r="G35" s="36">
        <v>626.26666666666665</v>
      </c>
      <c r="H35" s="36">
        <v>640.06666666666661</v>
      </c>
      <c r="I35" s="36">
        <v>643.43333333333339</v>
      </c>
      <c r="J35" s="36">
        <v>646.96666666666658</v>
      </c>
      <c r="K35" s="31">
        <v>639.9</v>
      </c>
      <c r="L35" s="31">
        <v>633</v>
      </c>
      <c r="M35" s="31">
        <v>1.97306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2966.2</v>
      </c>
      <c r="D36" s="36">
        <v>2970.4833333333336</v>
      </c>
      <c r="E36" s="36">
        <v>2947.0666666666671</v>
      </c>
      <c r="F36" s="36">
        <v>2927.9333333333334</v>
      </c>
      <c r="G36" s="36">
        <v>2904.5166666666669</v>
      </c>
      <c r="H36" s="36">
        <v>2989.6166666666672</v>
      </c>
      <c r="I36" s="36">
        <v>3013.0333333333333</v>
      </c>
      <c r="J36" s="36">
        <v>3032.1666666666674</v>
      </c>
      <c r="K36" s="31">
        <v>2993.9</v>
      </c>
      <c r="L36" s="31">
        <v>2951.35</v>
      </c>
      <c r="M36" s="31">
        <v>0.43171999999999999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422.9</v>
      </c>
      <c r="D37" s="36">
        <v>421.18333333333334</v>
      </c>
      <c r="E37" s="36">
        <v>416.41666666666669</v>
      </c>
      <c r="F37" s="36">
        <v>409.93333333333334</v>
      </c>
      <c r="G37" s="36">
        <v>405.16666666666669</v>
      </c>
      <c r="H37" s="36">
        <v>427.66666666666669</v>
      </c>
      <c r="I37" s="36">
        <v>432.43333333333334</v>
      </c>
      <c r="J37" s="36">
        <v>438.91666666666669</v>
      </c>
      <c r="K37" s="31">
        <v>425.95</v>
      </c>
      <c r="L37" s="31">
        <v>414.7</v>
      </c>
      <c r="M37" s="31">
        <v>39.138039999999997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1864.7</v>
      </c>
      <c r="D38" s="36">
        <v>1858.6666666666667</v>
      </c>
      <c r="E38" s="36">
        <v>1842.3333333333335</v>
      </c>
      <c r="F38" s="36">
        <v>1819.9666666666667</v>
      </c>
      <c r="G38" s="36">
        <v>1803.6333333333334</v>
      </c>
      <c r="H38" s="36">
        <v>1881.0333333333335</v>
      </c>
      <c r="I38" s="36">
        <v>1897.366666666667</v>
      </c>
      <c r="J38" s="36">
        <v>1919.7333333333336</v>
      </c>
      <c r="K38" s="31">
        <v>1875</v>
      </c>
      <c r="L38" s="31">
        <v>1836.3</v>
      </c>
      <c r="M38" s="31">
        <v>2.1761300000000001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882.85</v>
      </c>
      <c r="D39" s="36">
        <v>883.01666666666677</v>
      </c>
      <c r="E39" s="36">
        <v>876.33333333333348</v>
      </c>
      <c r="F39" s="36">
        <v>869.81666666666672</v>
      </c>
      <c r="G39" s="36">
        <v>863.13333333333344</v>
      </c>
      <c r="H39" s="36">
        <v>889.53333333333353</v>
      </c>
      <c r="I39" s="36">
        <v>896.2166666666667</v>
      </c>
      <c r="J39" s="36">
        <v>902.73333333333358</v>
      </c>
      <c r="K39" s="31">
        <v>889.7</v>
      </c>
      <c r="L39" s="31">
        <v>876.5</v>
      </c>
      <c r="M39" s="31">
        <v>0.85050000000000003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5438.9</v>
      </c>
      <c r="D40" s="36">
        <v>5393.3</v>
      </c>
      <c r="E40" s="36">
        <v>5316.6</v>
      </c>
      <c r="F40" s="36">
        <v>5194.3</v>
      </c>
      <c r="G40" s="36">
        <v>5117.6000000000004</v>
      </c>
      <c r="H40" s="36">
        <v>5515.6</v>
      </c>
      <c r="I40" s="36">
        <v>5592.2999999999993</v>
      </c>
      <c r="J40" s="36">
        <v>5714.6</v>
      </c>
      <c r="K40" s="31">
        <v>5470</v>
      </c>
      <c r="L40" s="31">
        <v>5271</v>
      </c>
      <c r="M40" s="31">
        <v>1.5586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1542.7</v>
      </c>
      <c r="D41" s="36">
        <v>1551.2833333333335</v>
      </c>
      <c r="E41" s="36">
        <v>1524.3166666666671</v>
      </c>
      <c r="F41" s="36">
        <v>1505.9333333333336</v>
      </c>
      <c r="G41" s="36">
        <v>1478.9666666666672</v>
      </c>
      <c r="H41" s="36">
        <v>1569.666666666667</v>
      </c>
      <c r="I41" s="36">
        <v>1596.6333333333337</v>
      </c>
      <c r="J41" s="36">
        <v>1615.0166666666669</v>
      </c>
      <c r="K41" s="31">
        <v>1578.25</v>
      </c>
      <c r="L41" s="31">
        <v>1532.9</v>
      </c>
      <c r="M41" s="31">
        <v>7.2768699999999997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5097.05</v>
      </c>
      <c r="D42" s="36">
        <v>5061.1166666666668</v>
      </c>
      <c r="E42" s="36">
        <v>5008.7833333333338</v>
      </c>
      <c r="F42" s="36">
        <v>4920.5166666666673</v>
      </c>
      <c r="G42" s="36">
        <v>4868.1833333333343</v>
      </c>
      <c r="H42" s="36">
        <v>5149.3833333333332</v>
      </c>
      <c r="I42" s="36">
        <v>5201.7166666666653</v>
      </c>
      <c r="J42" s="36">
        <v>5289.9833333333327</v>
      </c>
      <c r="K42" s="31">
        <v>5113.45</v>
      </c>
      <c r="L42" s="31">
        <v>4972.8500000000004</v>
      </c>
      <c r="M42" s="31">
        <v>3.8674599999999999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377.45</v>
      </c>
      <c r="D43" s="36">
        <v>375.98333333333335</v>
      </c>
      <c r="E43" s="36">
        <v>373.7166666666667</v>
      </c>
      <c r="F43" s="36">
        <v>369.98333333333335</v>
      </c>
      <c r="G43" s="36">
        <v>367.7166666666667</v>
      </c>
      <c r="H43" s="36">
        <v>379.7166666666667</v>
      </c>
      <c r="I43" s="36">
        <v>381.98333333333335</v>
      </c>
      <c r="J43" s="36">
        <v>385.7166666666667</v>
      </c>
      <c r="K43" s="31">
        <v>378.25</v>
      </c>
      <c r="L43" s="31">
        <v>372.25</v>
      </c>
      <c r="M43" s="31">
        <v>15.646890000000001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282.75</v>
      </c>
      <c r="D44" s="36">
        <v>282.34999999999997</v>
      </c>
      <c r="E44" s="36">
        <v>277.94999999999993</v>
      </c>
      <c r="F44" s="36">
        <v>273.14999999999998</v>
      </c>
      <c r="G44" s="36">
        <v>268.74999999999994</v>
      </c>
      <c r="H44" s="36">
        <v>287.14999999999992</v>
      </c>
      <c r="I44" s="36">
        <v>291.5499999999999</v>
      </c>
      <c r="J44" s="36">
        <v>296.34999999999991</v>
      </c>
      <c r="K44" s="31">
        <v>286.75</v>
      </c>
      <c r="L44" s="31">
        <v>277.55</v>
      </c>
      <c r="M44" s="31">
        <v>8.0726200000000006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588.29999999999995</v>
      </c>
      <c r="D45" s="36">
        <v>590.2833333333333</v>
      </c>
      <c r="E45" s="36">
        <v>581.56666666666661</v>
      </c>
      <c r="F45" s="36">
        <v>574.83333333333326</v>
      </c>
      <c r="G45" s="36">
        <v>566.11666666666656</v>
      </c>
      <c r="H45" s="36">
        <v>597.01666666666665</v>
      </c>
      <c r="I45" s="36">
        <v>605.73333333333335</v>
      </c>
      <c r="J45" s="36">
        <v>612.4666666666667</v>
      </c>
      <c r="K45" s="31">
        <v>599</v>
      </c>
      <c r="L45" s="31">
        <v>583.54999999999995</v>
      </c>
      <c r="M45" s="31">
        <v>0.91820999999999997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620.6</v>
      </c>
      <c r="D46" s="36">
        <v>617.83333333333337</v>
      </c>
      <c r="E46" s="36">
        <v>607.76666666666677</v>
      </c>
      <c r="F46" s="36">
        <v>594.93333333333339</v>
      </c>
      <c r="G46" s="36">
        <v>584.86666666666679</v>
      </c>
      <c r="H46" s="36">
        <v>630.66666666666674</v>
      </c>
      <c r="I46" s="36">
        <v>640.73333333333335</v>
      </c>
      <c r="J46" s="36">
        <v>653.56666666666672</v>
      </c>
      <c r="K46" s="31">
        <v>627.9</v>
      </c>
      <c r="L46" s="31">
        <v>605</v>
      </c>
      <c r="M46" s="31">
        <v>1.3186899999999999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182.45</v>
      </c>
      <c r="D47" s="36">
        <v>180.86666666666665</v>
      </c>
      <c r="E47" s="36">
        <v>178.5333333333333</v>
      </c>
      <c r="F47" s="36">
        <v>174.61666666666665</v>
      </c>
      <c r="G47" s="36">
        <v>172.2833333333333</v>
      </c>
      <c r="H47" s="36">
        <v>184.7833333333333</v>
      </c>
      <c r="I47" s="36">
        <v>187.11666666666662</v>
      </c>
      <c r="J47" s="36">
        <v>191.0333333333333</v>
      </c>
      <c r="K47" s="31">
        <v>183.2</v>
      </c>
      <c r="L47" s="31">
        <v>176.95</v>
      </c>
      <c r="M47" s="31">
        <v>145.74686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3323.25</v>
      </c>
      <c r="D48" s="36">
        <v>3309.7333333333336</v>
      </c>
      <c r="E48" s="36">
        <v>3284.666666666667</v>
      </c>
      <c r="F48" s="36">
        <v>3246.0833333333335</v>
      </c>
      <c r="G48" s="36">
        <v>3221.0166666666669</v>
      </c>
      <c r="H48" s="36">
        <v>3348.3166666666671</v>
      </c>
      <c r="I48" s="36">
        <v>3373.3833333333337</v>
      </c>
      <c r="J48" s="36">
        <v>3411.9666666666672</v>
      </c>
      <c r="K48" s="31">
        <v>3334.8</v>
      </c>
      <c r="L48" s="31">
        <v>3271.15</v>
      </c>
      <c r="M48" s="31">
        <v>14.220840000000001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328.65</v>
      </c>
      <c r="D49" s="36">
        <v>329.71666666666664</v>
      </c>
      <c r="E49" s="36">
        <v>326.0333333333333</v>
      </c>
      <c r="F49" s="36">
        <v>323.41666666666669</v>
      </c>
      <c r="G49" s="36">
        <v>319.73333333333335</v>
      </c>
      <c r="H49" s="36">
        <v>332.33333333333326</v>
      </c>
      <c r="I49" s="36">
        <v>336.01666666666654</v>
      </c>
      <c r="J49" s="36">
        <v>338.63333333333321</v>
      </c>
      <c r="K49" s="31">
        <v>333.4</v>
      </c>
      <c r="L49" s="31">
        <v>327.10000000000002</v>
      </c>
      <c r="M49" s="31">
        <v>10.989599999999999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1868</v>
      </c>
      <c r="D50" s="36">
        <v>1851.7166666666665</v>
      </c>
      <c r="E50" s="36">
        <v>1826.5333333333328</v>
      </c>
      <c r="F50" s="36">
        <v>1785.0666666666664</v>
      </c>
      <c r="G50" s="36">
        <v>1759.8833333333328</v>
      </c>
      <c r="H50" s="36">
        <v>1893.1833333333329</v>
      </c>
      <c r="I50" s="36">
        <v>1918.3666666666668</v>
      </c>
      <c r="J50" s="36">
        <v>1959.833333333333</v>
      </c>
      <c r="K50" s="31">
        <v>1876.9</v>
      </c>
      <c r="L50" s="31">
        <v>1810.25</v>
      </c>
      <c r="M50" s="31">
        <v>6.2261800000000003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7028.5</v>
      </c>
      <c r="D51" s="36">
        <v>7049.166666666667</v>
      </c>
      <c r="E51" s="36">
        <v>6991.3833333333341</v>
      </c>
      <c r="F51" s="36">
        <v>6954.2666666666673</v>
      </c>
      <c r="G51" s="36">
        <v>6896.4833333333345</v>
      </c>
      <c r="H51" s="36">
        <v>7086.2833333333338</v>
      </c>
      <c r="I51" s="36">
        <v>7144.0666666666666</v>
      </c>
      <c r="J51" s="36">
        <v>7181.1833333333334</v>
      </c>
      <c r="K51" s="31">
        <v>7106.95</v>
      </c>
      <c r="L51" s="31">
        <v>7012.05</v>
      </c>
      <c r="M51" s="31">
        <v>0.11648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742.35</v>
      </c>
      <c r="D52" s="36">
        <v>741.63333333333333</v>
      </c>
      <c r="E52" s="36">
        <v>734.91666666666663</v>
      </c>
      <c r="F52" s="36">
        <v>727.48333333333335</v>
      </c>
      <c r="G52" s="36">
        <v>720.76666666666665</v>
      </c>
      <c r="H52" s="36">
        <v>749.06666666666661</v>
      </c>
      <c r="I52" s="36">
        <v>755.7833333333333</v>
      </c>
      <c r="J52" s="36">
        <v>763.21666666666658</v>
      </c>
      <c r="K52" s="31">
        <v>748.35</v>
      </c>
      <c r="L52" s="31">
        <v>734.2</v>
      </c>
      <c r="M52" s="31">
        <v>19.289860000000001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873.65</v>
      </c>
      <c r="D53" s="36">
        <v>867.25</v>
      </c>
      <c r="E53" s="36">
        <v>858.6</v>
      </c>
      <c r="F53" s="36">
        <v>843.55000000000007</v>
      </c>
      <c r="G53" s="36">
        <v>834.90000000000009</v>
      </c>
      <c r="H53" s="36">
        <v>882.3</v>
      </c>
      <c r="I53" s="36">
        <v>890.95</v>
      </c>
      <c r="J53" s="36">
        <v>905.99999999999989</v>
      </c>
      <c r="K53" s="31">
        <v>875.9</v>
      </c>
      <c r="L53" s="31">
        <v>852.2</v>
      </c>
      <c r="M53" s="31">
        <v>19.131419999999999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431.8</v>
      </c>
      <c r="D54" s="36">
        <v>434.06666666666666</v>
      </c>
      <c r="E54" s="36">
        <v>427.0333333333333</v>
      </c>
      <c r="F54" s="36">
        <v>422.26666666666665</v>
      </c>
      <c r="G54" s="36">
        <v>415.23333333333329</v>
      </c>
      <c r="H54" s="36">
        <v>438.83333333333331</v>
      </c>
      <c r="I54" s="36">
        <v>445.86666666666673</v>
      </c>
      <c r="J54" s="36">
        <v>450.63333333333333</v>
      </c>
      <c r="K54" s="31">
        <v>441.1</v>
      </c>
      <c r="L54" s="31">
        <v>429.3</v>
      </c>
      <c r="M54" s="31">
        <v>3.91147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3664.1</v>
      </c>
      <c r="D55" s="36">
        <v>3674.4166666666665</v>
      </c>
      <c r="E55" s="36">
        <v>3645.8833333333332</v>
      </c>
      <c r="F55" s="36">
        <v>3627.6666666666665</v>
      </c>
      <c r="G55" s="36">
        <v>3599.1333333333332</v>
      </c>
      <c r="H55" s="36">
        <v>3692.6333333333332</v>
      </c>
      <c r="I55" s="36">
        <v>3721.166666666667</v>
      </c>
      <c r="J55" s="36">
        <v>3739.3833333333332</v>
      </c>
      <c r="K55" s="31">
        <v>3702.95</v>
      </c>
      <c r="L55" s="31">
        <v>3656.2</v>
      </c>
      <c r="M55" s="31">
        <v>1.12473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1018.95</v>
      </c>
      <c r="D56" s="36">
        <v>1016.6999999999999</v>
      </c>
      <c r="E56" s="36">
        <v>1007.3999999999999</v>
      </c>
      <c r="F56" s="36">
        <v>995.84999999999991</v>
      </c>
      <c r="G56" s="36">
        <v>986.54999999999984</v>
      </c>
      <c r="H56" s="36">
        <v>1028.25</v>
      </c>
      <c r="I56" s="36">
        <v>1037.5499999999997</v>
      </c>
      <c r="J56" s="36">
        <v>1049.0999999999999</v>
      </c>
      <c r="K56" s="31">
        <v>1026</v>
      </c>
      <c r="L56" s="31">
        <v>1005.15</v>
      </c>
      <c r="M56" s="31">
        <v>71.238900000000001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5005.45</v>
      </c>
      <c r="D57" s="36">
        <v>5019.4833333333327</v>
      </c>
      <c r="E57" s="36">
        <v>4978.8166666666657</v>
      </c>
      <c r="F57" s="36">
        <v>4952.1833333333334</v>
      </c>
      <c r="G57" s="36">
        <v>4911.5166666666664</v>
      </c>
      <c r="H57" s="36">
        <v>5046.116666666665</v>
      </c>
      <c r="I57" s="36">
        <v>5086.783333333331</v>
      </c>
      <c r="J57" s="36">
        <v>5113.4166666666642</v>
      </c>
      <c r="K57" s="31">
        <v>5060.1499999999996</v>
      </c>
      <c r="L57" s="31">
        <v>4992.8500000000004</v>
      </c>
      <c r="M57" s="31">
        <v>5.3973100000000001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7819.85</v>
      </c>
      <c r="D58" s="36">
        <v>7726.583333333333</v>
      </c>
      <c r="E58" s="36">
        <v>7603.2666666666664</v>
      </c>
      <c r="F58" s="36">
        <v>7386.6833333333334</v>
      </c>
      <c r="G58" s="36">
        <v>7263.3666666666668</v>
      </c>
      <c r="H58" s="36">
        <v>7943.1666666666661</v>
      </c>
      <c r="I58" s="36">
        <v>8066.4833333333336</v>
      </c>
      <c r="J58" s="36">
        <v>8283.0666666666657</v>
      </c>
      <c r="K58" s="31">
        <v>7849.9</v>
      </c>
      <c r="L58" s="31">
        <v>7510</v>
      </c>
      <c r="M58" s="31">
        <v>23.47533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1577.4</v>
      </c>
      <c r="D59" s="36">
        <v>1571.7</v>
      </c>
      <c r="E59" s="36">
        <v>1552.4</v>
      </c>
      <c r="F59" s="36">
        <v>1527.4</v>
      </c>
      <c r="G59" s="36">
        <v>1508.1000000000001</v>
      </c>
      <c r="H59" s="36">
        <v>1596.7</v>
      </c>
      <c r="I59" s="36">
        <v>1615.9999999999998</v>
      </c>
      <c r="J59" s="36">
        <v>1641</v>
      </c>
      <c r="K59" s="31">
        <v>1591</v>
      </c>
      <c r="L59" s="31">
        <v>1546.7</v>
      </c>
      <c r="M59" s="31">
        <v>29.62182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7280.25</v>
      </c>
      <c r="D60" s="36">
        <v>7310.7333333333336</v>
      </c>
      <c r="E60" s="36">
        <v>7222.5166666666673</v>
      </c>
      <c r="F60" s="36">
        <v>7164.7833333333338</v>
      </c>
      <c r="G60" s="36">
        <v>7076.5666666666675</v>
      </c>
      <c r="H60" s="36">
        <v>7368.4666666666672</v>
      </c>
      <c r="I60" s="36">
        <v>7456.6833333333343</v>
      </c>
      <c r="J60" s="36">
        <v>7514.416666666667</v>
      </c>
      <c r="K60" s="31">
        <v>7398.95</v>
      </c>
      <c r="L60" s="31">
        <v>7253</v>
      </c>
      <c r="M60" s="31">
        <v>1.4238500000000001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2239.1</v>
      </c>
      <c r="D61" s="36">
        <v>2233.6166666666668</v>
      </c>
      <c r="E61" s="36">
        <v>2216.3333333333335</v>
      </c>
      <c r="F61" s="36">
        <v>2193.5666666666666</v>
      </c>
      <c r="G61" s="36">
        <v>2176.2833333333333</v>
      </c>
      <c r="H61" s="36">
        <v>2256.3833333333337</v>
      </c>
      <c r="I61" s="36">
        <v>2273.6666666666665</v>
      </c>
      <c r="J61" s="36">
        <v>2296.4333333333338</v>
      </c>
      <c r="K61" s="31">
        <v>2250.9</v>
      </c>
      <c r="L61" s="31">
        <v>2210.85</v>
      </c>
      <c r="M61" s="31">
        <v>0.36276999999999998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2562.35</v>
      </c>
      <c r="D62" s="36">
        <v>2558.9</v>
      </c>
      <c r="E62" s="36">
        <v>2538.9</v>
      </c>
      <c r="F62" s="36">
        <v>2515.4499999999998</v>
      </c>
      <c r="G62" s="36">
        <v>2495.4499999999998</v>
      </c>
      <c r="H62" s="36">
        <v>2582.3500000000004</v>
      </c>
      <c r="I62" s="36">
        <v>2602.3500000000004</v>
      </c>
      <c r="J62" s="36">
        <v>2625.8000000000006</v>
      </c>
      <c r="K62" s="31">
        <v>2578.9</v>
      </c>
      <c r="L62" s="31">
        <v>2535.4499999999998</v>
      </c>
      <c r="M62" s="31">
        <v>3.1686100000000001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440.25</v>
      </c>
      <c r="D63" s="36">
        <v>434.11666666666662</v>
      </c>
      <c r="E63" s="36">
        <v>421.23333333333323</v>
      </c>
      <c r="F63" s="36">
        <v>402.21666666666664</v>
      </c>
      <c r="G63" s="36">
        <v>389.33333333333326</v>
      </c>
      <c r="H63" s="36">
        <v>453.13333333333321</v>
      </c>
      <c r="I63" s="36">
        <v>466.01666666666654</v>
      </c>
      <c r="J63" s="36">
        <v>485.03333333333319</v>
      </c>
      <c r="K63" s="31">
        <v>447</v>
      </c>
      <c r="L63" s="31">
        <v>415.1</v>
      </c>
      <c r="M63" s="31">
        <v>116.30298999999999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252.95</v>
      </c>
      <c r="D64" s="36">
        <v>251.18333333333331</v>
      </c>
      <c r="E64" s="36">
        <v>248.66666666666663</v>
      </c>
      <c r="F64" s="36">
        <v>244.38333333333333</v>
      </c>
      <c r="G64" s="36">
        <v>241.86666666666665</v>
      </c>
      <c r="H64" s="36">
        <v>255.46666666666661</v>
      </c>
      <c r="I64" s="36">
        <v>257.98333333333335</v>
      </c>
      <c r="J64" s="36">
        <v>262.26666666666659</v>
      </c>
      <c r="K64" s="31">
        <v>253.7</v>
      </c>
      <c r="L64" s="31">
        <v>246.9</v>
      </c>
      <c r="M64" s="31">
        <v>110.68085000000001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217.4</v>
      </c>
      <c r="D65" s="36">
        <v>216.9666666666667</v>
      </c>
      <c r="E65" s="36">
        <v>214.48333333333341</v>
      </c>
      <c r="F65" s="36">
        <v>211.56666666666672</v>
      </c>
      <c r="G65" s="36">
        <v>209.08333333333343</v>
      </c>
      <c r="H65" s="36">
        <v>219.88333333333338</v>
      </c>
      <c r="I65" s="36">
        <v>222.36666666666667</v>
      </c>
      <c r="J65" s="36">
        <v>225.28333333333336</v>
      </c>
      <c r="K65" s="31">
        <v>219.45</v>
      </c>
      <c r="L65" s="31">
        <v>214.05</v>
      </c>
      <c r="M65" s="31">
        <v>227.56989999999999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106.55</v>
      </c>
      <c r="D66" s="36">
        <v>107.7</v>
      </c>
      <c r="E66" s="36">
        <v>104.9</v>
      </c>
      <c r="F66" s="36">
        <v>103.25</v>
      </c>
      <c r="G66" s="36">
        <v>100.45</v>
      </c>
      <c r="H66" s="36">
        <v>109.35000000000001</v>
      </c>
      <c r="I66" s="36">
        <v>112.14999999999999</v>
      </c>
      <c r="J66" s="36">
        <v>113.80000000000001</v>
      </c>
      <c r="K66" s="31">
        <v>110.5</v>
      </c>
      <c r="L66" s="31">
        <v>106.05</v>
      </c>
      <c r="M66" s="31">
        <v>147.56856999999999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46.15</v>
      </c>
      <c r="D67" s="36">
        <v>46.416666666666664</v>
      </c>
      <c r="E67" s="36">
        <v>45.333333333333329</v>
      </c>
      <c r="F67" s="36">
        <v>44.516666666666666</v>
      </c>
      <c r="G67" s="36">
        <v>43.43333333333333</v>
      </c>
      <c r="H67" s="36">
        <v>47.233333333333327</v>
      </c>
      <c r="I67" s="36">
        <v>48.316666666666656</v>
      </c>
      <c r="J67" s="36">
        <v>49.133333333333326</v>
      </c>
      <c r="K67" s="31">
        <v>47.5</v>
      </c>
      <c r="L67" s="31">
        <v>45.6</v>
      </c>
      <c r="M67" s="31">
        <v>546.46942999999999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2564.3000000000002</v>
      </c>
      <c r="D68" s="36">
        <v>2565.6666666666665</v>
      </c>
      <c r="E68" s="36">
        <v>2553.333333333333</v>
      </c>
      <c r="F68" s="36">
        <v>2542.3666666666663</v>
      </c>
      <c r="G68" s="36">
        <v>2530.0333333333328</v>
      </c>
      <c r="H68" s="36">
        <v>2576.6333333333332</v>
      </c>
      <c r="I68" s="36">
        <v>2588.9666666666662</v>
      </c>
      <c r="J68" s="36">
        <v>2599.9333333333334</v>
      </c>
      <c r="K68" s="31">
        <v>2578</v>
      </c>
      <c r="L68" s="31">
        <v>2554.6999999999998</v>
      </c>
      <c r="M68" s="31">
        <v>5.1229999999999998E-2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1635.3</v>
      </c>
      <c r="D69" s="36">
        <v>1635.55</v>
      </c>
      <c r="E69" s="36">
        <v>1621.1</v>
      </c>
      <c r="F69" s="36">
        <v>1606.8999999999999</v>
      </c>
      <c r="G69" s="36">
        <v>1592.4499999999998</v>
      </c>
      <c r="H69" s="36">
        <v>1649.75</v>
      </c>
      <c r="I69" s="36">
        <v>1664.2000000000003</v>
      </c>
      <c r="J69" s="36">
        <v>1678.4</v>
      </c>
      <c r="K69" s="31">
        <v>1650</v>
      </c>
      <c r="L69" s="31">
        <v>1621.35</v>
      </c>
      <c r="M69" s="31">
        <v>2.2985600000000002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5374.1</v>
      </c>
      <c r="D70" s="36">
        <v>5363.7500000000009</v>
      </c>
      <c r="E70" s="36">
        <v>5306.4500000000016</v>
      </c>
      <c r="F70" s="36">
        <v>5238.8000000000011</v>
      </c>
      <c r="G70" s="36">
        <v>5181.5000000000018</v>
      </c>
      <c r="H70" s="36">
        <v>5431.4000000000015</v>
      </c>
      <c r="I70" s="36">
        <v>5488.7000000000007</v>
      </c>
      <c r="J70" s="36">
        <v>5556.3500000000013</v>
      </c>
      <c r="K70" s="31">
        <v>5421.05</v>
      </c>
      <c r="L70" s="31">
        <v>5296.1</v>
      </c>
      <c r="M70" s="31">
        <v>0.11566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2304.3000000000002</v>
      </c>
      <c r="D71" s="36">
        <v>2309.4333333333334</v>
      </c>
      <c r="E71" s="36">
        <v>2269.8666666666668</v>
      </c>
      <c r="F71" s="36">
        <v>2235.4333333333334</v>
      </c>
      <c r="G71" s="36">
        <v>2195.8666666666668</v>
      </c>
      <c r="H71" s="36">
        <v>2343.8666666666668</v>
      </c>
      <c r="I71" s="36">
        <v>2383.4333333333334</v>
      </c>
      <c r="J71" s="36">
        <v>2417.8666666666668</v>
      </c>
      <c r="K71" s="31">
        <v>2349</v>
      </c>
      <c r="L71" s="31">
        <v>2275</v>
      </c>
      <c r="M71" s="31">
        <v>2.1867999999999999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611.4</v>
      </c>
      <c r="D72" s="36">
        <v>629.80000000000007</v>
      </c>
      <c r="E72" s="36">
        <v>591.60000000000014</v>
      </c>
      <c r="F72" s="36">
        <v>571.80000000000007</v>
      </c>
      <c r="G72" s="36">
        <v>533.60000000000014</v>
      </c>
      <c r="H72" s="36">
        <v>649.60000000000014</v>
      </c>
      <c r="I72" s="36">
        <v>687.80000000000018</v>
      </c>
      <c r="J72" s="36">
        <v>707.60000000000014</v>
      </c>
      <c r="K72" s="31">
        <v>668</v>
      </c>
      <c r="L72" s="31">
        <v>610</v>
      </c>
      <c r="M72" s="31">
        <v>48.34319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991.25</v>
      </c>
      <c r="D73" s="36">
        <v>988.88333333333333</v>
      </c>
      <c r="E73" s="36">
        <v>958.36666666666667</v>
      </c>
      <c r="F73" s="36">
        <v>925.48333333333335</v>
      </c>
      <c r="G73" s="36">
        <v>894.9666666666667</v>
      </c>
      <c r="H73" s="36">
        <v>1021.7666666666667</v>
      </c>
      <c r="I73" s="36">
        <v>1052.2833333333333</v>
      </c>
      <c r="J73" s="36">
        <v>1085.1666666666665</v>
      </c>
      <c r="K73" s="31">
        <v>1019.4</v>
      </c>
      <c r="L73" s="31">
        <v>956</v>
      </c>
      <c r="M73" s="31">
        <v>13.858420000000001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136.6</v>
      </c>
      <c r="D74" s="36">
        <v>135.68333333333331</v>
      </c>
      <c r="E74" s="36">
        <v>134.51666666666662</v>
      </c>
      <c r="F74" s="36">
        <v>132.43333333333331</v>
      </c>
      <c r="G74" s="36">
        <v>131.26666666666662</v>
      </c>
      <c r="H74" s="36">
        <v>137.76666666666662</v>
      </c>
      <c r="I74" s="36">
        <v>138.93333333333331</v>
      </c>
      <c r="J74" s="36">
        <v>141.01666666666662</v>
      </c>
      <c r="K74" s="31">
        <v>136.85</v>
      </c>
      <c r="L74" s="31">
        <v>133.6</v>
      </c>
      <c r="M74" s="31">
        <v>149.84591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1106.25</v>
      </c>
      <c r="D75" s="36">
        <v>1097.6499999999999</v>
      </c>
      <c r="E75" s="36">
        <v>1085.2999999999997</v>
      </c>
      <c r="F75" s="36">
        <v>1064.3499999999999</v>
      </c>
      <c r="G75" s="36">
        <v>1051.9999999999998</v>
      </c>
      <c r="H75" s="36">
        <v>1118.5999999999997</v>
      </c>
      <c r="I75" s="36">
        <v>1130.9499999999996</v>
      </c>
      <c r="J75" s="36">
        <v>1151.8999999999996</v>
      </c>
      <c r="K75" s="31">
        <v>1110</v>
      </c>
      <c r="L75" s="31">
        <v>1076.7</v>
      </c>
      <c r="M75" s="31">
        <v>14.241849999999999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125.25</v>
      </c>
      <c r="D76" s="36">
        <v>125.3</v>
      </c>
      <c r="E76" s="36">
        <v>123.64999999999999</v>
      </c>
      <c r="F76" s="36">
        <v>122.05</v>
      </c>
      <c r="G76" s="36">
        <v>120.39999999999999</v>
      </c>
      <c r="H76" s="36">
        <v>126.89999999999999</v>
      </c>
      <c r="I76" s="36">
        <v>128.55000000000001</v>
      </c>
      <c r="J76" s="36">
        <v>130.14999999999998</v>
      </c>
      <c r="K76" s="31">
        <v>126.95</v>
      </c>
      <c r="L76" s="31">
        <v>123.7</v>
      </c>
      <c r="M76" s="31">
        <v>376.08586000000003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351.9</v>
      </c>
      <c r="D77" s="36">
        <v>351.15000000000003</v>
      </c>
      <c r="E77" s="36">
        <v>348.80000000000007</v>
      </c>
      <c r="F77" s="36">
        <v>345.70000000000005</v>
      </c>
      <c r="G77" s="36">
        <v>343.35000000000008</v>
      </c>
      <c r="H77" s="36">
        <v>354.25000000000006</v>
      </c>
      <c r="I77" s="36">
        <v>356.60000000000008</v>
      </c>
      <c r="J77" s="36">
        <v>359.70000000000005</v>
      </c>
      <c r="K77" s="31">
        <v>353.5</v>
      </c>
      <c r="L77" s="31">
        <v>348.05</v>
      </c>
      <c r="M77" s="31">
        <v>24.798760000000001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910.4</v>
      </c>
      <c r="D78" s="36">
        <v>908.6</v>
      </c>
      <c r="E78" s="36">
        <v>903.85</v>
      </c>
      <c r="F78" s="36">
        <v>897.3</v>
      </c>
      <c r="G78" s="36">
        <v>892.55</v>
      </c>
      <c r="H78" s="36">
        <v>915.15000000000009</v>
      </c>
      <c r="I78" s="36">
        <v>919.90000000000009</v>
      </c>
      <c r="J78" s="36">
        <v>926.45000000000016</v>
      </c>
      <c r="K78" s="31">
        <v>913.35</v>
      </c>
      <c r="L78" s="31">
        <v>902.05</v>
      </c>
      <c r="M78" s="31">
        <v>52.780450000000002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491.1</v>
      </c>
      <c r="D79" s="36">
        <v>489.10000000000008</v>
      </c>
      <c r="E79" s="36">
        <v>484.15000000000015</v>
      </c>
      <c r="F79" s="36">
        <v>477.20000000000005</v>
      </c>
      <c r="G79" s="36">
        <v>472.25000000000011</v>
      </c>
      <c r="H79" s="36">
        <v>496.05000000000018</v>
      </c>
      <c r="I79" s="36">
        <v>501.00000000000011</v>
      </c>
      <c r="J79" s="36">
        <v>507.95000000000022</v>
      </c>
      <c r="K79" s="31">
        <v>494.05</v>
      </c>
      <c r="L79" s="31">
        <v>482.15</v>
      </c>
      <c r="M79" s="31">
        <v>2.4974699999999999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264.10000000000002</v>
      </c>
      <c r="D80" s="36">
        <v>264.34999999999997</v>
      </c>
      <c r="E80" s="36">
        <v>262.54999999999995</v>
      </c>
      <c r="F80" s="36">
        <v>261</v>
      </c>
      <c r="G80" s="36">
        <v>259.2</v>
      </c>
      <c r="H80" s="36">
        <v>265.89999999999992</v>
      </c>
      <c r="I80" s="36">
        <v>267.7</v>
      </c>
      <c r="J80" s="36">
        <v>269.24999999999989</v>
      </c>
      <c r="K80" s="31">
        <v>266.14999999999998</v>
      </c>
      <c r="L80" s="31">
        <v>262.8</v>
      </c>
      <c r="M80" s="31">
        <v>10.725339999999999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1155.95</v>
      </c>
      <c r="D81" s="36">
        <v>1160.4000000000001</v>
      </c>
      <c r="E81" s="36">
        <v>1143.9500000000003</v>
      </c>
      <c r="F81" s="36">
        <v>1131.9500000000003</v>
      </c>
      <c r="G81" s="36">
        <v>1115.5000000000005</v>
      </c>
      <c r="H81" s="36">
        <v>1172.4000000000001</v>
      </c>
      <c r="I81" s="36">
        <v>1188.8499999999999</v>
      </c>
      <c r="J81" s="36">
        <v>1200.8499999999999</v>
      </c>
      <c r="K81" s="31">
        <v>1176.8499999999999</v>
      </c>
      <c r="L81" s="31">
        <v>1148.4000000000001</v>
      </c>
      <c r="M81" s="31">
        <v>0.70750999999999997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488.4</v>
      </c>
      <c r="D82" s="36">
        <v>489.93333333333334</v>
      </c>
      <c r="E82" s="36">
        <v>483.4666666666667</v>
      </c>
      <c r="F82" s="36">
        <v>478.53333333333336</v>
      </c>
      <c r="G82" s="36">
        <v>472.06666666666672</v>
      </c>
      <c r="H82" s="36">
        <v>494.86666666666667</v>
      </c>
      <c r="I82" s="36">
        <v>501.33333333333326</v>
      </c>
      <c r="J82" s="36">
        <v>506.26666666666665</v>
      </c>
      <c r="K82" s="31">
        <v>496.4</v>
      </c>
      <c r="L82" s="31">
        <v>485</v>
      </c>
      <c r="M82" s="31">
        <v>12.87496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261.39999999999998</v>
      </c>
      <c r="D83" s="36">
        <v>262.7833333333333</v>
      </c>
      <c r="E83" s="36">
        <v>259.16666666666663</v>
      </c>
      <c r="F83" s="36">
        <v>256.93333333333334</v>
      </c>
      <c r="G83" s="36">
        <v>253.31666666666666</v>
      </c>
      <c r="H83" s="36">
        <v>265.01666666666659</v>
      </c>
      <c r="I83" s="36">
        <v>268.63333333333327</v>
      </c>
      <c r="J83" s="36">
        <v>270.86666666666656</v>
      </c>
      <c r="K83" s="31">
        <v>266.39999999999998</v>
      </c>
      <c r="L83" s="31">
        <v>260.55</v>
      </c>
      <c r="M83" s="31">
        <v>5.0854499999999998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6717.15</v>
      </c>
      <c r="D84" s="36">
        <v>6748.1333333333341</v>
      </c>
      <c r="E84" s="36">
        <v>6670.4666666666681</v>
      </c>
      <c r="F84" s="36">
        <v>6623.7833333333338</v>
      </c>
      <c r="G84" s="36">
        <v>6546.1166666666677</v>
      </c>
      <c r="H84" s="36">
        <v>6794.8166666666684</v>
      </c>
      <c r="I84" s="36">
        <v>6872.4833333333345</v>
      </c>
      <c r="J84" s="36">
        <v>6919.1666666666688</v>
      </c>
      <c r="K84" s="31">
        <v>6825.8</v>
      </c>
      <c r="L84" s="31">
        <v>6701.45</v>
      </c>
      <c r="M84" s="31">
        <v>5.9400000000000001E-2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911.7</v>
      </c>
      <c r="D85" s="36">
        <v>918.65</v>
      </c>
      <c r="E85" s="36">
        <v>887.3</v>
      </c>
      <c r="F85" s="36">
        <v>862.9</v>
      </c>
      <c r="G85" s="36">
        <v>831.55</v>
      </c>
      <c r="H85" s="36">
        <v>943.05</v>
      </c>
      <c r="I85" s="36">
        <v>974.40000000000009</v>
      </c>
      <c r="J85" s="36">
        <v>998.8</v>
      </c>
      <c r="K85" s="31">
        <v>950</v>
      </c>
      <c r="L85" s="31">
        <v>894.25</v>
      </c>
      <c r="M85" s="31">
        <v>15.262890000000001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1200.4000000000001</v>
      </c>
      <c r="D86" s="36">
        <v>1201.1333333333334</v>
      </c>
      <c r="E86" s="36">
        <v>1189.2666666666669</v>
      </c>
      <c r="F86" s="36">
        <v>1178.1333333333334</v>
      </c>
      <c r="G86" s="36">
        <v>1166.2666666666669</v>
      </c>
      <c r="H86" s="36">
        <v>1212.2666666666669</v>
      </c>
      <c r="I86" s="36">
        <v>1224.1333333333332</v>
      </c>
      <c r="J86" s="36">
        <v>1235.2666666666669</v>
      </c>
      <c r="K86" s="31">
        <v>1213</v>
      </c>
      <c r="L86" s="31">
        <v>1190</v>
      </c>
      <c r="M86" s="31">
        <v>0.37661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410.1</v>
      </c>
      <c r="D87" s="36">
        <v>413.13333333333338</v>
      </c>
      <c r="E87" s="36">
        <v>405.96666666666675</v>
      </c>
      <c r="F87" s="36">
        <v>401.83333333333337</v>
      </c>
      <c r="G87" s="36">
        <v>394.66666666666674</v>
      </c>
      <c r="H87" s="36">
        <v>417.26666666666677</v>
      </c>
      <c r="I87" s="36">
        <v>424.43333333333339</v>
      </c>
      <c r="J87" s="36">
        <v>428.56666666666678</v>
      </c>
      <c r="K87" s="31">
        <v>420.3</v>
      </c>
      <c r="L87" s="31">
        <v>409</v>
      </c>
      <c r="M87" s="31">
        <v>3.2496900000000002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19105.55</v>
      </c>
      <c r="D88" s="36">
        <v>19101.883333333335</v>
      </c>
      <c r="E88" s="36">
        <v>19004.816666666669</v>
      </c>
      <c r="F88" s="36">
        <v>18904.083333333336</v>
      </c>
      <c r="G88" s="36">
        <v>18807.01666666667</v>
      </c>
      <c r="H88" s="36">
        <v>19202.616666666669</v>
      </c>
      <c r="I88" s="36">
        <v>19299.683333333334</v>
      </c>
      <c r="J88" s="36">
        <v>19400.416666666668</v>
      </c>
      <c r="K88" s="31">
        <v>19198.95</v>
      </c>
      <c r="L88" s="31">
        <v>19001.150000000001</v>
      </c>
      <c r="M88" s="31">
        <v>6.8360000000000004E-2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589.45000000000005</v>
      </c>
      <c r="D89" s="36">
        <v>586.26666666666677</v>
      </c>
      <c r="E89" s="36">
        <v>578.53333333333353</v>
      </c>
      <c r="F89" s="36">
        <v>567.61666666666679</v>
      </c>
      <c r="G89" s="36">
        <v>559.88333333333355</v>
      </c>
      <c r="H89" s="36">
        <v>597.18333333333351</v>
      </c>
      <c r="I89" s="36">
        <v>604.91666666666686</v>
      </c>
      <c r="J89" s="36">
        <v>615.83333333333348</v>
      </c>
      <c r="K89" s="31">
        <v>594</v>
      </c>
      <c r="L89" s="31">
        <v>575.35</v>
      </c>
      <c r="M89" s="31">
        <v>0.87056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18.25</v>
      </c>
      <c r="D90" s="36">
        <v>18.25</v>
      </c>
      <c r="E90" s="36">
        <v>18.25</v>
      </c>
      <c r="F90" s="36">
        <v>18.25</v>
      </c>
      <c r="G90" s="36">
        <v>18.25</v>
      </c>
      <c r="H90" s="36">
        <v>18.25</v>
      </c>
      <c r="I90" s="36">
        <v>18.25</v>
      </c>
      <c r="J90" s="36">
        <v>18.25</v>
      </c>
      <c r="K90" s="31">
        <v>18.25</v>
      </c>
      <c r="L90" s="31">
        <v>18.25</v>
      </c>
      <c r="M90" s="31">
        <v>36.640520000000002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4570.05</v>
      </c>
      <c r="D91" s="36">
        <v>4555.2</v>
      </c>
      <c r="E91" s="36">
        <v>4525.3999999999996</v>
      </c>
      <c r="F91" s="36">
        <v>4480.75</v>
      </c>
      <c r="G91" s="36">
        <v>4450.95</v>
      </c>
      <c r="H91" s="36">
        <v>4599.8499999999995</v>
      </c>
      <c r="I91" s="36">
        <v>4629.6500000000005</v>
      </c>
      <c r="J91" s="36">
        <v>4674.2999999999993</v>
      </c>
      <c r="K91" s="31">
        <v>4585</v>
      </c>
      <c r="L91" s="31">
        <v>4510.55</v>
      </c>
      <c r="M91" s="31">
        <v>4.9835399999999996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1207</v>
      </c>
      <c r="D92" s="36">
        <v>1205.3499999999999</v>
      </c>
      <c r="E92" s="36">
        <v>1162.9999999999998</v>
      </c>
      <c r="F92" s="36">
        <v>1118.9999999999998</v>
      </c>
      <c r="G92" s="36">
        <v>1076.6499999999996</v>
      </c>
      <c r="H92" s="36">
        <v>1249.3499999999999</v>
      </c>
      <c r="I92" s="36">
        <v>1291.7000000000003</v>
      </c>
      <c r="J92" s="36">
        <v>1335.7</v>
      </c>
      <c r="K92" s="31">
        <v>1247.7</v>
      </c>
      <c r="L92" s="31">
        <v>1161.3499999999999</v>
      </c>
      <c r="M92" s="31">
        <v>11.2464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1709.15</v>
      </c>
      <c r="D93" s="36">
        <v>1709.8999999999999</v>
      </c>
      <c r="E93" s="36">
        <v>1677.7999999999997</v>
      </c>
      <c r="F93" s="36">
        <v>1646.4499999999998</v>
      </c>
      <c r="G93" s="36">
        <v>1614.3499999999997</v>
      </c>
      <c r="H93" s="36">
        <v>1741.2499999999998</v>
      </c>
      <c r="I93" s="36">
        <v>1773.3499999999997</v>
      </c>
      <c r="J93" s="36">
        <v>1804.6999999999998</v>
      </c>
      <c r="K93" s="31">
        <v>1742</v>
      </c>
      <c r="L93" s="31">
        <v>1678.55</v>
      </c>
      <c r="M93" s="31">
        <v>0.57162999999999997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293.85000000000002</v>
      </c>
      <c r="D94" s="36">
        <v>294.08333333333331</v>
      </c>
      <c r="E94" s="36">
        <v>292.26666666666665</v>
      </c>
      <c r="F94" s="36">
        <v>290.68333333333334</v>
      </c>
      <c r="G94" s="36">
        <v>288.86666666666667</v>
      </c>
      <c r="H94" s="36">
        <v>295.66666666666663</v>
      </c>
      <c r="I94" s="36">
        <v>297.48333333333335</v>
      </c>
      <c r="J94" s="36">
        <v>299.06666666666661</v>
      </c>
      <c r="K94" s="31">
        <v>295.89999999999998</v>
      </c>
      <c r="L94" s="31">
        <v>292.5</v>
      </c>
      <c r="M94" s="31">
        <v>3.39873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771.75</v>
      </c>
      <c r="D95" s="36">
        <v>761.81666666666661</v>
      </c>
      <c r="E95" s="36">
        <v>746.98333333333323</v>
      </c>
      <c r="F95" s="36">
        <v>722.21666666666658</v>
      </c>
      <c r="G95" s="36">
        <v>707.38333333333321</v>
      </c>
      <c r="H95" s="36">
        <v>786.58333333333326</v>
      </c>
      <c r="I95" s="36">
        <v>801.41666666666674</v>
      </c>
      <c r="J95" s="36">
        <v>826.18333333333328</v>
      </c>
      <c r="K95" s="31">
        <v>776.65</v>
      </c>
      <c r="L95" s="31">
        <v>737.05</v>
      </c>
      <c r="M95" s="31">
        <v>10.24817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375.05</v>
      </c>
      <c r="D96" s="36">
        <v>377.56666666666666</v>
      </c>
      <c r="E96" s="36">
        <v>371.18333333333334</v>
      </c>
      <c r="F96" s="36">
        <v>367.31666666666666</v>
      </c>
      <c r="G96" s="36">
        <v>360.93333333333334</v>
      </c>
      <c r="H96" s="36">
        <v>381.43333333333334</v>
      </c>
      <c r="I96" s="36">
        <v>387.81666666666666</v>
      </c>
      <c r="J96" s="36">
        <v>391.68333333333334</v>
      </c>
      <c r="K96" s="31">
        <v>383.95</v>
      </c>
      <c r="L96" s="31">
        <v>373.7</v>
      </c>
      <c r="M96" s="31">
        <v>137.15792999999999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764.15</v>
      </c>
      <c r="D97" s="36">
        <v>779.35</v>
      </c>
      <c r="E97" s="36">
        <v>744.80000000000007</v>
      </c>
      <c r="F97" s="36">
        <v>725.45</v>
      </c>
      <c r="G97" s="36">
        <v>690.90000000000009</v>
      </c>
      <c r="H97" s="36">
        <v>798.7</v>
      </c>
      <c r="I97" s="36">
        <v>833.25</v>
      </c>
      <c r="J97" s="36">
        <v>852.6</v>
      </c>
      <c r="K97" s="31">
        <v>813.9</v>
      </c>
      <c r="L97" s="31">
        <v>760</v>
      </c>
      <c r="M97" s="31">
        <v>2.6074799999999998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1188.7</v>
      </c>
      <c r="D98" s="36">
        <v>1193.8833333333334</v>
      </c>
      <c r="E98" s="36">
        <v>1176.8166666666668</v>
      </c>
      <c r="F98" s="36">
        <v>1164.9333333333334</v>
      </c>
      <c r="G98" s="36">
        <v>1147.8666666666668</v>
      </c>
      <c r="H98" s="36">
        <v>1205.7666666666669</v>
      </c>
      <c r="I98" s="36">
        <v>1222.8333333333335</v>
      </c>
      <c r="J98" s="36">
        <v>1234.7166666666669</v>
      </c>
      <c r="K98" s="31">
        <v>1210.95</v>
      </c>
      <c r="L98" s="31">
        <v>1182</v>
      </c>
      <c r="M98" s="31">
        <v>0.96947000000000005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137.9</v>
      </c>
      <c r="D99" s="36">
        <v>139.13333333333333</v>
      </c>
      <c r="E99" s="36">
        <v>136.16666666666666</v>
      </c>
      <c r="F99" s="36">
        <v>134.43333333333334</v>
      </c>
      <c r="G99" s="36">
        <v>131.46666666666667</v>
      </c>
      <c r="H99" s="36">
        <v>140.86666666666665</v>
      </c>
      <c r="I99" s="36">
        <v>143.83333333333334</v>
      </c>
      <c r="J99" s="36">
        <v>145.56666666666663</v>
      </c>
      <c r="K99" s="31">
        <v>142.1</v>
      </c>
      <c r="L99" s="31">
        <v>137.4</v>
      </c>
      <c r="M99" s="31">
        <v>17.44462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635.85</v>
      </c>
      <c r="D100" s="36">
        <v>630.29999999999995</v>
      </c>
      <c r="E100" s="36">
        <v>621.59999999999991</v>
      </c>
      <c r="F100" s="36">
        <v>607.34999999999991</v>
      </c>
      <c r="G100" s="36">
        <v>598.64999999999986</v>
      </c>
      <c r="H100" s="36">
        <v>644.54999999999995</v>
      </c>
      <c r="I100" s="36">
        <v>653.25</v>
      </c>
      <c r="J100" s="36">
        <v>667.5</v>
      </c>
      <c r="K100" s="31">
        <v>639</v>
      </c>
      <c r="L100" s="31">
        <v>616.04999999999995</v>
      </c>
      <c r="M100" s="31">
        <v>4.8121099999999997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2146.6</v>
      </c>
      <c r="D101" s="36">
        <v>2144.1166666666663</v>
      </c>
      <c r="E101" s="36">
        <v>2108.5333333333328</v>
      </c>
      <c r="F101" s="36">
        <v>2070.4666666666667</v>
      </c>
      <c r="G101" s="36">
        <v>2034.8833333333332</v>
      </c>
      <c r="H101" s="36">
        <v>2182.1833333333325</v>
      </c>
      <c r="I101" s="36">
        <v>2217.7666666666655</v>
      </c>
      <c r="J101" s="36">
        <v>2255.8333333333321</v>
      </c>
      <c r="K101" s="31">
        <v>2179.6999999999998</v>
      </c>
      <c r="L101" s="31">
        <v>2106.0500000000002</v>
      </c>
      <c r="M101" s="31">
        <v>1.3047200000000001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50</v>
      </c>
      <c r="D102" s="36">
        <v>50.183333333333337</v>
      </c>
      <c r="E102" s="36">
        <v>49.016666666666673</v>
      </c>
      <c r="F102" s="36">
        <v>48.033333333333339</v>
      </c>
      <c r="G102" s="36">
        <v>46.866666666666674</v>
      </c>
      <c r="H102" s="36">
        <v>51.166666666666671</v>
      </c>
      <c r="I102" s="36">
        <v>52.333333333333329</v>
      </c>
      <c r="J102" s="36">
        <v>53.31666666666667</v>
      </c>
      <c r="K102" s="31">
        <v>51.35</v>
      </c>
      <c r="L102" s="31">
        <v>49.2</v>
      </c>
      <c r="M102" s="31">
        <v>616.01517000000001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1311.9</v>
      </c>
      <c r="D103" s="36">
        <v>1314.3333333333333</v>
      </c>
      <c r="E103" s="36">
        <v>1302.6166666666666</v>
      </c>
      <c r="F103" s="36">
        <v>1293.3333333333333</v>
      </c>
      <c r="G103" s="36">
        <v>1281.6166666666666</v>
      </c>
      <c r="H103" s="36">
        <v>1323.6166666666666</v>
      </c>
      <c r="I103" s="36">
        <v>1335.3333333333333</v>
      </c>
      <c r="J103" s="36">
        <v>1344.6166666666666</v>
      </c>
      <c r="K103" s="31">
        <v>1326.05</v>
      </c>
      <c r="L103" s="31">
        <v>1305.05</v>
      </c>
      <c r="M103" s="31">
        <v>4.9619499999999999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638.85</v>
      </c>
      <c r="D104" s="36">
        <v>639.2833333333333</v>
      </c>
      <c r="E104" s="36">
        <v>631.46666666666658</v>
      </c>
      <c r="F104" s="36">
        <v>624.08333333333326</v>
      </c>
      <c r="G104" s="36">
        <v>616.26666666666654</v>
      </c>
      <c r="H104" s="36">
        <v>646.66666666666663</v>
      </c>
      <c r="I104" s="36">
        <v>654.48333333333323</v>
      </c>
      <c r="J104" s="36">
        <v>661.86666666666667</v>
      </c>
      <c r="K104" s="31">
        <v>647.1</v>
      </c>
      <c r="L104" s="31">
        <v>631.9</v>
      </c>
      <c r="M104" s="31">
        <v>0.38590999999999998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1085.75</v>
      </c>
      <c r="D105" s="36">
        <v>1082.7</v>
      </c>
      <c r="E105" s="36">
        <v>1066.3000000000002</v>
      </c>
      <c r="F105" s="36">
        <v>1046.8500000000001</v>
      </c>
      <c r="G105" s="36">
        <v>1030.4500000000003</v>
      </c>
      <c r="H105" s="36">
        <v>1102.1500000000001</v>
      </c>
      <c r="I105" s="36">
        <v>1118.5500000000002</v>
      </c>
      <c r="J105" s="36">
        <v>1138</v>
      </c>
      <c r="K105" s="31">
        <v>1099.0999999999999</v>
      </c>
      <c r="L105" s="31">
        <v>1063.25</v>
      </c>
      <c r="M105" s="31">
        <v>2.2235499999999999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8722.7000000000007</v>
      </c>
      <c r="D106" s="36">
        <v>8712.2999999999993</v>
      </c>
      <c r="E106" s="36">
        <v>8595.6999999999989</v>
      </c>
      <c r="F106" s="36">
        <v>8468.6999999999989</v>
      </c>
      <c r="G106" s="36">
        <v>8352.0999999999985</v>
      </c>
      <c r="H106" s="36">
        <v>8839.2999999999993</v>
      </c>
      <c r="I106" s="36">
        <v>8955.8999999999978</v>
      </c>
      <c r="J106" s="36">
        <v>9082.9</v>
      </c>
      <c r="K106" s="31">
        <v>8828.9</v>
      </c>
      <c r="L106" s="31">
        <v>8585.2999999999993</v>
      </c>
      <c r="M106" s="31">
        <v>0.14502000000000001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91</v>
      </c>
      <c r="D107" s="36">
        <v>91.383333333333326</v>
      </c>
      <c r="E107" s="36">
        <v>90.066666666666649</v>
      </c>
      <c r="F107" s="36">
        <v>89.133333333333326</v>
      </c>
      <c r="G107" s="36">
        <v>87.816666666666649</v>
      </c>
      <c r="H107" s="36">
        <v>92.316666666666649</v>
      </c>
      <c r="I107" s="36">
        <v>93.633333333333312</v>
      </c>
      <c r="J107" s="36">
        <v>94.566666666666649</v>
      </c>
      <c r="K107" s="31">
        <v>92.7</v>
      </c>
      <c r="L107" s="31">
        <v>90.45</v>
      </c>
      <c r="M107" s="31">
        <v>58.773769999999999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434.45</v>
      </c>
      <c r="D108" s="36">
        <v>435.98333333333335</v>
      </c>
      <c r="E108" s="36">
        <v>430.01666666666671</v>
      </c>
      <c r="F108" s="36">
        <v>425.58333333333337</v>
      </c>
      <c r="G108" s="36">
        <v>419.61666666666673</v>
      </c>
      <c r="H108" s="36">
        <v>440.41666666666669</v>
      </c>
      <c r="I108" s="36">
        <v>446.38333333333338</v>
      </c>
      <c r="J108" s="36">
        <v>450.81666666666666</v>
      </c>
      <c r="K108" s="31">
        <v>441.95</v>
      </c>
      <c r="L108" s="31">
        <v>431.55</v>
      </c>
      <c r="M108" s="31">
        <v>10.658989999999999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546.45000000000005</v>
      </c>
      <c r="D109" s="36">
        <v>547.7166666666667</v>
      </c>
      <c r="E109" s="36">
        <v>542.73333333333335</v>
      </c>
      <c r="F109" s="36">
        <v>539.01666666666665</v>
      </c>
      <c r="G109" s="36">
        <v>534.0333333333333</v>
      </c>
      <c r="H109" s="36">
        <v>551.43333333333339</v>
      </c>
      <c r="I109" s="36">
        <v>556.41666666666674</v>
      </c>
      <c r="J109" s="36">
        <v>560.13333333333344</v>
      </c>
      <c r="K109" s="31">
        <v>552.70000000000005</v>
      </c>
      <c r="L109" s="31">
        <v>544</v>
      </c>
      <c r="M109" s="31">
        <v>1.0511299999999999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281.05</v>
      </c>
      <c r="D110" s="36">
        <v>282.73333333333335</v>
      </c>
      <c r="E110" s="36">
        <v>278.81666666666672</v>
      </c>
      <c r="F110" s="36">
        <v>276.58333333333337</v>
      </c>
      <c r="G110" s="36">
        <v>272.66666666666674</v>
      </c>
      <c r="H110" s="36">
        <v>284.9666666666667</v>
      </c>
      <c r="I110" s="36">
        <v>288.88333333333333</v>
      </c>
      <c r="J110" s="36">
        <v>291.11666666666667</v>
      </c>
      <c r="K110" s="31">
        <v>286.64999999999998</v>
      </c>
      <c r="L110" s="31">
        <v>280.5</v>
      </c>
      <c r="M110" s="31">
        <v>30.959859999999999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479.6</v>
      </c>
      <c r="D111" s="36">
        <v>481.75</v>
      </c>
      <c r="E111" s="36">
        <v>474.35</v>
      </c>
      <c r="F111" s="36">
        <v>469.1</v>
      </c>
      <c r="G111" s="36">
        <v>461.70000000000005</v>
      </c>
      <c r="H111" s="36">
        <v>487</v>
      </c>
      <c r="I111" s="36">
        <v>494.4</v>
      </c>
      <c r="J111" s="36">
        <v>499.65</v>
      </c>
      <c r="K111" s="31">
        <v>489.15</v>
      </c>
      <c r="L111" s="31">
        <v>476.5</v>
      </c>
      <c r="M111" s="31">
        <v>0.97079000000000004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1174.55</v>
      </c>
      <c r="D112" s="36">
        <v>1170.1499999999999</v>
      </c>
      <c r="E112" s="36">
        <v>1146.4999999999998</v>
      </c>
      <c r="F112" s="36">
        <v>1118.4499999999998</v>
      </c>
      <c r="G112" s="36">
        <v>1094.7999999999997</v>
      </c>
      <c r="H112" s="36">
        <v>1198.1999999999998</v>
      </c>
      <c r="I112" s="36">
        <v>1221.8499999999999</v>
      </c>
      <c r="J112" s="36">
        <v>1249.8999999999999</v>
      </c>
      <c r="K112" s="31">
        <v>1193.8</v>
      </c>
      <c r="L112" s="31">
        <v>1142.0999999999999</v>
      </c>
      <c r="M112" s="31">
        <v>2.2455699999999998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1183.0999999999999</v>
      </c>
      <c r="D113" s="36">
        <v>1183.3999999999999</v>
      </c>
      <c r="E113" s="36">
        <v>1169.8999999999996</v>
      </c>
      <c r="F113" s="36">
        <v>1156.6999999999998</v>
      </c>
      <c r="G113" s="36">
        <v>1143.1999999999996</v>
      </c>
      <c r="H113" s="36">
        <v>1196.5999999999997</v>
      </c>
      <c r="I113" s="36">
        <v>1210.1000000000001</v>
      </c>
      <c r="J113" s="36">
        <v>1223.2999999999997</v>
      </c>
      <c r="K113" s="31">
        <v>1196.9000000000001</v>
      </c>
      <c r="L113" s="31">
        <v>1170.2</v>
      </c>
      <c r="M113" s="31">
        <v>21.45513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480.35</v>
      </c>
      <c r="D114" s="36">
        <v>477.38333333333338</v>
      </c>
      <c r="E114" s="36">
        <v>471.76666666666677</v>
      </c>
      <c r="F114" s="36">
        <v>463.18333333333339</v>
      </c>
      <c r="G114" s="36">
        <v>457.56666666666678</v>
      </c>
      <c r="H114" s="36">
        <v>485.96666666666675</v>
      </c>
      <c r="I114" s="36">
        <v>491.58333333333343</v>
      </c>
      <c r="J114" s="36">
        <v>500.16666666666674</v>
      </c>
      <c r="K114" s="31">
        <v>483</v>
      </c>
      <c r="L114" s="31">
        <v>468.8</v>
      </c>
      <c r="M114" s="31">
        <v>2.3831899999999999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1179.3499999999999</v>
      </c>
      <c r="D115" s="36">
        <v>1184.5</v>
      </c>
      <c r="E115" s="36">
        <v>1171.8499999999999</v>
      </c>
      <c r="F115" s="36">
        <v>1164.3499999999999</v>
      </c>
      <c r="G115" s="36">
        <v>1151.6999999999998</v>
      </c>
      <c r="H115" s="36">
        <v>1192</v>
      </c>
      <c r="I115" s="36">
        <v>1204.6500000000001</v>
      </c>
      <c r="J115" s="36">
        <v>1212.1500000000001</v>
      </c>
      <c r="K115" s="31">
        <v>1197.1500000000001</v>
      </c>
      <c r="L115" s="31">
        <v>1177</v>
      </c>
      <c r="M115" s="31">
        <v>12.676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129.4</v>
      </c>
      <c r="D116" s="36">
        <v>129.33333333333334</v>
      </c>
      <c r="E116" s="36">
        <v>128.26666666666668</v>
      </c>
      <c r="F116" s="36">
        <v>127.13333333333333</v>
      </c>
      <c r="G116" s="36">
        <v>126.06666666666666</v>
      </c>
      <c r="H116" s="36">
        <v>130.4666666666667</v>
      </c>
      <c r="I116" s="36">
        <v>131.53333333333336</v>
      </c>
      <c r="J116" s="36">
        <v>132.66666666666671</v>
      </c>
      <c r="K116" s="31">
        <v>130.4</v>
      </c>
      <c r="L116" s="31">
        <v>128.19999999999999</v>
      </c>
      <c r="M116" s="31">
        <v>25.815460000000002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1412.05</v>
      </c>
      <c r="D117" s="36">
        <v>1409.8</v>
      </c>
      <c r="E117" s="36">
        <v>1398.25</v>
      </c>
      <c r="F117" s="36">
        <v>1384.45</v>
      </c>
      <c r="G117" s="36">
        <v>1372.9</v>
      </c>
      <c r="H117" s="36">
        <v>1423.6</v>
      </c>
      <c r="I117" s="36">
        <v>1435.1499999999996</v>
      </c>
      <c r="J117" s="36">
        <v>1448.9499999999998</v>
      </c>
      <c r="K117" s="31">
        <v>1421.35</v>
      </c>
      <c r="L117" s="31">
        <v>1396</v>
      </c>
      <c r="M117" s="31">
        <v>0.78637999999999997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288.05</v>
      </c>
      <c r="D118" s="36">
        <v>286.06666666666666</v>
      </c>
      <c r="E118" s="36">
        <v>283.13333333333333</v>
      </c>
      <c r="F118" s="36">
        <v>278.21666666666664</v>
      </c>
      <c r="G118" s="36">
        <v>275.2833333333333</v>
      </c>
      <c r="H118" s="36">
        <v>290.98333333333335</v>
      </c>
      <c r="I118" s="36">
        <v>293.91666666666663</v>
      </c>
      <c r="J118" s="36">
        <v>298.83333333333337</v>
      </c>
      <c r="K118" s="31">
        <v>289</v>
      </c>
      <c r="L118" s="31">
        <v>281.14999999999998</v>
      </c>
      <c r="M118" s="31">
        <v>91.189570000000003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983.25</v>
      </c>
      <c r="D119" s="36">
        <v>989.83333333333337</v>
      </c>
      <c r="E119" s="36">
        <v>965.7166666666667</v>
      </c>
      <c r="F119" s="36">
        <v>948.18333333333328</v>
      </c>
      <c r="G119" s="36">
        <v>924.06666666666661</v>
      </c>
      <c r="H119" s="36">
        <v>1007.3666666666668</v>
      </c>
      <c r="I119" s="36">
        <v>1031.4833333333333</v>
      </c>
      <c r="J119" s="36">
        <v>1049.0166666666669</v>
      </c>
      <c r="K119" s="31">
        <v>1013.95</v>
      </c>
      <c r="L119" s="31">
        <v>972.3</v>
      </c>
      <c r="M119" s="31">
        <v>16.578880000000002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5285.9</v>
      </c>
      <c r="D120" s="36">
        <v>5295.3166666666666</v>
      </c>
      <c r="E120" s="36">
        <v>5250.6833333333334</v>
      </c>
      <c r="F120" s="36">
        <v>5215.4666666666672</v>
      </c>
      <c r="G120" s="36">
        <v>5170.8333333333339</v>
      </c>
      <c r="H120" s="36">
        <v>5330.5333333333328</v>
      </c>
      <c r="I120" s="36">
        <v>5375.1666666666661</v>
      </c>
      <c r="J120" s="36">
        <v>5410.3833333333323</v>
      </c>
      <c r="K120" s="31">
        <v>5339.95</v>
      </c>
      <c r="L120" s="31">
        <v>5260.1</v>
      </c>
      <c r="M120" s="31">
        <v>1.9021399999999999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2002.35</v>
      </c>
      <c r="D121" s="36">
        <v>2004.6166666666668</v>
      </c>
      <c r="E121" s="36">
        <v>1995.7333333333336</v>
      </c>
      <c r="F121" s="36">
        <v>1989.1166666666668</v>
      </c>
      <c r="G121" s="36">
        <v>1980.2333333333336</v>
      </c>
      <c r="H121" s="36">
        <v>2011.2333333333336</v>
      </c>
      <c r="I121" s="36">
        <v>2020.1166666666668</v>
      </c>
      <c r="J121" s="36">
        <v>2026.7333333333336</v>
      </c>
      <c r="K121" s="31">
        <v>2013.5</v>
      </c>
      <c r="L121" s="31">
        <v>1998</v>
      </c>
      <c r="M121" s="31">
        <v>1.9995700000000001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2491.9499999999998</v>
      </c>
      <c r="D122" s="36">
        <v>2492.3166666666666</v>
      </c>
      <c r="E122" s="36">
        <v>2464.6333333333332</v>
      </c>
      <c r="F122" s="36">
        <v>2437.3166666666666</v>
      </c>
      <c r="G122" s="36">
        <v>2409.6333333333332</v>
      </c>
      <c r="H122" s="36">
        <v>2519.6333333333332</v>
      </c>
      <c r="I122" s="36">
        <v>2547.3166666666666</v>
      </c>
      <c r="J122" s="36">
        <v>2574.6333333333332</v>
      </c>
      <c r="K122" s="31">
        <v>2520</v>
      </c>
      <c r="L122" s="31">
        <v>2465</v>
      </c>
      <c r="M122" s="31">
        <v>0.46905000000000002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730.1</v>
      </c>
      <c r="D123" s="36">
        <v>728.41666666666663</v>
      </c>
      <c r="E123" s="36">
        <v>720.98333333333323</v>
      </c>
      <c r="F123" s="36">
        <v>711.86666666666656</v>
      </c>
      <c r="G123" s="36">
        <v>704.43333333333317</v>
      </c>
      <c r="H123" s="36">
        <v>737.5333333333333</v>
      </c>
      <c r="I123" s="36">
        <v>744.9666666666667</v>
      </c>
      <c r="J123" s="36">
        <v>754.08333333333337</v>
      </c>
      <c r="K123" s="31">
        <v>735.85</v>
      </c>
      <c r="L123" s="31">
        <v>719.3</v>
      </c>
      <c r="M123" s="31">
        <v>15.17999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1114.75</v>
      </c>
      <c r="D124" s="36">
        <v>1110.95</v>
      </c>
      <c r="E124" s="36">
        <v>1102.25</v>
      </c>
      <c r="F124" s="36">
        <v>1089.75</v>
      </c>
      <c r="G124" s="36">
        <v>1081.05</v>
      </c>
      <c r="H124" s="36">
        <v>1123.45</v>
      </c>
      <c r="I124" s="36">
        <v>1132.1500000000003</v>
      </c>
      <c r="J124" s="36">
        <v>1144.6500000000001</v>
      </c>
      <c r="K124" s="31">
        <v>1119.6500000000001</v>
      </c>
      <c r="L124" s="31">
        <v>1098.45</v>
      </c>
      <c r="M124" s="31">
        <v>2.99533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4673.25</v>
      </c>
      <c r="D125" s="36">
        <v>4709.6166666666668</v>
      </c>
      <c r="E125" s="36">
        <v>4619.7333333333336</v>
      </c>
      <c r="F125" s="36">
        <v>4566.2166666666672</v>
      </c>
      <c r="G125" s="36">
        <v>4476.3333333333339</v>
      </c>
      <c r="H125" s="36">
        <v>4763.1333333333332</v>
      </c>
      <c r="I125" s="36">
        <v>4853.0166666666664</v>
      </c>
      <c r="J125" s="36">
        <v>4906.5333333333328</v>
      </c>
      <c r="K125" s="31">
        <v>4799.5</v>
      </c>
      <c r="L125" s="31">
        <v>4656.1000000000004</v>
      </c>
      <c r="M125" s="31">
        <v>0.13947000000000001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1289</v>
      </c>
      <c r="D126" s="36">
        <v>1289.6666666666667</v>
      </c>
      <c r="E126" s="36">
        <v>1274.3333333333335</v>
      </c>
      <c r="F126" s="36">
        <v>1259.6666666666667</v>
      </c>
      <c r="G126" s="36">
        <v>1244.3333333333335</v>
      </c>
      <c r="H126" s="36">
        <v>1304.3333333333335</v>
      </c>
      <c r="I126" s="36">
        <v>1319.666666666667</v>
      </c>
      <c r="J126" s="36">
        <v>1334.3333333333335</v>
      </c>
      <c r="K126" s="31">
        <v>1305</v>
      </c>
      <c r="L126" s="31">
        <v>1275</v>
      </c>
      <c r="M126" s="31">
        <v>2.8155299999999999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3888.1</v>
      </c>
      <c r="D127" s="36">
        <v>3873.1833333333329</v>
      </c>
      <c r="E127" s="36">
        <v>3846.5666666666657</v>
      </c>
      <c r="F127" s="36">
        <v>3805.0333333333328</v>
      </c>
      <c r="G127" s="36">
        <v>3778.4166666666656</v>
      </c>
      <c r="H127" s="36">
        <v>3914.7166666666658</v>
      </c>
      <c r="I127" s="36">
        <v>3941.3333333333335</v>
      </c>
      <c r="J127" s="36">
        <v>3982.8666666666659</v>
      </c>
      <c r="K127" s="31">
        <v>3899.8</v>
      </c>
      <c r="L127" s="31">
        <v>3831.65</v>
      </c>
      <c r="M127" s="31">
        <v>7.6910000000000006E-2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293.45</v>
      </c>
      <c r="D128" s="36">
        <v>294.10000000000002</v>
      </c>
      <c r="E128" s="36">
        <v>291.20000000000005</v>
      </c>
      <c r="F128" s="36">
        <v>288.95000000000005</v>
      </c>
      <c r="G128" s="36">
        <v>286.05000000000007</v>
      </c>
      <c r="H128" s="36">
        <v>296.35000000000002</v>
      </c>
      <c r="I128" s="36">
        <v>299.25</v>
      </c>
      <c r="J128" s="36">
        <v>301.5</v>
      </c>
      <c r="K128" s="31">
        <v>297</v>
      </c>
      <c r="L128" s="31">
        <v>291.85000000000002</v>
      </c>
      <c r="M128" s="31">
        <v>13.85713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329.3</v>
      </c>
      <c r="D129" s="36">
        <v>328.53333333333336</v>
      </c>
      <c r="E129" s="36">
        <v>326.01666666666671</v>
      </c>
      <c r="F129" s="36">
        <v>322.73333333333335</v>
      </c>
      <c r="G129" s="36">
        <v>320.2166666666667</v>
      </c>
      <c r="H129" s="36">
        <v>331.81666666666672</v>
      </c>
      <c r="I129" s="36">
        <v>334.33333333333337</v>
      </c>
      <c r="J129" s="36">
        <v>337.61666666666673</v>
      </c>
      <c r="K129" s="31">
        <v>331.05</v>
      </c>
      <c r="L129" s="31">
        <v>325.25</v>
      </c>
      <c r="M129" s="31">
        <v>2.1928100000000001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1736.25</v>
      </c>
      <c r="D130" s="36">
        <v>1717.8833333333332</v>
      </c>
      <c r="E130" s="36">
        <v>1695.3666666666663</v>
      </c>
      <c r="F130" s="36">
        <v>1654.4833333333331</v>
      </c>
      <c r="G130" s="36">
        <v>1631.9666666666662</v>
      </c>
      <c r="H130" s="36">
        <v>1758.7666666666664</v>
      </c>
      <c r="I130" s="36">
        <v>1781.2833333333333</v>
      </c>
      <c r="J130" s="36">
        <v>1822.1666666666665</v>
      </c>
      <c r="K130" s="31">
        <v>1740.4</v>
      </c>
      <c r="L130" s="31">
        <v>1677</v>
      </c>
      <c r="M130" s="31">
        <v>12.753729999999999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1644.75</v>
      </c>
      <c r="D131" s="36">
        <v>1638.25</v>
      </c>
      <c r="E131" s="36">
        <v>1610.5</v>
      </c>
      <c r="F131" s="36">
        <v>1576.25</v>
      </c>
      <c r="G131" s="36">
        <v>1548.5</v>
      </c>
      <c r="H131" s="36">
        <v>1672.5</v>
      </c>
      <c r="I131" s="36">
        <v>1700.25</v>
      </c>
      <c r="J131" s="36">
        <v>1734.5</v>
      </c>
      <c r="K131" s="31">
        <v>1666</v>
      </c>
      <c r="L131" s="31">
        <v>1604</v>
      </c>
      <c r="M131" s="31">
        <v>3.0164900000000001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554.29999999999995</v>
      </c>
      <c r="D132" s="36">
        <v>556.69999999999993</v>
      </c>
      <c r="E132" s="36">
        <v>550.39999999999986</v>
      </c>
      <c r="F132" s="36">
        <v>546.49999999999989</v>
      </c>
      <c r="G132" s="36">
        <v>540.19999999999982</v>
      </c>
      <c r="H132" s="36">
        <v>560.59999999999991</v>
      </c>
      <c r="I132" s="36">
        <v>566.89999999999986</v>
      </c>
      <c r="J132" s="36">
        <v>570.79999999999995</v>
      </c>
      <c r="K132" s="31">
        <v>563</v>
      </c>
      <c r="L132" s="31">
        <v>552.79999999999995</v>
      </c>
      <c r="M132" s="31">
        <v>14.265459999999999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2337.5500000000002</v>
      </c>
      <c r="D133" s="36">
        <v>2311.3000000000002</v>
      </c>
      <c r="E133" s="36">
        <v>2271.3000000000002</v>
      </c>
      <c r="F133" s="36">
        <v>2205.0500000000002</v>
      </c>
      <c r="G133" s="36">
        <v>2165.0500000000002</v>
      </c>
      <c r="H133" s="36">
        <v>2377.5500000000002</v>
      </c>
      <c r="I133" s="36">
        <v>2417.5500000000002</v>
      </c>
      <c r="J133" s="36">
        <v>2483.8000000000002</v>
      </c>
      <c r="K133" s="31">
        <v>2351.3000000000002</v>
      </c>
      <c r="L133" s="31">
        <v>2245.0500000000002</v>
      </c>
      <c r="M133" s="31">
        <v>4.2228000000000003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2065.3000000000002</v>
      </c>
      <c r="D134" s="36">
        <v>2073.9500000000003</v>
      </c>
      <c r="E134" s="36">
        <v>2051.3500000000004</v>
      </c>
      <c r="F134" s="36">
        <v>2037.4</v>
      </c>
      <c r="G134" s="36">
        <v>2014.8000000000002</v>
      </c>
      <c r="H134" s="36">
        <v>2087.9000000000005</v>
      </c>
      <c r="I134" s="36">
        <v>2110.5</v>
      </c>
      <c r="J134" s="36">
        <v>2124.4500000000007</v>
      </c>
      <c r="K134" s="31">
        <v>2096.5500000000002</v>
      </c>
      <c r="L134" s="31">
        <v>2060</v>
      </c>
      <c r="M134" s="31">
        <v>1.0225599999999999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1062.25</v>
      </c>
      <c r="D135" s="36">
        <v>1056.2166666666665</v>
      </c>
      <c r="E135" s="36">
        <v>1038.4833333333329</v>
      </c>
      <c r="F135" s="36">
        <v>1014.7166666666665</v>
      </c>
      <c r="G135" s="36">
        <v>996.98333333333289</v>
      </c>
      <c r="H135" s="36">
        <v>1079.9833333333329</v>
      </c>
      <c r="I135" s="36">
        <v>1097.7166666666665</v>
      </c>
      <c r="J135" s="36">
        <v>1121.4833333333329</v>
      </c>
      <c r="K135" s="31">
        <v>1073.95</v>
      </c>
      <c r="L135" s="31">
        <v>1032.45</v>
      </c>
      <c r="M135" s="31">
        <v>1.2858499999999999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617.6</v>
      </c>
      <c r="D136" s="36">
        <v>620.98333333333335</v>
      </c>
      <c r="E136" s="36">
        <v>612.16666666666674</v>
      </c>
      <c r="F136" s="36">
        <v>606.73333333333335</v>
      </c>
      <c r="G136" s="36">
        <v>597.91666666666674</v>
      </c>
      <c r="H136" s="36">
        <v>626.41666666666674</v>
      </c>
      <c r="I136" s="36">
        <v>635.23333333333335</v>
      </c>
      <c r="J136" s="36">
        <v>640.66666666666674</v>
      </c>
      <c r="K136" s="31">
        <v>629.79999999999995</v>
      </c>
      <c r="L136" s="31">
        <v>615.54999999999995</v>
      </c>
      <c r="M136" s="31">
        <v>1.86412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2138.1</v>
      </c>
      <c r="D137" s="36">
        <v>2138.6833333333334</v>
      </c>
      <c r="E137" s="36">
        <v>2120.3666666666668</v>
      </c>
      <c r="F137" s="36">
        <v>2102.6333333333332</v>
      </c>
      <c r="G137" s="36">
        <v>2084.3166666666666</v>
      </c>
      <c r="H137" s="36">
        <v>2156.416666666667</v>
      </c>
      <c r="I137" s="36">
        <v>2174.7333333333336</v>
      </c>
      <c r="J137" s="36">
        <v>2192.4666666666672</v>
      </c>
      <c r="K137" s="31">
        <v>2157</v>
      </c>
      <c r="L137" s="31">
        <v>2120.9499999999998</v>
      </c>
      <c r="M137" s="31">
        <v>2.1973199999999999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421.1</v>
      </c>
      <c r="D138" s="36">
        <v>423.76666666666665</v>
      </c>
      <c r="E138" s="36">
        <v>417.2833333333333</v>
      </c>
      <c r="F138" s="36">
        <v>413.46666666666664</v>
      </c>
      <c r="G138" s="36">
        <v>406.98333333333329</v>
      </c>
      <c r="H138" s="36">
        <v>427.58333333333331</v>
      </c>
      <c r="I138" s="36">
        <v>434.06666666666666</v>
      </c>
      <c r="J138" s="36">
        <v>437.88333333333333</v>
      </c>
      <c r="K138" s="31">
        <v>430.25</v>
      </c>
      <c r="L138" s="31">
        <v>419.95</v>
      </c>
      <c r="M138" s="31">
        <v>6.07639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142.80000000000001</v>
      </c>
      <c r="D139" s="36">
        <v>147.01666666666668</v>
      </c>
      <c r="E139" s="36">
        <v>136.13333333333335</v>
      </c>
      <c r="F139" s="36">
        <v>129.46666666666667</v>
      </c>
      <c r="G139" s="36">
        <v>118.58333333333334</v>
      </c>
      <c r="H139" s="36">
        <v>153.68333333333337</v>
      </c>
      <c r="I139" s="36">
        <v>164.56666666666669</v>
      </c>
      <c r="J139" s="36">
        <v>171.23333333333338</v>
      </c>
      <c r="K139" s="31">
        <v>157.9</v>
      </c>
      <c r="L139" s="31">
        <v>140.35</v>
      </c>
      <c r="M139" s="31">
        <v>665.45838000000003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207.75</v>
      </c>
      <c r="D140" s="36">
        <v>207.71666666666667</v>
      </c>
      <c r="E140" s="36">
        <v>206.03333333333333</v>
      </c>
      <c r="F140" s="36">
        <v>204.31666666666666</v>
      </c>
      <c r="G140" s="36">
        <v>202.63333333333333</v>
      </c>
      <c r="H140" s="36">
        <v>209.43333333333334</v>
      </c>
      <c r="I140" s="36">
        <v>211.11666666666667</v>
      </c>
      <c r="J140" s="36">
        <v>212.83333333333334</v>
      </c>
      <c r="K140" s="31">
        <v>209.4</v>
      </c>
      <c r="L140" s="31">
        <v>206</v>
      </c>
      <c r="M140" s="31">
        <v>3.8906000000000001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3728.5</v>
      </c>
      <c r="D141" s="36">
        <v>3722.1666666666665</v>
      </c>
      <c r="E141" s="36">
        <v>3694.333333333333</v>
      </c>
      <c r="F141" s="36">
        <v>3660.1666666666665</v>
      </c>
      <c r="G141" s="36">
        <v>3632.333333333333</v>
      </c>
      <c r="H141" s="36">
        <v>3756.333333333333</v>
      </c>
      <c r="I141" s="36">
        <v>3784.1666666666661</v>
      </c>
      <c r="J141" s="36">
        <v>3818.333333333333</v>
      </c>
      <c r="K141" s="31">
        <v>3750</v>
      </c>
      <c r="L141" s="31">
        <v>3688</v>
      </c>
      <c r="M141" s="31">
        <v>2.0615000000000001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4889.55</v>
      </c>
      <c r="D142" s="36">
        <v>4862.666666666667</v>
      </c>
      <c r="E142" s="36">
        <v>4760.3333333333339</v>
      </c>
      <c r="F142" s="36">
        <v>4631.1166666666668</v>
      </c>
      <c r="G142" s="36">
        <v>4528.7833333333338</v>
      </c>
      <c r="H142" s="36">
        <v>4991.8833333333341</v>
      </c>
      <c r="I142" s="36">
        <v>5094.2166666666681</v>
      </c>
      <c r="J142" s="36">
        <v>5223.4333333333343</v>
      </c>
      <c r="K142" s="31">
        <v>4965</v>
      </c>
      <c r="L142" s="31">
        <v>4733.45</v>
      </c>
      <c r="M142" s="31">
        <v>4.7228899999999996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522.1</v>
      </c>
      <c r="D143" s="36">
        <v>521.08333333333337</v>
      </c>
      <c r="E143" s="36">
        <v>514.41666666666674</v>
      </c>
      <c r="F143" s="36">
        <v>506.73333333333335</v>
      </c>
      <c r="G143" s="36">
        <v>500.06666666666672</v>
      </c>
      <c r="H143" s="36">
        <v>528.76666666666677</v>
      </c>
      <c r="I143" s="36">
        <v>535.43333333333351</v>
      </c>
      <c r="J143" s="36">
        <v>543.11666666666679</v>
      </c>
      <c r="K143" s="31">
        <v>527.75</v>
      </c>
      <c r="L143" s="31">
        <v>513.4</v>
      </c>
      <c r="M143" s="31">
        <v>27.89922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2385.9499999999998</v>
      </c>
      <c r="D144" s="36">
        <v>2367.8666666666668</v>
      </c>
      <c r="E144" s="36">
        <v>2329.7333333333336</v>
      </c>
      <c r="F144" s="36">
        <v>2273.5166666666669</v>
      </c>
      <c r="G144" s="36">
        <v>2235.3833333333337</v>
      </c>
      <c r="H144" s="36">
        <v>2424.0833333333335</v>
      </c>
      <c r="I144" s="36">
        <v>2462.2166666666667</v>
      </c>
      <c r="J144" s="36">
        <v>2518.4333333333334</v>
      </c>
      <c r="K144" s="31">
        <v>2406</v>
      </c>
      <c r="L144" s="31">
        <v>2311.65</v>
      </c>
      <c r="M144" s="31">
        <v>2.23367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5438.75</v>
      </c>
      <c r="D145" s="36">
        <v>5468.8833333333341</v>
      </c>
      <c r="E145" s="36">
        <v>5397.8666666666686</v>
      </c>
      <c r="F145" s="36">
        <v>5356.9833333333345</v>
      </c>
      <c r="G145" s="36">
        <v>5285.966666666669</v>
      </c>
      <c r="H145" s="36">
        <v>5509.7666666666682</v>
      </c>
      <c r="I145" s="36">
        <v>5580.7833333333328</v>
      </c>
      <c r="J145" s="36">
        <v>5621.6666666666679</v>
      </c>
      <c r="K145" s="31">
        <v>5539.9</v>
      </c>
      <c r="L145" s="31">
        <v>5428</v>
      </c>
      <c r="M145" s="31">
        <v>2.4340899999999999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533.70000000000005</v>
      </c>
      <c r="D146" s="36">
        <v>538.63333333333333</v>
      </c>
      <c r="E146" s="36">
        <v>525.26666666666665</v>
      </c>
      <c r="F146" s="36">
        <v>516.83333333333337</v>
      </c>
      <c r="G146" s="36">
        <v>503.4666666666667</v>
      </c>
      <c r="H146" s="36">
        <v>547.06666666666661</v>
      </c>
      <c r="I146" s="36">
        <v>560.43333333333317</v>
      </c>
      <c r="J146" s="36">
        <v>568.86666666666656</v>
      </c>
      <c r="K146" s="31">
        <v>552</v>
      </c>
      <c r="L146" s="31">
        <v>530.20000000000005</v>
      </c>
      <c r="M146" s="31">
        <v>9.7924100000000003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41.8</v>
      </c>
      <c r="D147" s="36">
        <v>42.133333333333333</v>
      </c>
      <c r="E147" s="36">
        <v>41.216666666666669</v>
      </c>
      <c r="F147" s="36">
        <v>40.633333333333333</v>
      </c>
      <c r="G147" s="36">
        <v>39.716666666666669</v>
      </c>
      <c r="H147" s="36">
        <v>42.716666666666669</v>
      </c>
      <c r="I147" s="36">
        <v>43.63333333333334</v>
      </c>
      <c r="J147" s="36">
        <v>44.216666666666669</v>
      </c>
      <c r="K147" s="31">
        <v>43.05</v>
      </c>
      <c r="L147" s="31">
        <v>41.55</v>
      </c>
      <c r="M147" s="31">
        <v>104.30951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1800.85</v>
      </c>
      <c r="D148" s="36">
        <v>1793.6333333333332</v>
      </c>
      <c r="E148" s="36">
        <v>1777.2666666666664</v>
      </c>
      <c r="F148" s="36">
        <v>1753.6833333333332</v>
      </c>
      <c r="G148" s="36">
        <v>1737.3166666666664</v>
      </c>
      <c r="H148" s="36">
        <v>1817.2166666666665</v>
      </c>
      <c r="I148" s="36">
        <v>1833.5833333333333</v>
      </c>
      <c r="J148" s="36">
        <v>1857.1666666666665</v>
      </c>
      <c r="K148" s="31">
        <v>1810</v>
      </c>
      <c r="L148" s="31">
        <v>1770.05</v>
      </c>
      <c r="M148" s="31">
        <v>0.3705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3386.65</v>
      </c>
      <c r="D149" s="36">
        <v>3399.2000000000003</v>
      </c>
      <c r="E149" s="36">
        <v>3368.5000000000005</v>
      </c>
      <c r="F149" s="36">
        <v>3350.3500000000004</v>
      </c>
      <c r="G149" s="36">
        <v>3319.6500000000005</v>
      </c>
      <c r="H149" s="36">
        <v>3417.3500000000004</v>
      </c>
      <c r="I149" s="36">
        <v>3448.05</v>
      </c>
      <c r="J149" s="36">
        <v>3466.2000000000003</v>
      </c>
      <c r="K149" s="31">
        <v>3429.9</v>
      </c>
      <c r="L149" s="31">
        <v>3381.05</v>
      </c>
      <c r="M149" s="31">
        <v>3.0969500000000001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227.6</v>
      </c>
      <c r="D150" s="36">
        <v>229.95000000000002</v>
      </c>
      <c r="E150" s="36">
        <v>224.40000000000003</v>
      </c>
      <c r="F150" s="36">
        <v>221.20000000000002</v>
      </c>
      <c r="G150" s="36">
        <v>215.65000000000003</v>
      </c>
      <c r="H150" s="36">
        <v>233.15000000000003</v>
      </c>
      <c r="I150" s="36">
        <v>238.70000000000005</v>
      </c>
      <c r="J150" s="36">
        <v>241.90000000000003</v>
      </c>
      <c r="K150" s="31">
        <v>235.5</v>
      </c>
      <c r="L150" s="31">
        <v>226.75</v>
      </c>
      <c r="M150" s="31">
        <v>10.83066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506.5</v>
      </c>
      <c r="D151" s="36">
        <v>507.16666666666669</v>
      </c>
      <c r="E151" s="36">
        <v>501.78333333333342</v>
      </c>
      <c r="F151" s="36">
        <v>497.06666666666672</v>
      </c>
      <c r="G151" s="36">
        <v>491.68333333333345</v>
      </c>
      <c r="H151" s="36">
        <v>511.88333333333338</v>
      </c>
      <c r="I151" s="36">
        <v>517.26666666666665</v>
      </c>
      <c r="J151" s="36">
        <v>521.98333333333335</v>
      </c>
      <c r="K151" s="31">
        <v>512.54999999999995</v>
      </c>
      <c r="L151" s="31">
        <v>502.45</v>
      </c>
      <c r="M151" s="31">
        <v>1.2857499999999999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514.95000000000005</v>
      </c>
      <c r="D152" s="36">
        <v>520.66666666666663</v>
      </c>
      <c r="E152" s="36">
        <v>506.33333333333326</v>
      </c>
      <c r="F152" s="36">
        <v>497.71666666666658</v>
      </c>
      <c r="G152" s="36">
        <v>483.38333333333321</v>
      </c>
      <c r="H152" s="36">
        <v>529.2833333333333</v>
      </c>
      <c r="I152" s="36">
        <v>543.61666666666656</v>
      </c>
      <c r="J152" s="36">
        <v>552.23333333333335</v>
      </c>
      <c r="K152" s="31">
        <v>535</v>
      </c>
      <c r="L152" s="31">
        <v>512.04999999999995</v>
      </c>
      <c r="M152" s="31">
        <v>4.6942500000000003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1591.3</v>
      </c>
      <c r="D153" s="36">
        <v>1595.45</v>
      </c>
      <c r="E153" s="36">
        <v>1575.9</v>
      </c>
      <c r="F153" s="36">
        <v>1560.5</v>
      </c>
      <c r="G153" s="36">
        <v>1540.95</v>
      </c>
      <c r="H153" s="36">
        <v>1610.8500000000001</v>
      </c>
      <c r="I153" s="36">
        <v>1630.3999999999999</v>
      </c>
      <c r="J153" s="36">
        <v>1645.8000000000002</v>
      </c>
      <c r="K153" s="31">
        <v>1615</v>
      </c>
      <c r="L153" s="31">
        <v>1580.05</v>
      </c>
      <c r="M153" s="31">
        <v>0.24492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143.5</v>
      </c>
      <c r="D154" s="36">
        <v>143.98333333333332</v>
      </c>
      <c r="E154" s="36">
        <v>142.51666666666665</v>
      </c>
      <c r="F154" s="36">
        <v>141.53333333333333</v>
      </c>
      <c r="G154" s="36">
        <v>140.06666666666666</v>
      </c>
      <c r="H154" s="36">
        <v>144.96666666666664</v>
      </c>
      <c r="I154" s="36">
        <v>146.43333333333328</v>
      </c>
      <c r="J154" s="36">
        <v>147.41666666666663</v>
      </c>
      <c r="K154" s="31">
        <v>145.44999999999999</v>
      </c>
      <c r="L154" s="31">
        <v>143</v>
      </c>
      <c r="M154" s="31">
        <v>16.33915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188.9</v>
      </c>
      <c r="D155" s="36">
        <v>190.51666666666665</v>
      </c>
      <c r="E155" s="36">
        <v>186.5333333333333</v>
      </c>
      <c r="F155" s="36">
        <v>184.16666666666666</v>
      </c>
      <c r="G155" s="36">
        <v>180.18333333333331</v>
      </c>
      <c r="H155" s="36">
        <v>192.8833333333333</v>
      </c>
      <c r="I155" s="36">
        <v>196.86666666666665</v>
      </c>
      <c r="J155" s="36">
        <v>199.23333333333329</v>
      </c>
      <c r="K155" s="31">
        <v>194.5</v>
      </c>
      <c r="L155" s="31">
        <v>188.15</v>
      </c>
      <c r="M155" s="31">
        <v>5.0198400000000003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85.5</v>
      </c>
      <c r="D156" s="36">
        <v>85.266666666666666</v>
      </c>
      <c r="E156" s="36">
        <v>84.433333333333337</v>
      </c>
      <c r="F156" s="36">
        <v>83.366666666666674</v>
      </c>
      <c r="G156" s="36">
        <v>82.533333333333346</v>
      </c>
      <c r="H156" s="36">
        <v>86.333333333333329</v>
      </c>
      <c r="I156" s="36">
        <v>87.166666666666671</v>
      </c>
      <c r="J156" s="36">
        <v>88.23333333333332</v>
      </c>
      <c r="K156" s="31">
        <v>86.1</v>
      </c>
      <c r="L156" s="31">
        <v>84.2</v>
      </c>
      <c r="M156" s="31">
        <v>113.17237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828.35</v>
      </c>
      <c r="D157" s="36">
        <v>823.11666666666667</v>
      </c>
      <c r="E157" s="36">
        <v>812.23333333333335</v>
      </c>
      <c r="F157" s="36">
        <v>796.11666666666667</v>
      </c>
      <c r="G157" s="36">
        <v>785.23333333333335</v>
      </c>
      <c r="H157" s="36">
        <v>839.23333333333335</v>
      </c>
      <c r="I157" s="36">
        <v>850.11666666666679</v>
      </c>
      <c r="J157" s="36">
        <v>866.23333333333335</v>
      </c>
      <c r="K157" s="31">
        <v>834</v>
      </c>
      <c r="L157" s="31">
        <v>807</v>
      </c>
      <c r="M157" s="31">
        <v>0.58504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3235.05</v>
      </c>
      <c r="D158" s="36">
        <v>3199.1166666666668</v>
      </c>
      <c r="E158" s="36">
        <v>3141.2833333333338</v>
      </c>
      <c r="F158" s="36">
        <v>3047.5166666666669</v>
      </c>
      <c r="G158" s="36">
        <v>2989.6833333333338</v>
      </c>
      <c r="H158" s="36">
        <v>3292.8833333333337</v>
      </c>
      <c r="I158" s="36">
        <v>3350.7166666666667</v>
      </c>
      <c r="J158" s="36">
        <v>3444.4833333333336</v>
      </c>
      <c r="K158" s="31">
        <v>3256.95</v>
      </c>
      <c r="L158" s="31">
        <v>3105.35</v>
      </c>
      <c r="M158" s="31">
        <v>6.0503499999999999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258.89999999999998</v>
      </c>
      <c r="D159" s="36">
        <v>257.28333333333336</v>
      </c>
      <c r="E159" s="36">
        <v>255.2166666666667</v>
      </c>
      <c r="F159" s="36">
        <v>251.53333333333333</v>
      </c>
      <c r="G159" s="36">
        <v>249.46666666666667</v>
      </c>
      <c r="H159" s="36">
        <v>260.9666666666667</v>
      </c>
      <c r="I159" s="36">
        <v>263.03333333333342</v>
      </c>
      <c r="J159" s="36">
        <v>266.71666666666675</v>
      </c>
      <c r="K159" s="31">
        <v>259.35000000000002</v>
      </c>
      <c r="L159" s="31">
        <v>253.6</v>
      </c>
      <c r="M159" s="31">
        <v>16.181249999999999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369.85</v>
      </c>
      <c r="D160" s="36">
        <v>371.39999999999992</v>
      </c>
      <c r="E160" s="36">
        <v>366.09999999999985</v>
      </c>
      <c r="F160" s="36">
        <v>362.34999999999991</v>
      </c>
      <c r="G160" s="36">
        <v>357.04999999999984</v>
      </c>
      <c r="H160" s="36">
        <v>375.14999999999986</v>
      </c>
      <c r="I160" s="36">
        <v>380.44999999999993</v>
      </c>
      <c r="J160" s="36">
        <v>384.19999999999987</v>
      </c>
      <c r="K160" s="31">
        <v>376.7</v>
      </c>
      <c r="L160" s="31">
        <v>367.65</v>
      </c>
      <c r="M160" s="31">
        <v>1.2388699999999999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147.1</v>
      </c>
      <c r="D161" s="36">
        <v>146.35</v>
      </c>
      <c r="E161" s="36">
        <v>144.89999999999998</v>
      </c>
      <c r="F161" s="36">
        <v>142.69999999999999</v>
      </c>
      <c r="G161" s="36">
        <v>141.24999999999997</v>
      </c>
      <c r="H161" s="36">
        <v>148.54999999999998</v>
      </c>
      <c r="I161" s="36">
        <v>149.99999999999997</v>
      </c>
      <c r="J161" s="36">
        <v>152.19999999999999</v>
      </c>
      <c r="K161" s="31">
        <v>147.80000000000001</v>
      </c>
      <c r="L161" s="31">
        <v>144.15</v>
      </c>
      <c r="M161" s="31">
        <v>143.33389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537.79999999999995</v>
      </c>
      <c r="D162" s="36">
        <v>537.93333333333328</v>
      </c>
      <c r="E162" s="36">
        <v>531.06666666666661</v>
      </c>
      <c r="F162" s="36">
        <v>524.33333333333337</v>
      </c>
      <c r="G162" s="36">
        <v>517.4666666666667</v>
      </c>
      <c r="H162" s="36">
        <v>544.66666666666652</v>
      </c>
      <c r="I162" s="36">
        <v>551.53333333333308</v>
      </c>
      <c r="J162" s="36">
        <v>558.26666666666642</v>
      </c>
      <c r="K162" s="31">
        <v>544.79999999999995</v>
      </c>
      <c r="L162" s="31">
        <v>531.20000000000005</v>
      </c>
      <c r="M162" s="31">
        <v>9.6241199999999996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4937.75</v>
      </c>
      <c r="D163" s="36">
        <v>4935.5333333333338</v>
      </c>
      <c r="E163" s="36">
        <v>4907.2166666666672</v>
      </c>
      <c r="F163" s="36">
        <v>4876.6833333333334</v>
      </c>
      <c r="G163" s="36">
        <v>4848.3666666666668</v>
      </c>
      <c r="H163" s="36">
        <v>4966.0666666666675</v>
      </c>
      <c r="I163" s="36">
        <v>4994.383333333335</v>
      </c>
      <c r="J163" s="36">
        <v>5024.9166666666679</v>
      </c>
      <c r="K163" s="31">
        <v>4963.8500000000004</v>
      </c>
      <c r="L163" s="31">
        <v>4905</v>
      </c>
      <c r="M163" s="31">
        <v>0.11265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1102.05</v>
      </c>
      <c r="D164" s="36">
        <v>1099.6833333333332</v>
      </c>
      <c r="E164" s="36">
        <v>1085.7166666666662</v>
      </c>
      <c r="F164" s="36">
        <v>1069.383333333333</v>
      </c>
      <c r="G164" s="36">
        <v>1055.4166666666661</v>
      </c>
      <c r="H164" s="36">
        <v>1116.0166666666664</v>
      </c>
      <c r="I164" s="36">
        <v>1129.9833333333331</v>
      </c>
      <c r="J164" s="36">
        <v>1146.3166666666666</v>
      </c>
      <c r="K164" s="31">
        <v>1113.6500000000001</v>
      </c>
      <c r="L164" s="31">
        <v>1083.3499999999999</v>
      </c>
      <c r="M164" s="31">
        <v>1.84964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221</v>
      </c>
      <c r="D165" s="36">
        <v>220.81666666666669</v>
      </c>
      <c r="E165" s="36">
        <v>216.78333333333339</v>
      </c>
      <c r="F165" s="36">
        <v>212.56666666666669</v>
      </c>
      <c r="G165" s="36">
        <v>208.53333333333339</v>
      </c>
      <c r="H165" s="36">
        <v>225.03333333333339</v>
      </c>
      <c r="I165" s="36">
        <v>229.06666666666669</v>
      </c>
      <c r="J165" s="36">
        <v>233.28333333333339</v>
      </c>
      <c r="K165" s="31">
        <v>224.85</v>
      </c>
      <c r="L165" s="31">
        <v>216.6</v>
      </c>
      <c r="M165" s="31">
        <v>4.2232200000000004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164.25</v>
      </c>
      <c r="D166" s="36">
        <v>163.6</v>
      </c>
      <c r="E166" s="36">
        <v>161.79999999999998</v>
      </c>
      <c r="F166" s="36">
        <v>159.35</v>
      </c>
      <c r="G166" s="36">
        <v>157.54999999999998</v>
      </c>
      <c r="H166" s="36">
        <v>166.04999999999998</v>
      </c>
      <c r="I166" s="36">
        <v>167.85</v>
      </c>
      <c r="J166" s="36">
        <v>170.29999999999998</v>
      </c>
      <c r="K166" s="31">
        <v>165.4</v>
      </c>
      <c r="L166" s="31">
        <v>161.15</v>
      </c>
      <c r="M166" s="31">
        <v>12.044269999999999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698</v>
      </c>
      <c r="D167" s="36">
        <v>697.51666666666677</v>
      </c>
      <c r="E167" s="36">
        <v>693.23333333333358</v>
      </c>
      <c r="F167" s="36">
        <v>688.46666666666681</v>
      </c>
      <c r="G167" s="36">
        <v>684.18333333333362</v>
      </c>
      <c r="H167" s="36">
        <v>702.28333333333353</v>
      </c>
      <c r="I167" s="36">
        <v>706.56666666666661</v>
      </c>
      <c r="J167" s="36">
        <v>711.33333333333348</v>
      </c>
      <c r="K167" s="31">
        <v>701.8</v>
      </c>
      <c r="L167" s="31">
        <v>692.75</v>
      </c>
      <c r="M167" s="31">
        <v>1.11754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332.2</v>
      </c>
      <c r="D168" s="36">
        <v>331.7</v>
      </c>
      <c r="E168" s="36">
        <v>328.59999999999997</v>
      </c>
      <c r="F168" s="36">
        <v>325</v>
      </c>
      <c r="G168" s="36">
        <v>321.89999999999998</v>
      </c>
      <c r="H168" s="36">
        <v>335.29999999999995</v>
      </c>
      <c r="I168" s="36">
        <v>338.4</v>
      </c>
      <c r="J168" s="36">
        <v>341.99999999999994</v>
      </c>
      <c r="K168" s="31">
        <v>334.8</v>
      </c>
      <c r="L168" s="31">
        <v>328.1</v>
      </c>
      <c r="M168" s="31">
        <v>8.4677199999999999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142.55000000000001</v>
      </c>
      <c r="D169" s="36">
        <v>142.41666666666666</v>
      </c>
      <c r="E169" s="36">
        <v>140.83333333333331</v>
      </c>
      <c r="F169" s="36">
        <v>139.11666666666665</v>
      </c>
      <c r="G169" s="36">
        <v>137.5333333333333</v>
      </c>
      <c r="H169" s="36">
        <v>144.13333333333333</v>
      </c>
      <c r="I169" s="36">
        <v>145.71666666666664</v>
      </c>
      <c r="J169" s="36">
        <v>147.43333333333334</v>
      </c>
      <c r="K169" s="31">
        <v>144</v>
      </c>
      <c r="L169" s="31">
        <v>140.69999999999999</v>
      </c>
      <c r="M169" s="31">
        <v>47.980440000000002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1244.5999999999999</v>
      </c>
      <c r="D170" s="36">
        <v>1246.5333333333333</v>
      </c>
      <c r="E170" s="36">
        <v>1213.0666666666666</v>
      </c>
      <c r="F170" s="36">
        <v>1181.5333333333333</v>
      </c>
      <c r="G170" s="36">
        <v>1148.0666666666666</v>
      </c>
      <c r="H170" s="36">
        <v>1278.0666666666666</v>
      </c>
      <c r="I170" s="36">
        <v>1311.5333333333333</v>
      </c>
      <c r="J170" s="36">
        <v>1343.0666666666666</v>
      </c>
      <c r="K170" s="31">
        <v>1280</v>
      </c>
      <c r="L170" s="31">
        <v>1215</v>
      </c>
      <c r="M170" s="31">
        <v>0.98551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122.4</v>
      </c>
      <c r="D171" s="36">
        <v>121.73333333333333</v>
      </c>
      <c r="E171" s="36">
        <v>120.66666666666667</v>
      </c>
      <c r="F171" s="36">
        <v>118.93333333333334</v>
      </c>
      <c r="G171" s="36">
        <v>117.86666666666667</v>
      </c>
      <c r="H171" s="36">
        <v>123.46666666666667</v>
      </c>
      <c r="I171" s="36">
        <v>124.53333333333333</v>
      </c>
      <c r="J171" s="36">
        <v>126.26666666666667</v>
      </c>
      <c r="K171" s="31">
        <v>122.8</v>
      </c>
      <c r="L171" s="31">
        <v>120</v>
      </c>
      <c r="M171" s="31">
        <v>110.52731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2604.3000000000002</v>
      </c>
      <c r="D172" s="36">
        <v>2599.9333333333334</v>
      </c>
      <c r="E172" s="36">
        <v>2579.666666666667</v>
      </c>
      <c r="F172" s="36">
        <v>2555.0333333333338</v>
      </c>
      <c r="G172" s="36">
        <v>2534.7666666666673</v>
      </c>
      <c r="H172" s="36">
        <v>2624.5666666666666</v>
      </c>
      <c r="I172" s="36">
        <v>2644.833333333333</v>
      </c>
      <c r="J172" s="36">
        <v>2669.4666666666662</v>
      </c>
      <c r="K172" s="31">
        <v>2620.1999999999998</v>
      </c>
      <c r="L172" s="31">
        <v>2575.3000000000002</v>
      </c>
      <c r="M172" s="31">
        <v>9.5469999999999999E-2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3160.4</v>
      </c>
      <c r="D173" s="36">
        <v>3174.1666666666665</v>
      </c>
      <c r="E173" s="36">
        <v>3128.2833333333328</v>
      </c>
      <c r="F173" s="36">
        <v>3096.1666666666665</v>
      </c>
      <c r="G173" s="36">
        <v>3050.2833333333328</v>
      </c>
      <c r="H173" s="36">
        <v>3206.2833333333328</v>
      </c>
      <c r="I173" s="36">
        <v>3252.166666666667</v>
      </c>
      <c r="J173" s="36">
        <v>3284.2833333333328</v>
      </c>
      <c r="K173" s="31">
        <v>3220.05</v>
      </c>
      <c r="L173" s="31">
        <v>3142.05</v>
      </c>
      <c r="M173" s="31">
        <v>0.13675999999999999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226.3</v>
      </c>
      <c r="D174" s="36">
        <v>226</v>
      </c>
      <c r="E174" s="36">
        <v>223.05</v>
      </c>
      <c r="F174" s="36">
        <v>219.8</v>
      </c>
      <c r="G174" s="36">
        <v>216.85000000000002</v>
      </c>
      <c r="H174" s="36">
        <v>229.25</v>
      </c>
      <c r="I174" s="36">
        <v>232.2</v>
      </c>
      <c r="J174" s="36">
        <v>235.45</v>
      </c>
      <c r="K174" s="31">
        <v>228.95</v>
      </c>
      <c r="L174" s="31">
        <v>222.75</v>
      </c>
      <c r="M174" s="31">
        <v>4.9631499999999997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1659.8</v>
      </c>
      <c r="D175" s="36">
        <v>1683.6666666666667</v>
      </c>
      <c r="E175" s="36">
        <v>1619.3333333333335</v>
      </c>
      <c r="F175" s="36">
        <v>1578.8666666666668</v>
      </c>
      <c r="G175" s="36">
        <v>1514.5333333333335</v>
      </c>
      <c r="H175" s="36">
        <v>1724.1333333333334</v>
      </c>
      <c r="I175" s="36">
        <v>1788.4666666666669</v>
      </c>
      <c r="J175" s="36">
        <v>1828.9333333333334</v>
      </c>
      <c r="K175" s="31">
        <v>1748</v>
      </c>
      <c r="L175" s="31">
        <v>1643.2</v>
      </c>
      <c r="M175" s="31">
        <v>3.2024599999999999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1539.65</v>
      </c>
      <c r="D176" s="36">
        <v>1550.4666666666665</v>
      </c>
      <c r="E176" s="36">
        <v>1522.0333333333328</v>
      </c>
      <c r="F176" s="36">
        <v>1504.4166666666663</v>
      </c>
      <c r="G176" s="36">
        <v>1475.9833333333327</v>
      </c>
      <c r="H176" s="36">
        <v>1568.083333333333</v>
      </c>
      <c r="I176" s="36">
        <v>1596.5166666666669</v>
      </c>
      <c r="J176" s="36">
        <v>1614.1333333333332</v>
      </c>
      <c r="K176" s="31">
        <v>1578.9</v>
      </c>
      <c r="L176" s="31">
        <v>1532.85</v>
      </c>
      <c r="M176" s="31">
        <v>0.49380000000000002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785.55</v>
      </c>
      <c r="D177" s="36">
        <v>791.38333333333321</v>
      </c>
      <c r="E177" s="36">
        <v>776.21666666666647</v>
      </c>
      <c r="F177" s="36">
        <v>766.88333333333321</v>
      </c>
      <c r="G177" s="36">
        <v>751.71666666666647</v>
      </c>
      <c r="H177" s="36">
        <v>800.71666666666647</v>
      </c>
      <c r="I177" s="36">
        <v>815.88333333333321</v>
      </c>
      <c r="J177" s="36">
        <v>825.21666666666647</v>
      </c>
      <c r="K177" s="31">
        <v>806.55</v>
      </c>
      <c r="L177" s="31">
        <v>782.05</v>
      </c>
      <c r="M177" s="31">
        <v>16.90718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696.75</v>
      </c>
      <c r="D178" s="36">
        <v>693.15</v>
      </c>
      <c r="E178" s="36">
        <v>687.55</v>
      </c>
      <c r="F178" s="36">
        <v>678.35</v>
      </c>
      <c r="G178" s="36">
        <v>672.75</v>
      </c>
      <c r="H178" s="36">
        <v>702.34999999999991</v>
      </c>
      <c r="I178" s="36">
        <v>707.95</v>
      </c>
      <c r="J178" s="36">
        <v>717.14999999999986</v>
      </c>
      <c r="K178" s="31">
        <v>698.75</v>
      </c>
      <c r="L178" s="31">
        <v>683.95</v>
      </c>
      <c r="M178" s="31">
        <v>1.7745200000000001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1855.2</v>
      </c>
      <c r="D179" s="36">
        <v>1851.1166666666668</v>
      </c>
      <c r="E179" s="36">
        <v>1827.7333333333336</v>
      </c>
      <c r="F179" s="36">
        <v>1800.2666666666669</v>
      </c>
      <c r="G179" s="36">
        <v>1776.8833333333337</v>
      </c>
      <c r="H179" s="36">
        <v>1878.5833333333335</v>
      </c>
      <c r="I179" s="36">
        <v>1901.9666666666667</v>
      </c>
      <c r="J179" s="36">
        <v>1929.4333333333334</v>
      </c>
      <c r="K179" s="31">
        <v>1874.5</v>
      </c>
      <c r="L179" s="31">
        <v>1823.65</v>
      </c>
      <c r="M179" s="31">
        <v>1.6805699999999999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58.5</v>
      </c>
      <c r="D180" s="36">
        <v>58.35</v>
      </c>
      <c r="E180" s="36">
        <v>57.800000000000004</v>
      </c>
      <c r="F180" s="36">
        <v>57.1</v>
      </c>
      <c r="G180" s="36">
        <v>56.550000000000004</v>
      </c>
      <c r="H180" s="36">
        <v>59.050000000000004</v>
      </c>
      <c r="I180" s="36">
        <v>59.6</v>
      </c>
      <c r="J180" s="36">
        <v>60.300000000000004</v>
      </c>
      <c r="K180" s="31">
        <v>58.9</v>
      </c>
      <c r="L180" s="31">
        <v>57.65</v>
      </c>
      <c r="M180" s="31">
        <v>67.071470000000005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1288.8</v>
      </c>
      <c r="D181" s="36">
        <v>1299.5666666666666</v>
      </c>
      <c r="E181" s="36">
        <v>1274.2333333333331</v>
      </c>
      <c r="F181" s="36">
        <v>1259.6666666666665</v>
      </c>
      <c r="G181" s="36">
        <v>1234.333333333333</v>
      </c>
      <c r="H181" s="36">
        <v>1314.1333333333332</v>
      </c>
      <c r="I181" s="36">
        <v>1339.4666666666667</v>
      </c>
      <c r="J181" s="36">
        <v>1354.0333333333333</v>
      </c>
      <c r="K181" s="31">
        <v>1324.9</v>
      </c>
      <c r="L181" s="31">
        <v>1285</v>
      </c>
      <c r="M181" s="31">
        <v>0.20745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2132.5</v>
      </c>
      <c r="D182" s="36">
        <v>2110.65</v>
      </c>
      <c r="E182" s="36">
        <v>2063.3000000000002</v>
      </c>
      <c r="F182" s="36">
        <v>1994.1000000000001</v>
      </c>
      <c r="G182" s="36">
        <v>1946.7500000000002</v>
      </c>
      <c r="H182" s="36">
        <v>2179.8500000000004</v>
      </c>
      <c r="I182" s="36">
        <v>2227.1999999999998</v>
      </c>
      <c r="J182" s="36">
        <v>2296.4</v>
      </c>
      <c r="K182" s="31">
        <v>2158</v>
      </c>
      <c r="L182" s="31">
        <v>2041.45</v>
      </c>
      <c r="M182" s="31">
        <v>0.99651999999999996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481.15</v>
      </c>
      <c r="D183" s="36">
        <v>481.66666666666669</v>
      </c>
      <c r="E183" s="36">
        <v>478.18333333333339</v>
      </c>
      <c r="F183" s="36">
        <v>475.2166666666667</v>
      </c>
      <c r="G183" s="36">
        <v>471.73333333333341</v>
      </c>
      <c r="H183" s="36">
        <v>484.63333333333338</v>
      </c>
      <c r="I183" s="36">
        <v>488.11666666666662</v>
      </c>
      <c r="J183" s="36">
        <v>491.08333333333337</v>
      </c>
      <c r="K183" s="31">
        <v>485.15</v>
      </c>
      <c r="L183" s="31">
        <v>478.7</v>
      </c>
      <c r="M183" s="31">
        <v>0.65527000000000002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976.85</v>
      </c>
      <c r="D184" s="36">
        <v>980</v>
      </c>
      <c r="E184" s="36">
        <v>968.85</v>
      </c>
      <c r="F184" s="36">
        <v>960.85</v>
      </c>
      <c r="G184" s="36">
        <v>949.7</v>
      </c>
      <c r="H184" s="36">
        <v>988</v>
      </c>
      <c r="I184" s="36">
        <v>999.15000000000009</v>
      </c>
      <c r="J184" s="36">
        <v>1007.15</v>
      </c>
      <c r="K184" s="31">
        <v>991.15</v>
      </c>
      <c r="L184" s="31">
        <v>972</v>
      </c>
      <c r="M184" s="31">
        <v>5.5773299999999999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555.1</v>
      </c>
      <c r="D185" s="36">
        <v>556.35</v>
      </c>
      <c r="E185" s="36">
        <v>550.45000000000005</v>
      </c>
      <c r="F185" s="36">
        <v>545.80000000000007</v>
      </c>
      <c r="G185" s="36">
        <v>539.90000000000009</v>
      </c>
      <c r="H185" s="36">
        <v>561</v>
      </c>
      <c r="I185" s="36">
        <v>566.89999999999986</v>
      </c>
      <c r="J185" s="36">
        <v>571.54999999999995</v>
      </c>
      <c r="K185" s="31">
        <v>562.25</v>
      </c>
      <c r="L185" s="31">
        <v>551.70000000000005</v>
      </c>
      <c r="M185" s="31">
        <v>0.80276999999999998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1595.85</v>
      </c>
      <c r="D186" s="36">
        <v>1582.0833333333333</v>
      </c>
      <c r="E186" s="36">
        <v>1548.7666666666664</v>
      </c>
      <c r="F186" s="36">
        <v>1501.6833333333332</v>
      </c>
      <c r="G186" s="36">
        <v>1468.3666666666663</v>
      </c>
      <c r="H186" s="36">
        <v>1629.1666666666665</v>
      </c>
      <c r="I186" s="36">
        <v>1662.4833333333336</v>
      </c>
      <c r="J186" s="36">
        <v>1709.5666666666666</v>
      </c>
      <c r="K186" s="31">
        <v>1615.4</v>
      </c>
      <c r="L186" s="31">
        <v>1535</v>
      </c>
      <c r="M186" s="31">
        <v>16.138079999999999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333.75</v>
      </c>
      <c r="D187" s="36">
        <v>334.95</v>
      </c>
      <c r="E187" s="36">
        <v>328.9</v>
      </c>
      <c r="F187" s="36">
        <v>324.05</v>
      </c>
      <c r="G187" s="36">
        <v>318</v>
      </c>
      <c r="H187" s="36">
        <v>339.79999999999995</v>
      </c>
      <c r="I187" s="36">
        <v>345.85</v>
      </c>
      <c r="J187" s="36">
        <v>350.69999999999993</v>
      </c>
      <c r="K187" s="31">
        <v>341</v>
      </c>
      <c r="L187" s="31">
        <v>330.1</v>
      </c>
      <c r="M187" s="31">
        <v>22.8476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493.25</v>
      </c>
      <c r="D188" s="36">
        <v>494.11666666666662</v>
      </c>
      <c r="E188" s="36">
        <v>489.23333333333323</v>
      </c>
      <c r="F188" s="36">
        <v>485.21666666666664</v>
      </c>
      <c r="G188" s="36">
        <v>480.33333333333326</v>
      </c>
      <c r="H188" s="36">
        <v>498.13333333333321</v>
      </c>
      <c r="I188" s="36">
        <v>503.01666666666654</v>
      </c>
      <c r="J188" s="36">
        <v>507.03333333333319</v>
      </c>
      <c r="K188" s="31">
        <v>499</v>
      </c>
      <c r="L188" s="31">
        <v>490.1</v>
      </c>
      <c r="M188" s="31">
        <v>4.0417300000000003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1939.85</v>
      </c>
      <c r="D189" s="36">
        <v>1929.2333333333336</v>
      </c>
      <c r="E189" s="36">
        <v>1912.5166666666671</v>
      </c>
      <c r="F189" s="36">
        <v>1885.1833333333336</v>
      </c>
      <c r="G189" s="36">
        <v>1868.4666666666672</v>
      </c>
      <c r="H189" s="36">
        <v>1956.5666666666671</v>
      </c>
      <c r="I189" s="36">
        <v>1973.2833333333333</v>
      </c>
      <c r="J189" s="36">
        <v>2000.616666666667</v>
      </c>
      <c r="K189" s="31">
        <v>1945.95</v>
      </c>
      <c r="L189" s="31">
        <v>1901.9</v>
      </c>
      <c r="M189" s="31">
        <v>7.5991400000000002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822.8</v>
      </c>
      <c r="D190" s="36">
        <v>822.83333333333337</v>
      </c>
      <c r="E190" s="36">
        <v>813.16666666666674</v>
      </c>
      <c r="F190" s="36">
        <v>803.53333333333342</v>
      </c>
      <c r="G190" s="36">
        <v>793.86666666666679</v>
      </c>
      <c r="H190" s="36">
        <v>832.4666666666667</v>
      </c>
      <c r="I190" s="36">
        <v>842.13333333333344</v>
      </c>
      <c r="J190" s="36">
        <v>851.76666666666665</v>
      </c>
      <c r="K190" s="31">
        <v>832.5</v>
      </c>
      <c r="L190" s="31">
        <v>813.2</v>
      </c>
      <c r="M190" s="31">
        <v>1.86385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378</v>
      </c>
      <c r="D191" s="36">
        <v>377.63333333333338</v>
      </c>
      <c r="E191" s="36">
        <v>371.86666666666679</v>
      </c>
      <c r="F191" s="36">
        <v>365.73333333333341</v>
      </c>
      <c r="G191" s="36">
        <v>359.96666666666681</v>
      </c>
      <c r="H191" s="36">
        <v>383.76666666666677</v>
      </c>
      <c r="I191" s="36">
        <v>389.5333333333333</v>
      </c>
      <c r="J191" s="36">
        <v>395.66666666666674</v>
      </c>
      <c r="K191" s="31">
        <v>383.4</v>
      </c>
      <c r="L191" s="31">
        <v>371.5</v>
      </c>
      <c r="M191" s="31">
        <v>7.2467499999999996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2077.1999999999998</v>
      </c>
      <c r="D192" s="36">
        <v>2092.3666666666668</v>
      </c>
      <c r="E192" s="36">
        <v>2054.8333333333335</v>
      </c>
      <c r="F192" s="36">
        <v>2032.4666666666667</v>
      </c>
      <c r="G192" s="36">
        <v>1994.9333333333334</v>
      </c>
      <c r="H192" s="36">
        <v>2114.7333333333336</v>
      </c>
      <c r="I192" s="36">
        <v>2152.2666666666664</v>
      </c>
      <c r="J192" s="36">
        <v>2174.6333333333337</v>
      </c>
      <c r="K192" s="31">
        <v>2129.9</v>
      </c>
      <c r="L192" s="31">
        <v>2070</v>
      </c>
      <c r="M192" s="31">
        <v>0.47149999999999997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701.75</v>
      </c>
      <c r="D193" s="36">
        <v>699.91666666666663</v>
      </c>
      <c r="E193" s="36">
        <v>690.83333333333326</v>
      </c>
      <c r="F193" s="36">
        <v>679.91666666666663</v>
      </c>
      <c r="G193" s="36">
        <v>670.83333333333326</v>
      </c>
      <c r="H193" s="36">
        <v>710.83333333333326</v>
      </c>
      <c r="I193" s="36">
        <v>719.91666666666652</v>
      </c>
      <c r="J193" s="36">
        <v>730.83333333333326</v>
      </c>
      <c r="K193" s="31">
        <v>709</v>
      </c>
      <c r="L193" s="31">
        <v>689</v>
      </c>
      <c r="M193" s="31">
        <v>0.93884000000000001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338.4</v>
      </c>
      <c r="D194" s="36">
        <v>330.5333333333333</v>
      </c>
      <c r="E194" s="36">
        <v>316.06666666666661</v>
      </c>
      <c r="F194" s="36">
        <v>293.73333333333329</v>
      </c>
      <c r="G194" s="36">
        <v>279.26666666666659</v>
      </c>
      <c r="H194" s="36">
        <v>352.86666666666662</v>
      </c>
      <c r="I194" s="36">
        <v>367.33333333333331</v>
      </c>
      <c r="J194" s="36">
        <v>389.66666666666663</v>
      </c>
      <c r="K194" s="31">
        <v>345</v>
      </c>
      <c r="L194" s="31">
        <v>308.2</v>
      </c>
      <c r="M194" s="31">
        <v>43.436219999999999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3007.45</v>
      </c>
      <c r="D195" s="36">
        <v>3003.35</v>
      </c>
      <c r="E195" s="36">
        <v>2986.1</v>
      </c>
      <c r="F195" s="36">
        <v>2964.75</v>
      </c>
      <c r="G195" s="36">
        <v>2947.5</v>
      </c>
      <c r="H195" s="36">
        <v>3024.7</v>
      </c>
      <c r="I195" s="36">
        <v>3041.95</v>
      </c>
      <c r="J195" s="36">
        <v>3063.2999999999997</v>
      </c>
      <c r="K195" s="31">
        <v>3020.6</v>
      </c>
      <c r="L195" s="31">
        <v>2982</v>
      </c>
      <c r="M195" s="31">
        <v>0.70193000000000005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437.3</v>
      </c>
      <c r="D196" s="36">
        <v>438.18333333333339</v>
      </c>
      <c r="E196" s="36">
        <v>434.21666666666681</v>
      </c>
      <c r="F196" s="36">
        <v>431.13333333333344</v>
      </c>
      <c r="G196" s="36">
        <v>427.16666666666686</v>
      </c>
      <c r="H196" s="36">
        <v>441.26666666666677</v>
      </c>
      <c r="I196" s="36">
        <v>445.23333333333335</v>
      </c>
      <c r="J196" s="36">
        <v>448.31666666666672</v>
      </c>
      <c r="K196" s="31">
        <v>442.15</v>
      </c>
      <c r="L196" s="31">
        <v>435.1</v>
      </c>
      <c r="M196" s="31">
        <v>11.0899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603.25</v>
      </c>
      <c r="D197" s="36">
        <v>603.08333333333337</v>
      </c>
      <c r="E197" s="36">
        <v>597.61666666666679</v>
      </c>
      <c r="F197" s="36">
        <v>591.98333333333346</v>
      </c>
      <c r="G197" s="36">
        <v>586.51666666666688</v>
      </c>
      <c r="H197" s="36">
        <v>608.7166666666667</v>
      </c>
      <c r="I197" s="36">
        <v>614.18333333333317</v>
      </c>
      <c r="J197" s="36">
        <v>619.81666666666661</v>
      </c>
      <c r="K197" s="31">
        <v>608.54999999999995</v>
      </c>
      <c r="L197" s="31">
        <v>597.45000000000005</v>
      </c>
      <c r="M197" s="31">
        <v>7.4706099999999998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124.95</v>
      </c>
      <c r="D198" s="36">
        <v>125.55</v>
      </c>
      <c r="E198" s="36">
        <v>124</v>
      </c>
      <c r="F198" s="36">
        <v>123.05</v>
      </c>
      <c r="G198" s="36">
        <v>121.5</v>
      </c>
      <c r="H198" s="36">
        <v>126.5</v>
      </c>
      <c r="I198" s="36">
        <v>128.04999999999998</v>
      </c>
      <c r="J198" s="36">
        <v>129</v>
      </c>
      <c r="K198" s="31">
        <v>127.1</v>
      </c>
      <c r="L198" s="31">
        <v>124.6</v>
      </c>
      <c r="M198" s="31">
        <v>6.1025799999999997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175.95</v>
      </c>
      <c r="D199" s="36">
        <v>173.81666666666669</v>
      </c>
      <c r="E199" s="36">
        <v>170.38333333333338</v>
      </c>
      <c r="F199" s="36">
        <v>164.81666666666669</v>
      </c>
      <c r="G199" s="36">
        <v>161.38333333333338</v>
      </c>
      <c r="H199" s="36">
        <v>179.38333333333338</v>
      </c>
      <c r="I199" s="36">
        <v>182.81666666666672</v>
      </c>
      <c r="J199" s="36">
        <v>188.38333333333338</v>
      </c>
      <c r="K199" s="31">
        <v>177.25</v>
      </c>
      <c r="L199" s="31">
        <v>168.25</v>
      </c>
      <c r="M199" s="31">
        <v>55.355849999999997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284.75</v>
      </c>
      <c r="D200" s="36">
        <v>286.18333333333334</v>
      </c>
      <c r="E200" s="36">
        <v>282.56666666666666</v>
      </c>
      <c r="F200" s="36">
        <v>280.38333333333333</v>
      </c>
      <c r="G200" s="36">
        <v>276.76666666666665</v>
      </c>
      <c r="H200" s="36">
        <v>288.36666666666667</v>
      </c>
      <c r="I200" s="36">
        <v>291.98333333333335</v>
      </c>
      <c r="J200" s="36">
        <v>294.16666666666669</v>
      </c>
      <c r="K200" s="31">
        <v>289.8</v>
      </c>
      <c r="L200" s="31">
        <v>284</v>
      </c>
      <c r="M200" s="31">
        <v>2.2351299999999998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1723.3</v>
      </c>
      <c r="D201" s="36">
        <v>1722.4333333333334</v>
      </c>
      <c r="E201" s="36">
        <v>1706.9166666666667</v>
      </c>
      <c r="F201" s="36">
        <v>1690.5333333333333</v>
      </c>
      <c r="G201" s="36">
        <v>1675.0166666666667</v>
      </c>
      <c r="H201" s="36">
        <v>1738.8166666666668</v>
      </c>
      <c r="I201" s="36">
        <v>1754.3333333333333</v>
      </c>
      <c r="J201" s="36">
        <v>1770.7166666666669</v>
      </c>
      <c r="K201" s="31">
        <v>1737.95</v>
      </c>
      <c r="L201" s="31">
        <v>1706.05</v>
      </c>
      <c r="M201" s="31">
        <v>0.94430000000000003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906.7</v>
      </c>
      <c r="D202" s="36">
        <v>911.26666666666677</v>
      </c>
      <c r="E202" s="36">
        <v>900.43333333333351</v>
      </c>
      <c r="F202" s="36">
        <v>894.16666666666674</v>
      </c>
      <c r="G202" s="36">
        <v>883.33333333333348</v>
      </c>
      <c r="H202" s="36">
        <v>917.53333333333353</v>
      </c>
      <c r="I202" s="36">
        <v>928.36666666666679</v>
      </c>
      <c r="J202" s="36">
        <v>934.63333333333355</v>
      </c>
      <c r="K202" s="31">
        <v>922.1</v>
      </c>
      <c r="L202" s="31">
        <v>905</v>
      </c>
      <c r="M202" s="31">
        <v>2.1385700000000001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1396.8</v>
      </c>
      <c r="D203" s="36">
        <v>1396.1333333333332</v>
      </c>
      <c r="E203" s="36">
        <v>1378.1666666666665</v>
      </c>
      <c r="F203" s="36">
        <v>1359.5333333333333</v>
      </c>
      <c r="G203" s="36">
        <v>1341.5666666666666</v>
      </c>
      <c r="H203" s="36">
        <v>1414.7666666666664</v>
      </c>
      <c r="I203" s="36">
        <v>1432.7333333333331</v>
      </c>
      <c r="J203" s="36">
        <v>1451.3666666666663</v>
      </c>
      <c r="K203" s="31">
        <v>1414.1</v>
      </c>
      <c r="L203" s="31">
        <v>1377.5</v>
      </c>
      <c r="M203" s="31">
        <v>4.6685299999999996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1263.45</v>
      </c>
      <c r="D204" s="36">
        <v>1266.6833333333332</v>
      </c>
      <c r="E204" s="36">
        <v>1253.3666666666663</v>
      </c>
      <c r="F204" s="36">
        <v>1243.2833333333331</v>
      </c>
      <c r="G204" s="36">
        <v>1229.9666666666662</v>
      </c>
      <c r="H204" s="36">
        <v>1276.7666666666664</v>
      </c>
      <c r="I204" s="36">
        <v>1290.0833333333335</v>
      </c>
      <c r="J204" s="36">
        <v>1300.1666666666665</v>
      </c>
      <c r="K204" s="31">
        <v>1280</v>
      </c>
      <c r="L204" s="31">
        <v>1256.5999999999999</v>
      </c>
      <c r="M204" s="31">
        <v>12.467029999999999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2671.1</v>
      </c>
      <c r="D205" s="36">
        <v>2673.7166666666667</v>
      </c>
      <c r="E205" s="36">
        <v>2644.4333333333334</v>
      </c>
      <c r="F205" s="36">
        <v>2617.7666666666669</v>
      </c>
      <c r="G205" s="36">
        <v>2588.4833333333336</v>
      </c>
      <c r="H205" s="36">
        <v>2700.3833333333332</v>
      </c>
      <c r="I205" s="36">
        <v>2729.666666666667</v>
      </c>
      <c r="J205" s="36">
        <v>2756.333333333333</v>
      </c>
      <c r="K205" s="31">
        <v>2703</v>
      </c>
      <c r="L205" s="31">
        <v>2647.05</v>
      </c>
      <c r="M205" s="31">
        <v>3.0535399999999999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1531</v>
      </c>
      <c r="D206" s="36">
        <v>1532.2333333333333</v>
      </c>
      <c r="E206" s="36">
        <v>1523.7666666666667</v>
      </c>
      <c r="F206" s="36">
        <v>1516.5333333333333</v>
      </c>
      <c r="G206" s="36">
        <v>1508.0666666666666</v>
      </c>
      <c r="H206" s="36">
        <v>1539.4666666666667</v>
      </c>
      <c r="I206" s="36">
        <v>1547.9333333333334</v>
      </c>
      <c r="J206" s="36">
        <v>1555.1666666666667</v>
      </c>
      <c r="K206" s="31">
        <v>1540.7</v>
      </c>
      <c r="L206" s="31">
        <v>1525</v>
      </c>
      <c r="M206" s="31">
        <v>201.04376999999999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642.1</v>
      </c>
      <c r="D207" s="36">
        <v>645.04999999999995</v>
      </c>
      <c r="E207" s="36">
        <v>637.09999999999991</v>
      </c>
      <c r="F207" s="36">
        <v>632.09999999999991</v>
      </c>
      <c r="G207" s="36">
        <v>624.14999999999986</v>
      </c>
      <c r="H207" s="36">
        <v>650.04999999999995</v>
      </c>
      <c r="I207" s="36">
        <v>658</v>
      </c>
      <c r="J207" s="36">
        <v>663</v>
      </c>
      <c r="K207" s="31">
        <v>653</v>
      </c>
      <c r="L207" s="31">
        <v>640.04999999999995</v>
      </c>
      <c r="M207" s="31">
        <v>20.792560000000002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2974.7</v>
      </c>
      <c r="D208" s="36">
        <v>2988.6</v>
      </c>
      <c r="E208" s="36">
        <v>2954.5</v>
      </c>
      <c r="F208" s="36">
        <v>2934.3</v>
      </c>
      <c r="G208" s="36">
        <v>2900.2000000000003</v>
      </c>
      <c r="H208" s="36">
        <v>3008.7999999999997</v>
      </c>
      <c r="I208" s="36">
        <v>3042.8999999999992</v>
      </c>
      <c r="J208" s="36">
        <v>3063.0999999999995</v>
      </c>
      <c r="K208" s="31">
        <v>3022.7</v>
      </c>
      <c r="L208" s="31">
        <v>2968.4</v>
      </c>
      <c r="M208" s="31">
        <v>4.0888400000000003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71.7</v>
      </c>
      <c r="D209" s="36">
        <v>72</v>
      </c>
      <c r="E209" s="36">
        <v>71.2</v>
      </c>
      <c r="F209" s="36">
        <v>70.7</v>
      </c>
      <c r="G209" s="36">
        <v>69.900000000000006</v>
      </c>
      <c r="H209" s="36">
        <v>72.5</v>
      </c>
      <c r="I209" s="36">
        <v>73.300000000000011</v>
      </c>
      <c r="J209" s="36">
        <v>73.8</v>
      </c>
      <c r="K209" s="31">
        <v>72.8</v>
      </c>
      <c r="L209" s="31">
        <v>71.5</v>
      </c>
      <c r="M209" s="31">
        <v>41.39573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295.60000000000002</v>
      </c>
      <c r="D210" s="36">
        <v>297.18333333333334</v>
      </c>
      <c r="E210" s="36">
        <v>292.4666666666667</v>
      </c>
      <c r="F210" s="36">
        <v>289.33333333333337</v>
      </c>
      <c r="G210" s="36">
        <v>284.61666666666673</v>
      </c>
      <c r="H210" s="36">
        <v>300.31666666666666</v>
      </c>
      <c r="I210" s="36">
        <v>305.03333333333325</v>
      </c>
      <c r="J210" s="36">
        <v>308.16666666666663</v>
      </c>
      <c r="K210" s="31">
        <v>301.89999999999998</v>
      </c>
      <c r="L210" s="31">
        <v>294.05</v>
      </c>
      <c r="M210" s="31">
        <v>1.37995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469.35</v>
      </c>
      <c r="D211" s="36">
        <v>471.8</v>
      </c>
      <c r="E211" s="36">
        <v>464.8</v>
      </c>
      <c r="F211" s="36">
        <v>460.25</v>
      </c>
      <c r="G211" s="36">
        <v>453.25</v>
      </c>
      <c r="H211" s="36">
        <v>476.35</v>
      </c>
      <c r="I211" s="36">
        <v>483.35</v>
      </c>
      <c r="J211" s="36">
        <v>487.90000000000003</v>
      </c>
      <c r="K211" s="31">
        <v>478.8</v>
      </c>
      <c r="L211" s="31">
        <v>467.25</v>
      </c>
      <c r="M211" s="31">
        <v>57.680689999999998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1002.65</v>
      </c>
      <c r="D212" s="36">
        <v>1006</v>
      </c>
      <c r="E212" s="36">
        <v>998.2</v>
      </c>
      <c r="F212" s="36">
        <v>993.75</v>
      </c>
      <c r="G212" s="36">
        <v>985.95</v>
      </c>
      <c r="H212" s="36">
        <v>1010.45</v>
      </c>
      <c r="I212" s="36">
        <v>1018.25</v>
      </c>
      <c r="J212" s="36">
        <v>1022.7</v>
      </c>
      <c r="K212" s="31">
        <v>1013.8</v>
      </c>
      <c r="L212" s="31">
        <v>1001.55</v>
      </c>
      <c r="M212" s="31">
        <v>0.20030000000000001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3855</v>
      </c>
      <c r="D213" s="36">
        <v>3853.1333333333332</v>
      </c>
      <c r="E213" s="36">
        <v>3816.8666666666663</v>
      </c>
      <c r="F213" s="36">
        <v>3778.7333333333331</v>
      </c>
      <c r="G213" s="36">
        <v>3742.4666666666662</v>
      </c>
      <c r="H213" s="36">
        <v>3891.2666666666664</v>
      </c>
      <c r="I213" s="36">
        <v>3927.5333333333328</v>
      </c>
      <c r="J213" s="36">
        <v>3965.6666666666665</v>
      </c>
      <c r="K213" s="31">
        <v>3889.4</v>
      </c>
      <c r="L213" s="31">
        <v>3815</v>
      </c>
      <c r="M213" s="31">
        <v>8.2879400000000008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157.4</v>
      </c>
      <c r="D214" s="36">
        <v>156.26666666666668</v>
      </c>
      <c r="E214" s="36">
        <v>152.63333333333335</v>
      </c>
      <c r="F214" s="36">
        <v>147.86666666666667</v>
      </c>
      <c r="G214" s="36">
        <v>144.23333333333335</v>
      </c>
      <c r="H214" s="36">
        <v>161.03333333333336</v>
      </c>
      <c r="I214" s="36">
        <v>164.66666666666669</v>
      </c>
      <c r="J214" s="36">
        <v>169.43333333333337</v>
      </c>
      <c r="K214" s="31">
        <v>159.9</v>
      </c>
      <c r="L214" s="31">
        <v>151.5</v>
      </c>
      <c r="M214" s="31">
        <v>52.574930000000002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260.35000000000002</v>
      </c>
      <c r="D215" s="36">
        <v>259.48333333333335</v>
      </c>
      <c r="E215" s="36">
        <v>257.11666666666667</v>
      </c>
      <c r="F215" s="36">
        <v>253.88333333333333</v>
      </c>
      <c r="G215" s="36">
        <v>251.51666666666665</v>
      </c>
      <c r="H215" s="36">
        <v>262.7166666666667</v>
      </c>
      <c r="I215" s="36">
        <v>265.08333333333337</v>
      </c>
      <c r="J215" s="36">
        <v>268.31666666666672</v>
      </c>
      <c r="K215" s="31">
        <v>261.85000000000002</v>
      </c>
      <c r="L215" s="31">
        <v>256.25</v>
      </c>
      <c r="M215" s="31">
        <v>33.965769999999999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2475.85</v>
      </c>
      <c r="D216" s="36">
        <v>2478.5166666666664</v>
      </c>
      <c r="E216" s="36">
        <v>2457.333333333333</v>
      </c>
      <c r="F216" s="36">
        <v>2438.8166666666666</v>
      </c>
      <c r="G216" s="36">
        <v>2417.6333333333332</v>
      </c>
      <c r="H216" s="36">
        <v>2497.0333333333328</v>
      </c>
      <c r="I216" s="36">
        <v>2518.2166666666662</v>
      </c>
      <c r="J216" s="36">
        <v>2536.7333333333327</v>
      </c>
      <c r="K216" s="31">
        <v>2499.6999999999998</v>
      </c>
      <c r="L216" s="31">
        <v>2460</v>
      </c>
      <c r="M216" s="31">
        <v>11.227779999999999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313.3</v>
      </c>
      <c r="D217" s="36">
        <v>312.65000000000003</v>
      </c>
      <c r="E217" s="36">
        <v>309.85000000000008</v>
      </c>
      <c r="F217" s="36">
        <v>306.40000000000003</v>
      </c>
      <c r="G217" s="36">
        <v>303.60000000000008</v>
      </c>
      <c r="H217" s="36">
        <v>316.10000000000008</v>
      </c>
      <c r="I217" s="36">
        <v>318.90000000000003</v>
      </c>
      <c r="J217" s="36">
        <v>322.35000000000008</v>
      </c>
      <c r="K217" s="31">
        <v>315.45</v>
      </c>
      <c r="L217" s="31">
        <v>309.2</v>
      </c>
      <c r="M217" s="31">
        <v>3.5005899999999999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4183.55</v>
      </c>
      <c r="D218" s="36">
        <v>4195.2666666666673</v>
      </c>
      <c r="E218" s="36">
        <v>4149.883333333335</v>
      </c>
      <c r="F218" s="36">
        <v>4116.2166666666681</v>
      </c>
      <c r="G218" s="36">
        <v>4070.8333333333358</v>
      </c>
      <c r="H218" s="36">
        <v>4228.9333333333343</v>
      </c>
      <c r="I218" s="36">
        <v>4274.3166666666675</v>
      </c>
      <c r="J218" s="36">
        <v>4307.9833333333336</v>
      </c>
      <c r="K218" s="31">
        <v>4240.6499999999996</v>
      </c>
      <c r="L218" s="31">
        <v>4161.6000000000004</v>
      </c>
      <c r="M218" s="31">
        <v>0.20693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582.45000000000005</v>
      </c>
      <c r="D219" s="36">
        <v>582.5333333333333</v>
      </c>
      <c r="E219" s="36">
        <v>575.06666666666661</v>
      </c>
      <c r="F219" s="36">
        <v>567.68333333333328</v>
      </c>
      <c r="G219" s="36">
        <v>560.21666666666658</v>
      </c>
      <c r="H219" s="36">
        <v>589.91666666666663</v>
      </c>
      <c r="I219" s="36">
        <v>597.38333333333333</v>
      </c>
      <c r="J219" s="36">
        <v>604.76666666666665</v>
      </c>
      <c r="K219" s="31">
        <v>590</v>
      </c>
      <c r="L219" s="31">
        <v>575.15</v>
      </c>
      <c r="M219" s="31">
        <v>0.30586999999999998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839.45</v>
      </c>
      <c r="D220" s="36">
        <v>836.91666666666663</v>
      </c>
      <c r="E220" s="36">
        <v>830.48333333333323</v>
      </c>
      <c r="F220" s="36">
        <v>821.51666666666665</v>
      </c>
      <c r="G220" s="36">
        <v>815.08333333333326</v>
      </c>
      <c r="H220" s="36">
        <v>845.88333333333321</v>
      </c>
      <c r="I220" s="36">
        <v>852.31666666666661</v>
      </c>
      <c r="J220" s="36">
        <v>861.28333333333319</v>
      </c>
      <c r="K220" s="31">
        <v>843.35</v>
      </c>
      <c r="L220" s="31">
        <v>827.95</v>
      </c>
      <c r="M220" s="31">
        <v>1.0569900000000001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40617.199999999997</v>
      </c>
      <c r="D221" s="36">
        <v>40604.466666666667</v>
      </c>
      <c r="E221" s="36">
        <v>40322.983333333337</v>
      </c>
      <c r="F221" s="36">
        <v>40028.76666666667</v>
      </c>
      <c r="G221" s="36">
        <v>39747.28333333334</v>
      </c>
      <c r="H221" s="36">
        <v>40898.683333333334</v>
      </c>
      <c r="I221" s="36">
        <v>41180.166666666657</v>
      </c>
      <c r="J221" s="36">
        <v>41474.383333333331</v>
      </c>
      <c r="K221" s="31">
        <v>40885.949999999997</v>
      </c>
      <c r="L221" s="31">
        <v>40310.25</v>
      </c>
      <c r="M221" s="31">
        <v>1.592E-2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83.55</v>
      </c>
      <c r="D222" s="36">
        <v>84.249999999999986</v>
      </c>
      <c r="E222" s="36">
        <v>80.899999999999977</v>
      </c>
      <c r="F222" s="36">
        <v>78.249999999999986</v>
      </c>
      <c r="G222" s="36">
        <v>74.899999999999977</v>
      </c>
      <c r="H222" s="36">
        <v>86.899999999999977</v>
      </c>
      <c r="I222" s="36">
        <v>90.249999999999972</v>
      </c>
      <c r="J222" s="36">
        <v>92.899999999999977</v>
      </c>
      <c r="K222" s="31">
        <v>87.6</v>
      </c>
      <c r="L222" s="31">
        <v>81.599999999999994</v>
      </c>
      <c r="M222" s="31">
        <v>473.91136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956.35</v>
      </c>
      <c r="D223" s="36">
        <v>953.01666666666677</v>
      </c>
      <c r="E223" s="36">
        <v>944.83333333333348</v>
      </c>
      <c r="F223" s="36">
        <v>933.31666666666672</v>
      </c>
      <c r="G223" s="36">
        <v>925.13333333333344</v>
      </c>
      <c r="H223" s="36">
        <v>964.53333333333353</v>
      </c>
      <c r="I223" s="36">
        <v>972.7166666666667</v>
      </c>
      <c r="J223" s="36">
        <v>984.23333333333358</v>
      </c>
      <c r="K223" s="31">
        <v>961.2</v>
      </c>
      <c r="L223" s="31">
        <v>941.5</v>
      </c>
      <c r="M223" s="31">
        <v>89.970979999999997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1315.95</v>
      </c>
      <c r="D224" s="36">
        <v>1325.0166666666667</v>
      </c>
      <c r="E224" s="36">
        <v>1299.6333333333332</v>
      </c>
      <c r="F224" s="36">
        <v>1283.3166666666666</v>
      </c>
      <c r="G224" s="36">
        <v>1257.9333333333332</v>
      </c>
      <c r="H224" s="36">
        <v>1341.3333333333333</v>
      </c>
      <c r="I224" s="36">
        <v>1366.7166666666669</v>
      </c>
      <c r="J224" s="36">
        <v>1383.0333333333333</v>
      </c>
      <c r="K224" s="31">
        <v>1350.4</v>
      </c>
      <c r="L224" s="31">
        <v>1308.7</v>
      </c>
      <c r="M224" s="31">
        <v>4.00488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577.79999999999995</v>
      </c>
      <c r="D225" s="36">
        <v>575.63333333333333</v>
      </c>
      <c r="E225" s="36">
        <v>571.2166666666667</v>
      </c>
      <c r="F225" s="36">
        <v>564.63333333333333</v>
      </c>
      <c r="G225" s="36">
        <v>560.2166666666667</v>
      </c>
      <c r="H225" s="36">
        <v>582.2166666666667</v>
      </c>
      <c r="I225" s="36">
        <v>586.63333333333344</v>
      </c>
      <c r="J225" s="36">
        <v>593.2166666666667</v>
      </c>
      <c r="K225" s="31">
        <v>580.04999999999995</v>
      </c>
      <c r="L225" s="31">
        <v>569.04999999999995</v>
      </c>
      <c r="M225" s="31">
        <v>14.062889999999999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616.1</v>
      </c>
      <c r="D226" s="36">
        <v>613.90000000000009</v>
      </c>
      <c r="E226" s="36">
        <v>610.35000000000014</v>
      </c>
      <c r="F226" s="36">
        <v>604.6</v>
      </c>
      <c r="G226" s="36">
        <v>601.05000000000007</v>
      </c>
      <c r="H226" s="36">
        <v>619.6500000000002</v>
      </c>
      <c r="I226" s="36">
        <v>623.20000000000016</v>
      </c>
      <c r="J226" s="36">
        <v>628.95000000000027</v>
      </c>
      <c r="K226" s="31">
        <v>617.45000000000005</v>
      </c>
      <c r="L226" s="31">
        <v>608.15</v>
      </c>
      <c r="M226" s="31">
        <v>2.8761100000000002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70.8</v>
      </c>
      <c r="D227" s="36">
        <v>71.066666666666663</v>
      </c>
      <c r="E227" s="36">
        <v>69.933333333333323</v>
      </c>
      <c r="F227" s="36">
        <v>69.066666666666663</v>
      </c>
      <c r="G227" s="36">
        <v>67.933333333333323</v>
      </c>
      <c r="H227" s="36">
        <v>71.933333333333323</v>
      </c>
      <c r="I227" s="36">
        <v>73.066666666666649</v>
      </c>
      <c r="J227" s="36">
        <v>73.933333333333323</v>
      </c>
      <c r="K227" s="31">
        <v>72.2</v>
      </c>
      <c r="L227" s="31">
        <v>70.2</v>
      </c>
      <c r="M227" s="31">
        <v>85.074179999999998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94.3</v>
      </c>
      <c r="D228" s="36">
        <v>93.716666666666654</v>
      </c>
      <c r="E228" s="36">
        <v>92.983333333333306</v>
      </c>
      <c r="F228" s="36">
        <v>91.666666666666657</v>
      </c>
      <c r="G228" s="36">
        <v>90.933333333333309</v>
      </c>
      <c r="H228" s="36">
        <v>95.033333333333303</v>
      </c>
      <c r="I228" s="36">
        <v>95.766666666666652</v>
      </c>
      <c r="J228" s="36">
        <v>97.0833333333333</v>
      </c>
      <c r="K228" s="31">
        <v>94.45</v>
      </c>
      <c r="L228" s="31">
        <v>92.4</v>
      </c>
      <c r="M228" s="31">
        <v>336.10386999999997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127.15</v>
      </c>
      <c r="D229" s="36">
        <v>126.58333333333333</v>
      </c>
      <c r="E229" s="36">
        <v>125.31666666666666</v>
      </c>
      <c r="F229" s="36">
        <v>123.48333333333333</v>
      </c>
      <c r="G229" s="36">
        <v>122.21666666666667</v>
      </c>
      <c r="H229" s="36">
        <v>128.41666666666666</v>
      </c>
      <c r="I229" s="36">
        <v>129.68333333333334</v>
      </c>
      <c r="J229" s="36">
        <v>131.51666666666665</v>
      </c>
      <c r="K229" s="31">
        <v>127.85</v>
      </c>
      <c r="L229" s="31">
        <v>124.75</v>
      </c>
      <c r="M229" s="31">
        <v>111.70374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907.65</v>
      </c>
      <c r="D230" s="36">
        <v>911.5333333333333</v>
      </c>
      <c r="E230" s="36">
        <v>900.11666666666656</v>
      </c>
      <c r="F230" s="36">
        <v>892.58333333333326</v>
      </c>
      <c r="G230" s="36">
        <v>881.16666666666652</v>
      </c>
      <c r="H230" s="36">
        <v>919.06666666666661</v>
      </c>
      <c r="I230" s="36">
        <v>930.48333333333335</v>
      </c>
      <c r="J230" s="36">
        <v>938.01666666666665</v>
      </c>
      <c r="K230" s="31">
        <v>922.95</v>
      </c>
      <c r="L230" s="31">
        <v>904</v>
      </c>
      <c r="M230" s="31">
        <v>0.17949000000000001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575.65</v>
      </c>
      <c r="D231" s="36">
        <v>579.73333333333335</v>
      </c>
      <c r="E231" s="36">
        <v>569.7166666666667</v>
      </c>
      <c r="F231" s="36">
        <v>563.7833333333333</v>
      </c>
      <c r="G231" s="36">
        <v>553.76666666666665</v>
      </c>
      <c r="H231" s="36">
        <v>585.66666666666674</v>
      </c>
      <c r="I231" s="36">
        <v>595.68333333333339</v>
      </c>
      <c r="J231" s="36">
        <v>601.61666666666679</v>
      </c>
      <c r="K231" s="31">
        <v>589.75</v>
      </c>
      <c r="L231" s="31">
        <v>573.79999999999995</v>
      </c>
      <c r="M231" s="31">
        <v>11.6258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232.8</v>
      </c>
      <c r="D232" s="36">
        <v>232.75</v>
      </c>
      <c r="E232" s="36">
        <v>229.75</v>
      </c>
      <c r="F232" s="36">
        <v>226.7</v>
      </c>
      <c r="G232" s="36">
        <v>223.7</v>
      </c>
      <c r="H232" s="36">
        <v>235.8</v>
      </c>
      <c r="I232" s="36">
        <v>238.8</v>
      </c>
      <c r="J232" s="36">
        <v>241.85000000000002</v>
      </c>
      <c r="K232" s="31">
        <v>235.75</v>
      </c>
      <c r="L232" s="31">
        <v>229.7</v>
      </c>
      <c r="M232" s="31">
        <v>18.387920000000001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188.25</v>
      </c>
      <c r="D233" s="36">
        <v>188.26666666666665</v>
      </c>
      <c r="E233" s="36">
        <v>184.08333333333331</v>
      </c>
      <c r="F233" s="36">
        <v>179.91666666666666</v>
      </c>
      <c r="G233" s="36">
        <v>175.73333333333332</v>
      </c>
      <c r="H233" s="36">
        <v>192.43333333333331</v>
      </c>
      <c r="I233" s="36">
        <v>196.61666666666665</v>
      </c>
      <c r="J233" s="36">
        <v>200.7833333333333</v>
      </c>
      <c r="K233" s="31">
        <v>192.45</v>
      </c>
      <c r="L233" s="31">
        <v>184.1</v>
      </c>
      <c r="M233" s="31">
        <v>148.93279999999999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85.65</v>
      </c>
      <c r="D234" s="36">
        <v>83.649999999999991</v>
      </c>
      <c r="E234" s="36">
        <v>80.299999999999983</v>
      </c>
      <c r="F234" s="36">
        <v>74.949999999999989</v>
      </c>
      <c r="G234" s="36">
        <v>71.59999999999998</v>
      </c>
      <c r="H234" s="36">
        <v>88.999999999999986</v>
      </c>
      <c r="I234" s="36">
        <v>92.34999999999998</v>
      </c>
      <c r="J234" s="36">
        <v>97.699999999999989</v>
      </c>
      <c r="K234" s="31">
        <v>87</v>
      </c>
      <c r="L234" s="31">
        <v>78.3</v>
      </c>
      <c r="M234" s="31">
        <v>649.07027000000005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2948.2</v>
      </c>
      <c r="D235" s="36">
        <v>2959.3166666666671</v>
      </c>
      <c r="E235" s="36">
        <v>2924.5833333333339</v>
      </c>
      <c r="F235" s="36">
        <v>2900.9666666666667</v>
      </c>
      <c r="G235" s="36">
        <v>2866.2333333333336</v>
      </c>
      <c r="H235" s="36">
        <v>2982.9333333333343</v>
      </c>
      <c r="I235" s="36">
        <v>3017.666666666667</v>
      </c>
      <c r="J235" s="36">
        <v>3041.2833333333347</v>
      </c>
      <c r="K235" s="31">
        <v>2994.05</v>
      </c>
      <c r="L235" s="31">
        <v>2935.7</v>
      </c>
      <c r="M235" s="31">
        <v>0.98948999999999998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430.9</v>
      </c>
      <c r="D236" s="36">
        <v>428.06666666666666</v>
      </c>
      <c r="E236" s="36">
        <v>421.13333333333333</v>
      </c>
      <c r="F236" s="36">
        <v>411.36666666666667</v>
      </c>
      <c r="G236" s="36">
        <v>404.43333333333334</v>
      </c>
      <c r="H236" s="36">
        <v>437.83333333333331</v>
      </c>
      <c r="I236" s="36">
        <v>444.76666666666659</v>
      </c>
      <c r="J236" s="36">
        <v>454.5333333333333</v>
      </c>
      <c r="K236" s="31">
        <v>435</v>
      </c>
      <c r="L236" s="31">
        <v>418.3</v>
      </c>
      <c r="M236" s="31">
        <v>31.620609999999999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131.15</v>
      </c>
      <c r="D237" s="36">
        <v>130.81666666666669</v>
      </c>
      <c r="E237" s="36">
        <v>130.08333333333337</v>
      </c>
      <c r="F237" s="36">
        <v>129.01666666666668</v>
      </c>
      <c r="G237" s="36">
        <v>128.28333333333336</v>
      </c>
      <c r="H237" s="36">
        <v>131.88333333333338</v>
      </c>
      <c r="I237" s="36">
        <v>132.61666666666667</v>
      </c>
      <c r="J237" s="36">
        <v>133.68333333333339</v>
      </c>
      <c r="K237" s="31">
        <v>131.55000000000001</v>
      </c>
      <c r="L237" s="31">
        <v>129.75</v>
      </c>
      <c r="M237" s="31">
        <v>37.84939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408.6</v>
      </c>
      <c r="D238" s="36">
        <v>406.59999999999997</v>
      </c>
      <c r="E238" s="36">
        <v>402.44999999999993</v>
      </c>
      <c r="F238" s="36">
        <v>396.29999999999995</v>
      </c>
      <c r="G238" s="36">
        <v>392.14999999999992</v>
      </c>
      <c r="H238" s="36">
        <v>412.74999999999994</v>
      </c>
      <c r="I238" s="36">
        <v>416.89999999999992</v>
      </c>
      <c r="J238" s="36">
        <v>423.04999999999995</v>
      </c>
      <c r="K238" s="31">
        <v>410.75</v>
      </c>
      <c r="L238" s="31">
        <v>400.45</v>
      </c>
      <c r="M238" s="31">
        <v>36.0167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91.95</v>
      </c>
      <c r="D239" s="36">
        <v>92.116666666666674</v>
      </c>
      <c r="E239" s="36">
        <v>91.633333333333354</v>
      </c>
      <c r="F239" s="36">
        <v>91.316666666666677</v>
      </c>
      <c r="G239" s="36">
        <v>90.833333333333357</v>
      </c>
      <c r="H239" s="36">
        <v>92.433333333333351</v>
      </c>
      <c r="I239" s="36">
        <v>92.916666666666671</v>
      </c>
      <c r="J239" s="36">
        <v>93.233333333333348</v>
      </c>
      <c r="K239" s="31">
        <v>92.6</v>
      </c>
      <c r="L239" s="31">
        <v>91.8</v>
      </c>
      <c r="M239" s="31">
        <v>108.85789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43.5</v>
      </c>
      <c r="D240" s="36">
        <v>43.716666666666669</v>
      </c>
      <c r="E240" s="36">
        <v>42.433333333333337</v>
      </c>
      <c r="F240" s="36">
        <v>41.366666666666667</v>
      </c>
      <c r="G240" s="36">
        <v>40.083333333333336</v>
      </c>
      <c r="H240" s="36">
        <v>44.783333333333339</v>
      </c>
      <c r="I240" s="36">
        <v>46.06666666666667</v>
      </c>
      <c r="J240" s="36">
        <v>47.13333333333334</v>
      </c>
      <c r="K240" s="31">
        <v>45</v>
      </c>
      <c r="L240" s="31">
        <v>42.65</v>
      </c>
      <c r="M240" s="31">
        <v>774.89472000000001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689.2</v>
      </c>
      <c r="D241" s="36">
        <v>682.80000000000007</v>
      </c>
      <c r="E241" s="36">
        <v>673.40000000000009</v>
      </c>
      <c r="F241" s="36">
        <v>657.6</v>
      </c>
      <c r="G241" s="36">
        <v>648.20000000000005</v>
      </c>
      <c r="H241" s="36">
        <v>698.60000000000014</v>
      </c>
      <c r="I241" s="36">
        <v>708</v>
      </c>
      <c r="J241" s="36">
        <v>723.80000000000018</v>
      </c>
      <c r="K241" s="31">
        <v>692.2</v>
      </c>
      <c r="L241" s="31">
        <v>667</v>
      </c>
      <c r="M241" s="31">
        <v>44.876849999999997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76.8</v>
      </c>
      <c r="D242" s="36">
        <v>76.766666666666666</v>
      </c>
      <c r="E242" s="36">
        <v>74.833333333333329</v>
      </c>
      <c r="F242" s="36">
        <v>72.86666666666666</v>
      </c>
      <c r="G242" s="36">
        <v>70.933333333333323</v>
      </c>
      <c r="H242" s="36">
        <v>78.733333333333334</v>
      </c>
      <c r="I242" s="36">
        <v>80.666666666666671</v>
      </c>
      <c r="J242" s="36">
        <v>82.63333333333334</v>
      </c>
      <c r="K242" s="31">
        <v>78.7</v>
      </c>
      <c r="L242" s="31">
        <v>74.8</v>
      </c>
      <c r="M242" s="31">
        <v>855.06777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1538.55</v>
      </c>
      <c r="D243" s="36">
        <v>1542.1333333333332</v>
      </c>
      <c r="E243" s="36">
        <v>1520.2666666666664</v>
      </c>
      <c r="F243" s="36">
        <v>1501.9833333333331</v>
      </c>
      <c r="G243" s="36">
        <v>1480.1166666666663</v>
      </c>
      <c r="H243" s="36">
        <v>1560.4166666666665</v>
      </c>
      <c r="I243" s="36">
        <v>1582.2833333333333</v>
      </c>
      <c r="J243" s="36">
        <v>1600.5666666666666</v>
      </c>
      <c r="K243" s="31">
        <v>1564</v>
      </c>
      <c r="L243" s="31">
        <v>1523.85</v>
      </c>
      <c r="M243" s="31">
        <v>0.33167000000000002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455.05</v>
      </c>
      <c r="D244" s="36">
        <v>455.73333333333335</v>
      </c>
      <c r="E244" s="36">
        <v>452.56666666666672</v>
      </c>
      <c r="F244" s="36">
        <v>450.08333333333337</v>
      </c>
      <c r="G244" s="36">
        <v>446.91666666666674</v>
      </c>
      <c r="H244" s="36">
        <v>458.2166666666667</v>
      </c>
      <c r="I244" s="36">
        <v>461.38333333333333</v>
      </c>
      <c r="J244" s="36">
        <v>463.86666666666667</v>
      </c>
      <c r="K244" s="31">
        <v>458.9</v>
      </c>
      <c r="L244" s="31">
        <v>453.25</v>
      </c>
      <c r="M244" s="31">
        <v>5.2024800000000004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186.1</v>
      </c>
      <c r="D245" s="36">
        <v>185.25</v>
      </c>
      <c r="E245" s="36">
        <v>183.05</v>
      </c>
      <c r="F245" s="36">
        <v>180</v>
      </c>
      <c r="G245" s="36">
        <v>177.8</v>
      </c>
      <c r="H245" s="36">
        <v>188.3</v>
      </c>
      <c r="I245" s="36">
        <v>190.5</v>
      </c>
      <c r="J245" s="36">
        <v>193.55</v>
      </c>
      <c r="K245" s="31">
        <v>187.45</v>
      </c>
      <c r="L245" s="31">
        <v>182.2</v>
      </c>
      <c r="M245" s="31">
        <v>82.871459999999999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1442.75</v>
      </c>
      <c r="D246" s="36">
        <v>1443.8</v>
      </c>
      <c r="E246" s="36">
        <v>1433.05</v>
      </c>
      <c r="F246" s="36">
        <v>1423.35</v>
      </c>
      <c r="G246" s="36">
        <v>1412.6</v>
      </c>
      <c r="H246" s="36">
        <v>1453.5</v>
      </c>
      <c r="I246" s="36">
        <v>1464.25</v>
      </c>
      <c r="J246" s="36">
        <v>1473.95</v>
      </c>
      <c r="K246" s="31">
        <v>1454.55</v>
      </c>
      <c r="L246" s="31">
        <v>1434.1</v>
      </c>
      <c r="M246" s="31">
        <v>20.13653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17.25</v>
      </c>
      <c r="D247" s="36">
        <v>17.283333333333335</v>
      </c>
      <c r="E247" s="36">
        <v>17.06666666666667</v>
      </c>
      <c r="F247" s="36">
        <v>16.883333333333336</v>
      </c>
      <c r="G247" s="36">
        <v>16.666666666666671</v>
      </c>
      <c r="H247" s="36">
        <v>17.466666666666669</v>
      </c>
      <c r="I247" s="36">
        <v>17.68333333333333</v>
      </c>
      <c r="J247" s="36">
        <v>17.866666666666667</v>
      </c>
      <c r="K247" s="31">
        <v>17.5</v>
      </c>
      <c r="L247" s="31">
        <v>17.100000000000001</v>
      </c>
      <c r="M247" s="31">
        <v>314.87040000000002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4260.6499999999996</v>
      </c>
      <c r="D248" s="36">
        <v>4266.8833333333332</v>
      </c>
      <c r="E248" s="36">
        <v>4230.3666666666668</v>
      </c>
      <c r="F248" s="36">
        <v>4200.0833333333339</v>
      </c>
      <c r="G248" s="36">
        <v>4163.5666666666675</v>
      </c>
      <c r="H248" s="36">
        <v>4297.1666666666661</v>
      </c>
      <c r="I248" s="36">
        <v>4333.6833333333325</v>
      </c>
      <c r="J248" s="36">
        <v>4363.9666666666653</v>
      </c>
      <c r="K248" s="31">
        <v>4303.3999999999996</v>
      </c>
      <c r="L248" s="31">
        <v>4236.6000000000004</v>
      </c>
      <c r="M248" s="31">
        <v>2.25725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1474.15</v>
      </c>
      <c r="D249" s="36">
        <v>1478.5166666666667</v>
      </c>
      <c r="E249" s="36">
        <v>1467.1833333333334</v>
      </c>
      <c r="F249" s="36">
        <v>1460.2166666666667</v>
      </c>
      <c r="G249" s="36">
        <v>1448.8833333333334</v>
      </c>
      <c r="H249" s="36">
        <v>1485.4833333333333</v>
      </c>
      <c r="I249" s="36">
        <v>1496.8166666666668</v>
      </c>
      <c r="J249" s="36">
        <v>1503.7833333333333</v>
      </c>
      <c r="K249" s="31">
        <v>1489.85</v>
      </c>
      <c r="L249" s="31">
        <v>1471.55</v>
      </c>
      <c r="M249" s="31">
        <v>42.178629999999998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2958.6</v>
      </c>
      <c r="D250" s="36">
        <v>2968.8166666666671</v>
      </c>
      <c r="E250" s="36">
        <v>2936.233333333334</v>
      </c>
      <c r="F250" s="36">
        <v>2913.8666666666668</v>
      </c>
      <c r="G250" s="36">
        <v>2881.2833333333338</v>
      </c>
      <c r="H250" s="36">
        <v>2991.1833333333343</v>
      </c>
      <c r="I250" s="36">
        <v>3023.7666666666673</v>
      </c>
      <c r="J250" s="36">
        <v>3046.1333333333346</v>
      </c>
      <c r="K250" s="31">
        <v>3001.4</v>
      </c>
      <c r="L250" s="31">
        <v>2946.45</v>
      </c>
      <c r="M250" s="31">
        <v>0.11515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728.5</v>
      </c>
      <c r="D251" s="36">
        <v>725.5</v>
      </c>
      <c r="E251" s="36">
        <v>717</v>
      </c>
      <c r="F251" s="36">
        <v>705.5</v>
      </c>
      <c r="G251" s="36">
        <v>697</v>
      </c>
      <c r="H251" s="36">
        <v>737</v>
      </c>
      <c r="I251" s="36">
        <v>745.5</v>
      </c>
      <c r="J251" s="36">
        <v>757</v>
      </c>
      <c r="K251" s="31">
        <v>734</v>
      </c>
      <c r="L251" s="31">
        <v>714</v>
      </c>
      <c r="M251" s="31">
        <v>5.6307700000000001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2378.8000000000002</v>
      </c>
      <c r="D252" s="36">
        <v>2371.2833333333333</v>
      </c>
      <c r="E252" s="36">
        <v>2357.5666666666666</v>
      </c>
      <c r="F252" s="36">
        <v>2336.3333333333335</v>
      </c>
      <c r="G252" s="36">
        <v>2322.6166666666668</v>
      </c>
      <c r="H252" s="36">
        <v>2392.5166666666664</v>
      </c>
      <c r="I252" s="36">
        <v>2406.2333333333327</v>
      </c>
      <c r="J252" s="36">
        <v>2427.4666666666662</v>
      </c>
      <c r="K252" s="31">
        <v>2385</v>
      </c>
      <c r="L252" s="31">
        <v>2350.0500000000002</v>
      </c>
      <c r="M252" s="31">
        <v>3.63097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892.2</v>
      </c>
      <c r="D253" s="36">
        <v>893.71666666666658</v>
      </c>
      <c r="E253" s="36">
        <v>886.28333333333319</v>
      </c>
      <c r="F253" s="36">
        <v>880.36666666666656</v>
      </c>
      <c r="G253" s="36">
        <v>872.93333333333317</v>
      </c>
      <c r="H253" s="36">
        <v>899.63333333333321</v>
      </c>
      <c r="I253" s="36">
        <v>907.06666666666661</v>
      </c>
      <c r="J253" s="36">
        <v>912.98333333333323</v>
      </c>
      <c r="K253" s="31">
        <v>901.15</v>
      </c>
      <c r="L253" s="31">
        <v>887.8</v>
      </c>
      <c r="M253" s="31">
        <v>1.35256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32.1</v>
      </c>
      <c r="D254" s="36">
        <v>31.766666666666669</v>
      </c>
      <c r="E254" s="36">
        <v>30.433333333333337</v>
      </c>
      <c r="F254" s="36">
        <v>28.766666666666669</v>
      </c>
      <c r="G254" s="36">
        <v>27.433333333333337</v>
      </c>
      <c r="H254" s="36">
        <v>33.433333333333337</v>
      </c>
      <c r="I254" s="36">
        <v>34.766666666666673</v>
      </c>
      <c r="J254" s="36">
        <v>36.433333333333337</v>
      </c>
      <c r="K254" s="31">
        <v>33.1</v>
      </c>
      <c r="L254" s="31">
        <v>30.1</v>
      </c>
      <c r="M254" s="31">
        <v>910.82419000000004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442.6</v>
      </c>
      <c r="D255" s="36">
        <v>441.91666666666669</v>
      </c>
      <c r="E255" s="36">
        <v>439.03333333333336</v>
      </c>
      <c r="F255" s="36">
        <v>435.4666666666667</v>
      </c>
      <c r="G255" s="36">
        <v>432.58333333333337</v>
      </c>
      <c r="H255" s="36">
        <v>445.48333333333335</v>
      </c>
      <c r="I255" s="36">
        <v>448.36666666666667</v>
      </c>
      <c r="J255" s="36">
        <v>451.93333333333334</v>
      </c>
      <c r="K255" s="31">
        <v>444.8</v>
      </c>
      <c r="L255" s="31">
        <v>438.35</v>
      </c>
      <c r="M255" s="31">
        <v>57.829549999999998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198.3</v>
      </c>
      <c r="D256" s="36">
        <v>199.25</v>
      </c>
      <c r="E256" s="36">
        <v>193.15</v>
      </c>
      <c r="F256" s="36">
        <v>188</v>
      </c>
      <c r="G256" s="36">
        <v>181.9</v>
      </c>
      <c r="H256" s="36">
        <v>204.4</v>
      </c>
      <c r="I256" s="36">
        <v>210.50000000000003</v>
      </c>
      <c r="J256" s="36">
        <v>215.65</v>
      </c>
      <c r="K256" s="31">
        <v>205.35</v>
      </c>
      <c r="L256" s="31">
        <v>194.1</v>
      </c>
      <c r="M256" s="31">
        <v>94.952179999999998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1433</v>
      </c>
      <c r="D257" s="36">
        <v>1421.2666666666667</v>
      </c>
      <c r="E257" s="36">
        <v>1389.0333333333333</v>
      </c>
      <c r="F257" s="36">
        <v>1345.0666666666666</v>
      </c>
      <c r="G257" s="36">
        <v>1312.8333333333333</v>
      </c>
      <c r="H257" s="36">
        <v>1465.2333333333333</v>
      </c>
      <c r="I257" s="36">
        <v>1497.4666666666665</v>
      </c>
      <c r="J257" s="36">
        <v>1541.4333333333334</v>
      </c>
      <c r="K257" s="31">
        <v>1453.5</v>
      </c>
      <c r="L257" s="31">
        <v>1377.3</v>
      </c>
      <c r="M257" s="31">
        <v>2.3027899999999999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3144.15</v>
      </c>
      <c r="D258" s="36">
        <v>3136.8166666666671</v>
      </c>
      <c r="E258" s="36">
        <v>3113.6833333333343</v>
      </c>
      <c r="F258" s="36">
        <v>3083.2166666666672</v>
      </c>
      <c r="G258" s="36">
        <v>3060.0833333333344</v>
      </c>
      <c r="H258" s="36">
        <v>3167.2833333333342</v>
      </c>
      <c r="I258" s="36">
        <v>3190.4166666666665</v>
      </c>
      <c r="J258" s="36">
        <v>3220.8833333333341</v>
      </c>
      <c r="K258" s="31">
        <v>3159.95</v>
      </c>
      <c r="L258" s="31">
        <v>3106.35</v>
      </c>
      <c r="M258" s="31">
        <v>1.06152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117.3</v>
      </c>
      <c r="D259" s="36">
        <v>118.41666666666667</v>
      </c>
      <c r="E259" s="36">
        <v>115.28333333333335</v>
      </c>
      <c r="F259" s="36">
        <v>113.26666666666668</v>
      </c>
      <c r="G259" s="36">
        <v>110.13333333333335</v>
      </c>
      <c r="H259" s="36">
        <v>120.43333333333334</v>
      </c>
      <c r="I259" s="36">
        <v>123.56666666666666</v>
      </c>
      <c r="J259" s="36">
        <v>125.58333333333333</v>
      </c>
      <c r="K259" s="31">
        <v>121.55</v>
      </c>
      <c r="L259" s="31">
        <v>116.4</v>
      </c>
      <c r="M259" s="31">
        <v>19.496490000000001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1395.55</v>
      </c>
      <c r="D260" s="36">
        <v>1407.1499999999999</v>
      </c>
      <c r="E260" s="36">
        <v>1365.3499999999997</v>
      </c>
      <c r="F260" s="36">
        <v>1335.1499999999999</v>
      </c>
      <c r="G260" s="36">
        <v>1293.3499999999997</v>
      </c>
      <c r="H260" s="36">
        <v>1437.3499999999997</v>
      </c>
      <c r="I260" s="36">
        <v>1479.1499999999999</v>
      </c>
      <c r="J260" s="36">
        <v>1509.3499999999997</v>
      </c>
      <c r="K260" s="31">
        <v>1448.95</v>
      </c>
      <c r="L260" s="31">
        <v>1376.95</v>
      </c>
      <c r="M260" s="31">
        <v>0.51241999999999999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443.1</v>
      </c>
      <c r="D261" s="36">
        <v>450.38333333333338</v>
      </c>
      <c r="E261" s="36">
        <v>432.76666666666677</v>
      </c>
      <c r="F261" s="36">
        <v>422.43333333333339</v>
      </c>
      <c r="G261" s="36">
        <v>404.81666666666678</v>
      </c>
      <c r="H261" s="36">
        <v>460.71666666666675</v>
      </c>
      <c r="I261" s="36">
        <v>478.33333333333343</v>
      </c>
      <c r="J261" s="36">
        <v>488.66666666666674</v>
      </c>
      <c r="K261" s="31">
        <v>468</v>
      </c>
      <c r="L261" s="31">
        <v>440.05</v>
      </c>
      <c r="M261" s="31">
        <v>8.6348000000000003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695.2</v>
      </c>
      <c r="D262" s="36">
        <v>692.29999999999984</v>
      </c>
      <c r="E262" s="36">
        <v>685.6999999999997</v>
      </c>
      <c r="F262" s="36">
        <v>676.19999999999982</v>
      </c>
      <c r="G262" s="36">
        <v>669.59999999999968</v>
      </c>
      <c r="H262" s="36">
        <v>701.79999999999973</v>
      </c>
      <c r="I262" s="36">
        <v>708.39999999999986</v>
      </c>
      <c r="J262" s="36">
        <v>717.89999999999975</v>
      </c>
      <c r="K262" s="31">
        <v>698.9</v>
      </c>
      <c r="L262" s="31">
        <v>682.8</v>
      </c>
      <c r="M262" s="31">
        <v>11.275969999999999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357.65</v>
      </c>
      <c r="D263" s="36">
        <v>362.36666666666662</v>
      </c>
      <c r="E263" s="36">
        <v>350.28333333333325</v>
      </c>
      <c r="F263" s="36">
        <v>342.91666666666663</v>
      </c>
      <c r="G263" s="36">
        <v>330.83333333333326</v>
      </c>
      <c r="H263" s="36">
        <v>369.73333333333323</v>
      </c>
      <c r="I263" s="36">
        <v>381.81666666666661</v>
      </c>
      <c r="J263" s="36">
        <v>389.18333333333322</v>
      </c>
      <c r="K263" s="31">
        <v>374.45</v>
      </c>
      <c r="L263" s="31">
        <v>355</v>
      </c>
      <c r="M263" s="31">
        <v>1.39975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633.1</v>
      </c>
      <c r="D264" s="36">
        <v>637.66666666666674</v>
      </c>
      <c r="E264" s="36">
        <v>626.13333333333344</v>
      </c>
      <c r="F264" s="36">
        <v>619.16666666666674</v>
      </c>
      <c r="G264" s="36">
        <v>607.63333333333344</v>
      </c>
      <c r="H264" s="36">
        <v>644.63333333333344</v>
      </c>
      <c r="I264" s="36">
        <v>656.16666666666674</v>
      </c>
      <c r="J264" s="36">
        <v>663.13333333333344</v>
      </c>
      <c r="K264" s="31">
        <v>649.20000000000005</v>
      </c>
      <c r="L264" s="31">
        <v>630.70000000000005</v>
      </c>
      <c r="M264" s="31">
        <v>1.31287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387.3</v>
      </c>
      <c r="D265" s="36">
        <v>387.43333333333334</v>
      </c>
      <c r="E265" s="36">
        <v>380.86666666666667</v>
      </c>
      <c r="F265" s="36">
        <v>374.43333333333334</v>
      </c>
      <c r="G265" s="36">
        <v>367.86666666666667</v>
      </c>
      <c r="H265" s="36">
        <v>393.86666666666667</v>
      </c>
      <c r="I265" s="36">
        <v>400.43333333333339</v>
      </c>
      <c r="J265" s="36">
        <v>406.86666666666667</v>
      </c>
      <c r="K265" s="31">
        <v>394</v>
      </c>
      <c r="L265" s="31">
        <v>381</v>
      </c>
      <c r="M265" s="31">
        <v>9.6405399999999997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85.25</v>
      </c>
      <c r="D266" s="36">
        <v>85.866666666666674</v>
      </c>
      <c r="E266" s="36">
        <v>84.183333333333351</v>
      </c>
      <c r="F266" s="36">
        <v>83.116666666666674</v>
      </c>
      <c r="G266" s="36">
        <v>81.433333333333351</v>
      </c>
      <c r="H266" s="36">
        <v>86.933333333333351</v>
      </c>
      <c r="I266" s="36">
        <v>88.616666666666688</v>
      </c>
      <c r="J266" s="36">
        <v>89.683333333333351</v>
      </c>
      <c r="K266" s="31">
        <v>87.55</v>
      </c>
      <c r="L266" s="31">
        <v>84.8</v>
      </c>
      <c r="M266" s="31">
        <v>28.44182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421.15</v>
      </c>
      <c r="D267" s="36">
        <v>419.5333333333333</v>
      </c>
      <c r="E267" s="36">
        <v>410.86666666666662</v>
      </c>
      <c r="F267" s="36">
        <v>400.58333333333331</v>
      </c>
      <c r="G267" s="36">
        <v>391.91666666666663</v>
      </c>
      <c r="H267" s="36">
        <v>429.81666666666661</v>
      </c>
      <c r="I267" s="36">
        <v>438.48333333333335</v>
      </c>
      <c r="J267" s="36">
        <v>448.76666666666659</v>
      </c>
      <c r="K267" s="31">
        <v>428.2</v>
      </c>
      <c r="L267" s="31">
        <v>409.25</v>
      </c>
      <c r="M267" s="31">
        <v>63.8872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779.9</v>
      </c>
      <c r="D268" s="36">
        <v>779.23333333333323</v>
      </c>
      <c r="E268" s="36">
        <v>775.01666666666642</v>
      </c>
      <c r="F268" s="36">
        <v>770.13333333333321</v>
      </c>
      <c r="G268" s="36">
        <v>765.9166666666664</v>
      </c>
      <c r="H268" s="36">
        <v>784.11666666666645</v>
      </c>
      <c r="I268" s="36">
        <v>788.33333333333337</v>
      </c>
      <c r="J268" s="36">
        <v>793.21666666666647</v>
      </c>
      <c r="K268" s="31">
        <v>783.45</v>
      </c>
      <c r="L268" s="31">
        <v>774.35</v>
      </c>
      <c r="M268" s="31">
        <v>23.26745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541.25</v>
      </c>
      <c r="D269" s="36">
        <v>538.18333333333339</v>
      </c>
      <c r="E269" s="36">
        <v>532.91666666666674</v>
      </c>
      <c r="F269" s="36">
        <v>524.58333333333337</v>
      </c>
      <c r="G269" s="36">
        <v>519.31666666666672</v>
      </c>
      <c r="H269" s="36">
        <v>546.51666666666677</v>
      </c>
      <c r="I269" s="36">
        <v>551.78333333333342</v>
      </c>
      <c r="J269" s="36">
        <v>560.11666666666679</v>
      </c>
      <c r="K269" s="31">
        <v>543.45000000000005</v>
      </c>
      <c r="L269" s="31">
        <v>529.85</v>
      </c>
      <c r="M269" s="31">
        <v>60.660170000000001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464.2</v>
      </c>
      <c r="D270" s="36">
        <v>466.81666666666666</v>
      </c>
      <c r="E270" s="36">
        <v>458.38333333333333</v>
      </c>
      <c r="F270" s="36">
        <v>452.56666666666666</v>
      </c>
      <c r="G270" s="36">
        <v>444.13333333333333</v>
      </c>
      <c r="H270" s="36">
        <v>472.63333333333333</v>
      </c>
      <c r="I270" s="36">
        <v>481.06666666666661</v>
      </c>
      <c r="J270" s="36">
        <v>486.88333333333333</v>
      </c>
      <c r="K270" s="31">
        <v>475.25</v>
      </c>
      <c r="L270" s="31">
        <v>461</v>
      </c>
      <c r="M270" s="31">
        <v>1.1847300000000001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422.85</v>
      </c>
      <c r="D271" s="36">
        <v>425.63333333333338</v>
      </c>
      <c r="E271" s="36">
        <v>417.31666666666678</v>
      </c>
      <c r="F271" s="36">
        <v>411.78333333333342</v>
      </c>
      <c r="G271" s="36">
        <v>403.46666666666681</v>
      </c>
      <c r="H271" s="36">
        <v>431.16666666666674</v>
      </c>
      <c r="I271" s="36">
        <v>439.48333333333335</v>
      </c>
      <c r="J271" s="36">
        <v>445.01666666666671</v>
      </c>
      <c r="K271" s="31">
        <v>433.95</v>
      </c>
      <c r="L271" s="31">
        <v>420.1</v>
      </c>
      <c r="M271" s="31">
        <v>1.0598099999999999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732.35</v>
      </c>
      <c r="D272" s="36">
        <v>727.88333333333333</v>
      </c>
      <c r="E272" s="36">
        <v>715.81666666666661</v>
      </c>
      <c r="F272" s="36">
        <v>699.2833333333333</v>
      </c>
      <c r="G272" s="36">
        <v>687.21666666666658</v>
      </c>
      <c r="H272" s="36">
        <v>744.41666666666663</v>
      </c>
      <c r="I272" s="36">
        <v>756.48333333333346</v>
      </c>
      <c r="J272" s="36">
        <v>773.01666666666665</v>
      </c>
      <c r="K272" s="31">
        <v>739.95</v>
      </c>
      <c r="L272" s="31">
        <v>711.35</v>
      </c>
      <c r="M272" s="31">
        <v>3.8359800000000002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348.3</v>
      </c>
      <c r="D273" s="36">
        <v>349.7833333333333</v>
      </c>
      <c r="E273" s="36">
        <v>344.61666666666662</v>
      </c>
      <c r="F273" s="36">
        <v>340.93333333333334</v>
      </c>
      <c r="G273" s="36">
        <v>335.76666666666665</v>
      </c>
      <c r="H273" s="36">
        <v>353.46666666666658</v>
      </c>
      <c r="I273" s="36">
        <v>358.63333333333333</v>
      </c>
      <c r="J273" s="36">
        <v>362.31666666666655</v>
      </c>
      <c r="K273" s="31">
        <v>354.95</v>
      </c>
      <c r="L273" s="31">
        <v>346.1</v>
      </c>
      <c r="M273" s="31">
        <v>4.1667899999999998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728.6</v>
      </c>
      <c r="D274" s="36">
        <v>729.06666666666661</v>
      </c>
      <c r="E274" s="36">
        <v>721.53333333333319</v>
      </c>
      <c r="F274" s="36">
        <v>714.46666666666658</v>
      </c>
      <c r="G274" s="36">
        <v>706.93333333333317</v>
      </c>
      <c r="H274" s="36">
        <v>736.13333333333321</v>
      </c>
      <c r="I274" s="36">
        <v>743.66666666666652</v>
      </c>
      <c r="J274" s="36">
        <v>750.73333333333323</v>
      </c>
      <c r="K274" s="31">
        <v>736.6</v>
      </c>
      <c r="L274" s="31">
        <v>722</v>
      </c>
      <c r="M274" s="31">
        <v>1.3842000000000001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1375.3</v>
      </c>
      <c r="D275" s="36">
        <v>1363.6833333333334</v>
      </c>
      <c r="E275" s="36">
        <v>1349.5666666666668</v>
      </c>
      <c r="F275" s="36">
        <v>1323.8333333333335</v>
      </c>
      <c r="G275" s="36">
        <v>1309.7166666666669</v>
      </c>
      <c r="H275" s="36">
        <v>1389.4166666666667</v>
      </c>
      <c r="I275" s="36">
        <v>1403.5333333333335</v>
      </c>
      <c r="J275" s="36">
        <v>1429.2666666666667</v>
      </c>
      <c r="K275" s="31">
        <v>1377.8</v>
      </c>
      <c r="L275" s="31">
        <v>1337.95</v>
      </c>
      <c r="M275" s="31">
        <v>0.94862999999999997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630.04999999999995</v>
      </c>
      <c r="D276" s="36">
        <v>629.13333333333333</v>
      </c>
      <c r="E276" s="36">
        <v>624.2166666666667</v>
      </c>
      <c r="F276" s="36">
        <v>618.38333333333333</v>
      </c>
      <c r="G276" s="36">
        <v>613.4666666666667</v>
      </c>
      <c r="H276" s="36">
        <v>634.9666666666667</v>
      </c>
      <c r="I276" s="36">
        <v>639.88333333333344</v>
      </c>
      <c r="J276" s="36">
        <v>645.7166666666667</v>
      </c>
      <c r="K276" s="31">
        <v>634.04999999999995</v>
      </c>
      <c r="L276" s="31">
        <v>623.29999999999995</v>
      </c>
      <c r="M276" s="31">
        <v>0.42154000000000003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204.2</v>
      </c>
      <c r="D277" s="36">
        <v>207.9666666666667</v>
      </c>
      <c r="E277" s="36">
        <v>199.03333333333339</v>
      </c>
      <c r="F277" s="36">
        <v>193.8666666666667</v>
      </c>
      <c r="G277" s="36">
        <v>184.93333333333339</v>
      </c>
      <c r="H277" s="36">
        <v>213.13333333333338</v>
      </c>
      <c r="I277" s="36">
        <v>222.06666666666666</v>
      </c>
      <c r="J277" s="36">
        <v>227.23333333333338</v>
      </c>
      <c r="K277" s="31">
        <v>216.9</v>
      </c>
      <c r="L277" s="31">
        <v>202.8</v>
      </c>
      <c r="M277" s="31">
        <v>42.246600000000001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325</v>
      </c>
      <c r="D278" s="36">
        <v>324.25</v>
      </c>
      <c r="E278" s="36">
        <v>321.75</v>
      </c>
      <c r="F278" s="36">
        <v>318.5</v>
      </c>
      <c r="G278" s="36">
        <v>316</v>
      </c>
      <c r="H278" s="36">
        <v>327.5</v>
      </c>
      <c r="I278" s="36">
        <v>330</v>
      </c>
      <c r="J278" s="36">
        <v>333.25</v>
      </c>
      <c r="K278" s="31">
        <v>326.75</v>
      </c>
      <c r="L278" s="31">
        <v>321</v>
      </c>
      <c r="M278" s="31">
        <v>5.8342000000000001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136.1</v>
      </c>
      <c r="D279" s="36">
        <v>135.63333333333333</v>
      </c>
      <c r="E279" s="36">
        <v>132.46666666666664</v>
      </c>
      <c r="F279" s="36">
        <v>128.83333333333331</v>
      </c>
      <c r="G279" s="36">
        <v>125.66666666666663</v>
      </c>
      <c r="H279" s="36">
        <v>139.26666666666665</v>
      </c>
      <c r="I279" s="36">
        <v>142.43333333333334</v>
      </c>
      <c r="J279" s="36">
        <v>146.06666666666666</v>
      </c>
      <c r="K279" s="31">
        <v>138.80000000000001</v>
      </c>
      <c r="L279" s="31">
        <v>132</v>
      </c>
      <c r="M279" s="31">
        <v>19.37969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657.35</v>
      </c>
      <c r="D280" s="36">
        <v>656.36666666666667</v>
      </c>
      <c r="E280" s="36">
        <v>651.18333333333339</v>
      </c>
      <c r="F280" s="36">
        <v>645.01666666666677</v>
      </c>
      <c r="G280" s="36">
        <v>639.83333333333348</v>
      </c>
      <c r="H280" s="36">
        <v>662.5333333333333</v>
      </c>
      <c r="I280" s="36">
        <v>667.71666666666647</v>
      </c>
      <c r="J280" s="36">
        <v>673.88333333333321</v>
      </c>
      <c r="K280" s="31">
        <v>661.55</v>
      </c>
      <c r="L280" s="31">
        <v>650.20000000000005</v>
      </c>
      <c r="M280" s="31">
        <v>1.0335099999999999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2415.35</v>
      </c>
      <c r="D281" s="36">
        <v>2419.35</v>
      </c>
      <c r="E281" s="36">
        <v>2359</v>
      </c>
      <c r="F281" s="36">
        <v>2302.65</v>
      </c>
      <c r="G281" s="36">
        <v>2242.3000000000002</v>
      </c>
      <c r="H281" s="36">
        <v>2475.6999999999998</v>
      </c>
      <c r="I281" s="36">
        <v>2536.0499999999993</v>
      </c>
      <c r="J281" s="36">
        <v>2592.3999999999996</v>
      </c>
      <c r="K281" s="31">
        <v>2479.6999999999998</v>
      </c>
      <c r="L281" s="31">
        <v>2363</v>
      </c>
      <c r="M281" s="31">
        <v>3.72051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2748.25</v>
      </c>
      <c r="D282" s="36">
        <v>2737.75</v>
      </c>
      <c r="E282" s="36">
        <v>2700.5</v>
      </c>
      <c r="F282" s="36">
        <v>2652.75</v>
      </c>
      <c r="G282" s="36">
        <v>2615.5</v>
      </c>
      <c r="H282" s="36">
        <v>2785.5</v>
      </c>
      <c r="I282" s="36">
        <v>2822.75</v>
      </c>
      <c r="J282" s="36">
        <v>2870.5</v>
      </c>
      <c r="K282" s="31">
        <v>2775</v>
      </c>
      <c r="L282" s="31">
        <v>2690</v>
      </c>
      <c r="M282" s="31">
        <v>4.6550000000000001E-2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568.20000000000005</v>
      </c>
      <c r="D283" s="36">
        <v>570.25</v>
      </c>
      <c r="E283" s="36">
        <v>560.5</v>
      </c>
      <c r="F283" s="36">
        <v>552.79999999999995</v>
      </c>
      <c r="G283" s="36">
        <v>543.04999999999995</v>
      </c>
      <c r="H283" s="36">
        <v>577.95000000000005</v>
      </c>
      <c r="I283" s="36">
        <v>587.70000000000005</v>
      </c>
      <c r="J283" s="36">
        <v>595.40000000000009</v>
      </c>
      <c r="K283" s="31">
        <v>580</v>
      </c>
      <c r="L283" s="31">
        <v>562.54999999999995</v>
      </c>
      <c r="M283" s="31">
        <v>0.35860999999999998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457.05</v>
      </c>
      <c r="D284" s="36">
        <v>456.75</v>
      </c>
      <c r="E284" s="36">
        <v>452.1</v>
      </c>
      <c r="F284" s="36">
        <v>447.15000000000003</v>
      </c>
      <c r="G284" s="36">
        <v>442.50000000000006</v>
      </c>
      <c r="H284" s="36">
        <v>461.7</v>
      </c>
      <c r="I284" s="36">
        <v>466.34999999999997</v>
      </c>
      <c r="J284" s="36">
        <v>471.29999999999995</v>
      </c>
      <c r="K284" s="31">
        <v>461.4</v>
      </c>
      <c r="L284" s="31">
        <v>451.8</v>
      </c>
      <c r="M284" s="31">
        <v>1.1294299999999999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276.35000000000002</v>
      </c>
      <c r="D285" s="36">
        <v>280.8</v>
      </c>
      <c r="E285" s="36">
        <v>270.60000000000002</v>
      </c>
      <c r="F285" s="36">
        <v>264.85000000000002</v>
      </c>
      <c r="G285" s="36">
        <v>254.65000000000003</v>
      </c>
      <c r="H285" s="36">
        <v>286.55</v>
      </c>
      <c r="I285" s="36">
        <v>296.74999999999994</v>
      </c>
      <c r="J285" s="36">
        <v>302.5</v>
      </c>
      <c r="K285" s="31">
        <v>291</v>
      </c>
      <c r="L285" s="31">
        <v>275.05</v>
      </c>
      <c r="M285" s="31">
        <v>17.590240000000001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1784.4</v>
      </c>
      <c r="D286" s="36">
        <v>1776.8333333333333</v>
      </c>
      <c r="E286" s="36">
        <v>1764.3666666666666</v>
      </c>
      <c r="F286" s="36">
        <v>1744.3333333333333</v>
      </c>
      <c r="G286" s="36">
        <v>1731.8666666666666</v>
      </c>
      <c r="H286" s="36">
        <v>1796.8666666666666</v>
      </c>
      <c r="I286" s="36">
        <v>1809.3333333333333</v>
      </c>
      <c r="J286" s="36">
        <v>1829.3666666666666</v>
      </c>
      <c r="K286" s="31">
        <v>1789.3</v>
      </c>
      <c r="L286" s="31">
        <v>1756.8</v>
      </c>
      <c r="M286" s="31">
        <v>22.26567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1051.2</v>
      </c>
      <c r="D287" s="36">
        <v>1060.1833333333334</v>
      </c>
      <c r="E287" s="36">
        <v>1037.0166666666669</v>
      </c>
      <c r="F287" s="36">
        <v>1022.8333333333335</v>
      </c>
      <c r="G287" s="36">
        <v>999.66666666666697</v>
      </c>
      <c r="H287" s="36">
        <v>1074.3666666666668</v>
      </c>
      <c r="I287" s="36">
        <v>1097.5333333333333</v>
      </c>
      <c r="J287" s="36">
        <v>1111.7166666666667</v>
      </c>
      <c r="K287" s="31">
        <v>1083.3499999999999</v>
      </c>
      <c r="L287" s="31">
        <v>1046</v>
      </c>
      <c r="M287" s="31">
        <v>5.0462100000000003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402.75</v>
      </c>
      <c r="D288" s="36">
        <v>402.7833333333333</v>
      </c>
      <c r="E288" s="36">
        <v>397.46666666666658</v>
      </c>
      <c r="F288" s="36">
        <v>392.18333333333328</v>
      </c>
      <c r="G288" s="36">
        <v>386.86666666666656</v>
      </c>
      <c r="H288" s="36">
        <v>408.06666666666661</v>
      </c>
      <c r="I288" s="36">
        <v>413.38333333333333</v>
      </c>
      <c r="J288" s="36">
        <v>418.66666666666663</v>
      </c>
      <c r="K288" s="31">
        <v>408.1</v>
      </c>
      <c r="L288" s="31">
        <v>397.5</v>
      </c>
      <c r="M288" s="31">
        <v>2.8749899999999999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1971.35</v>
      </c>
      <c r="D289" s="36">
        <v>1985.45</v>
      </c>
      <c r="E289" s="36">
        <v>1950.9</v>
      </c>
      <c r="F289" s="36">
        <v>1930.45</v>
      </c>
      <c r="G289" s="36">
        <v>1895.9</v>
      </c>
      <c r="H289" s="36">
        <v>2005.9</v>
      </c>
      <c r="I289" s="36">
        <v>2040.4499999999998</v>
      </c>
      <c r="J289" s="36">
        <v>2060.9</v>
      </c>
      <c r="K289" s="31">
        <v>2020</v>
      </c>
      <c r="L289" s="31">
        <v>1965</v>
      </c>
      <c r="M289" s="31">
        <v>0.45490000000000003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2944.4</v>
      </c>
      <c r="D290" s="36">
        <v>2976.9</v>
      </c>
      <c r="E290" s="36">
        <v>2879</v>
      </c>
      <c r="F290" s="36">
        <v>2813.6</v>
      </c>
      <c r="G290" s="36">
        <v>2715.7</v>
      </c>
      <c r="H290" s="36">
        <v>3042.3</v>
      </c>
      <c r="I290" s="36">
        <v>3140.2000000000007</v>
      </c>
      <c r="J290" s="36">
        <v>3205.6000000000004</v>
      </c>
      <c r="K290" s="31">
        <v>3074.8</v>
      </c>
      <c r="L290" s="31">
        <v>2911.5</v>
      </c>
      <c r="M290" s="31">
        <v>1.0878000000000001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124.25</v>
      </c>
      <c r="D291" s="36">
        <v>124.01666666666667</v>
      </c>
      <c r="E291" s="36">
        <v>122.93333333333334</v>
      </c>
      <c r="F291" s="36">
        <v>121.61666666666667</v>
      </c>
      <c r="G291" s="36">
        <v>120.53333333333335</v>
      </c>
      <c r="H291" s="36">
        <v>125.33333333333333</v>
      </c>
      <c r="I291" s="36">
        <v>126.41666666666667</v>
      </c>
      <c r="J291" s="36">
        <v>127.73333333333332</v>
      </c>
      <c r="K291" s="31">
        <v>125.1</v>
      </c>
      <c r="L291" s="31">
        <v>122.7</v>
      </c>
      <c r="M291" s="31">
        <v>63.05545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4725.95</v>
      </c>
      <c r="D292" s="36">
        <v>4710.083333333333</v>
      </c>
      <c r="E292" s="36">
        <v>4667.1666666666661</v>
      </c>
      <c r="F292" s="36">
        <v>4608.3833333333332</v>
      </c>
      <c r="G292" s="36">
        <v>4565.4666666666662</v>
      </c>
      <c r="H292" s="36">
        <v>4768.8666666666659</v>
      </c>
      <c r="I292" s="36">
        <v>4811.7833333333319</v>
      </c>
      <c r="J292" s="36">
        <v>4870.5666666666657</v>
      </c>
      <c r="K292" s="31">
        <v>4753</v>
      </c>
      <c r="L292" s="31">
        <v>4651.3</v>
      </c>
      <c r="M292" s="31">
        <v>2.1009099999999998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14694.3</v>
      </c>
      <c r="D293" s="36">
        <v>14769.300000000001</v>
      </c>
      <c r="E293" s="36">
        <v>14575.000000000002</v>
      </c>
      <c r="F293" s="36">
        <v>14455.7</v>
      </c>
      <c r="G293" s="36">
        <v>14261.400000000001</v>
      </c>
      <c r="H293" s="36">
        <v>14888.600000000002</v>
      </c>
      <c r="I293" s="36">
        <v>15082.900000000001</v>
      </c>
      <c r="J293" s="36">
        <v>15202.200000000003</v>
      </c>
      <c r="K293" s="31">
        <v>14963.6</v>
      </c>
      <c r="L293" s="31">
        <v>14650</v>
      </c>
      <c r="M293" s="31">
        <v>2.809E-2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2902.5</v>
      </c>
      <c r="D294" s="36">
        <v>2899.1</v>
      </c>
      <c r="E294" s="36">
        <v>2874.3999999999996</v>
      </c>
      <c r="F294" s="36">
        <v>2846.2999999999997</v>
      </c>
      <c r="G294" s="36">
        <v>2821.5999999999995</v>
      </c>
      <c r="H294" s="36">
        <v>2927.2</v>
      </c>
      <c r="I294" s="36">
        <v>2951.8999999999996</v>
      </c>
      <c r="J294" s="36">
        <v>2980</v>
      </c>
      <c r="K294" s="31">
        <v>2923.8</v>
      </c>
      <c r="L294" s="31">
        <v>2871</v>
      </c>
      <c r="M294" s="31">
        <v>10.49532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413</v>
      </c>
      <c r="D295" s="36">
        <v>414.5</v>
      </c>
      <c r="E295" s="36">
        <v>409.65</v>
      </c>
      <c r="F295" s="36">
        <v>406.29999999999995</v>
      </c>
      <c r="G295" s="36">
        <v>401.44999999999993</v>
      </c>
      <c r="H295" s="36">
        <v>417.85</v>
      </c>
      <c r="I295" s="36">
        <v>422.70000000000005</v>
      </c>
      <c r="J295" s="36">
        <v>426.05000000000007</v>
      </c>
      <c r="K295" s="31">
        <v>419.35</v>
      </c>
      <c r="L295" s="31">
        <v>411.15</v>
      </c>
      <c r="M295" s="31">
        <v>3.0413700000000001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388.8</v>
      </c>
      <c r="D296" s="36">
        <v>386.45</v>
      </c>
      <c r="E296" s="36">
        <v>381.9</v>
      </c>
      <c r="F296" s="36">
        <v>375</v>
      </c>
      <c r="G296" s="36">
        <v>370.45</v>
      </c>
      <c r="H296" s="36">
        <v>393.34999999999997</v>
      </c>
      <c r="I296" s="36">
        <v>397.90000000000003</v>
      </c>
      <c r="J296" s="36">
        <v>404.79999999999995</v>
      </c>
      <c r="K296" s="31">
        <v>391</v>
      </c>
      <c r="L296" s="31">
        <v>379.55</v>
      </c>
      <c r="M296" s="31">
        <v>16.31981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285</v>
      </c>
      <c r="D297" s="36">
        <v>286.63333333333338</v>
      </c>
      <c r="E297" s="36">
        <v>282.56666666666678</v>
      </c>
      <c r="F297" s="36">
        <v>280.13333333333338</v>
      </c>
      <c r="G297" s="36">
        <v>276.06666666666678</v>
      </c>
      <c r="H297" s="36">
        <v>289.06666666666678</v>
      </c>
      <c r="I297" s="36">
        <v>293.13333333333338</v>
      </c>
      <c r="J297" s="36">
        <v>295.56666666666678</v>
      </c>
      <c r="K297" s="31">
        <v>290.7</v>
      </c>
      <c r="L297" s="31">
        <v>284.2</v>
      </c>
      <c r="M297" s="31">
        <v>3.0070399999999999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112.7</v>
      </c>
      <c r="D298" s="36">
        <v>113.8</v>
      </c>
      <c r="E298" s="36">
        <v>111</v>
      </c>
      <c r="F298" s="36">
        <v>109.3</v>
      </c>
      <c r="G298" s="36">
        <v>106.5</v>
      </c>
      <c r="H298" s="36">
        <v>115.5</v>
      </c>
      <c r="I298" s="36">
        <v>118.29999999999998</v>
      </c>
      <c r="J298" s="36">
        <v>120</v>
      </c>
      <c r="K298" s="31">
        <v>116.6</v>
      </c>
      <c r="L298" s="31">
        <v>112.1</v>
      </c>
      <c r="M298" s="31">
        <v>53.377600000000001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462.85</v>
      </c>
      <c r="D299" s="36">
        <v>460.9666666666667</v>
      </c>
      <c r="E299" s="36">
        <v>455.43333333333339</v>
      </c>
      <c r="F299" s="36">
        <v>448.01666666666671</v>
      </c>
      <c r="G299" s="36">
        <v>442.48333333333341</v>
      </c>
      <c r="H299" s="36">
        <v>468.38333333333338</v>
      </c>
      <c r="I299" s="36">
        <v>473.91666666666669</v>
      </c>
      <c r="J299" s="36">
        <v>481.33333333333337</v>
      </c>
      <c r="K299" s="31">
        <v>466.5</v>
      </c>
      <c r="L299" s="31">
        <v>453.55</v>
      </c>
      <c r="M299" s="31">
        <v>24.753699999999998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646.65</v>
      </c>
      <c r="D300" s="36">
        <v>648.38333333333333</v>
      </c>
      <c r="E300" s="36">
        <v>643.76666666666665</v>
      </c>
      <c r="F300" s="36">
        <v>640.88333333333333</v>
      </c>
      <c r="G300" s="36">
        <v>636.26666666666665</v>
      </c>
      <c r="H300" s="36">
        <v>651.26666666666665</v>
      </c>
      <c r="I300" s="36">
        <v>655.88333333333321</v>
      </c>
      <c r="J300" s="36">
        <v>658.76666666666665</v>
      </c>
      <c r="K300" s="31">
        <v>653</v>
      </c>
      <c r="L300" s="31">
        <v>645.5</v>
      </c>
      <c r="M300" s="31">
        <v>6.5199100000000003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5872.3</v>
      </c>
      <c r="D301" s="36">
        <v>5884.2333333333336</v>
      </c>
      <c r="E301" s="36">
        <v>5822.0166666666673</v>
      </c>
      <c r="F301" s="36">
        <v>5771.7333333333336</v>
      </c>
      <c r="G301" s="36">
        <v>5709.5166666666673</v>
      </c>
      <c r="H301" s="36">
        <v>5934.5166666666673</v>
      </c>
      <c r="I301" s="36">
        <v>5996.7333333333345</v>
      </c>
      <c r="J301" s="36">
        <v>6047.0166666666673</v>
      </c>
      <c r="K301" s="31">
        <v>5946.45</v>
      </c>
      <c r="L301" s="31">
        <v>5833.95</v>
      </c>
      <c r="M301" s="31">
        <v>0.22842000000000001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5377.1</v>
      </c>
      <c r="D302" s="36">
        <v>5398.7</v>
      </c>
      <c r="E302" s="36">
        <v>5338.4</v>
      </c>
      <c r="F302" s="36">
        <v>5299.7</v>
      </c>
      <c r="G302" s="36">
        <v>5239.3999999999996</v>
      </c>
      <c r="H302" s="36">
        <v>5437.4</v>
      </c>
      <c r="I302" s="36">
        <v>5497.7000000000007</v>
      </c>
      <c r="J302" s="36">
        <v>5536.4</v>
      </c>
      <c r="K302" s="31">
        <v>5459</v>
      </c>
      <c r="L302" s="31">
        <v>5360</v>
      </c>
      <c r="M302" s="31">
        <v>2.54576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1110.55</v>
      </c>
      <c r="D303" s="36">
        <v>1106.4666666666667</v>
      </c>
      <c r="E303" s="36">
        <v>1097.9333333333334</v>
      </c>
      <c r="F303" s="36">
        <v>1085.3166666666666</v>
      </c>
      <c r="G303" s="36">
        <v>1076.7833333333333</v>
      </c>
      <c r="H303" s="36">
        <v>1119.0833333333335</v>
      </c>
      <c r="I303" s="36">
        <v>1127.6166666666668</v>
      </c>
      <c r="J303" s="36">
        <v>1140.2333333333336</v>
      </c>
      <c r="K303" s="31">
        <v>1115</v>
      </c>
      <c r="L303" s="31">
        <v>1093.8499999999999</v>
      </c>
      <c r="M303" s="31">
        <v>5.60175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1489.3</v>
      </c>
      <c r="D304" s="36">
        <v>1478.0666666666666</v>
      </c>
      <c r="E304" s="36">
        <v>1454.0333333333333</v>
      </c>
      <c r="F304" s="36">
        <v>1418.7666666666667</v>
      </c>
      <c r="G304" s="36">
        <v>1394.7333333333333</v>
      </c>
      <c r="H304" s="36">
        <v>1513.3333333333333</v>
      </c>
      <c r="I304" s="36">
        <v>1537.3666666666666</v>
      </c>
      <c r="J304" s="36">
        <v>1572.6333333333332</v>
      </c>
      <c r="K304" s="31">
        <v>1502.1</v>
      </c>
      <c r="L304" s="31">
        <v>1442.8</v>
      </c>
      <c r="M304" s="31">
        <v>1.53698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759.95</v>
      </c>
      <c r="D305" s="36">
        <v>748.08333333333337</v>
      </c>
      <c r="E305" s="36">
        <v>727.76666666666677</v>
      </c>
      <c r="F305" s="36">
        <v>695.58333333333337</v>
      </c>
      <c r="G305" s="36">
        <v>675.26666666666677</v>
      </c>
      <c r="H305" s="36">
        <v>780.26666666666677</v>
      </c>
      <c r="I305" s="36">
        <v>800.58333333333337</v>
      </c>
      <c r="J305" s="36">
        <v>832.76666666666677</v>
      </c>
      <c r="K305" s="31">
        <v>768.4</v>
      </c>
      <c r="L305" s="31">
        <v>715.9</v>
      </c>
      <c r="M305" s="31">
        <v>14.90197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1012.65</v>
      </c>
      <c r="D306" s="36">
        <v>1012.5</v>
      </c>
      <c r="E306" s="36">
        <v>1003.05</v>
      </c>
      <c r="F306" s="36">
        <v>993.44999999999993</v>
      </c>
      <c r="G306" s="36">
        <v>983.99999999999989</v>
      </c>
      <c r="H306" s="36">
        <v>1022.1</v>
      </c>
      <c r="I306" s="36">
        <v>1031.5500000000002</v>
      </c>
      <c r="J306" s="36">
        <v>1041.1500000000001</v>
      </c>
      <c r="K306" s="31">
        <v>1021.95</v>
      </c>
      <c r="L306" s="31">
        <v>1002.9</v>
      </c>
      <c r="M306" s="31">
        <v>2.8780800000000002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300.10000000000002</v>
      </c>
      <c r="D307" s="36">
        <v>301.61666666666673</v>
      </c>
      <c r="E307" s="36">
        <v>296.68333333333345</v>
      </c>
      <c r="F307" s="36">
        <v>293.26666666666671</v>
      </c>
      <c r="G307" s="36">
        <v>288.33333333333343</v>
      </c>
      <c r="H307" s="36">
        <v>305.03333333333347</v>
      </c>
      <c r="I307" s="36">
        <v>309.96666666666675</v>
      </c>
      <c r="J307" s="36">
        <v>313.3833333333335</v>
      </c>
      <c r="K307" s="31">
        <v>306.55</v>
      </c>
      <c r="L307" s="31">
        <v>298.2</v>
      </c>
      <c r="M307" s="31">
        <v>28.985340000000001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1589.45</v>
      </c>
      <c r="D308" s="36">
        <v>1597.2666666666664</v>
      </c>
      <c r="E308" s="36">
        <v>1574.5333333333328</v>
      </c>
      <c r="F308" s="36">
        <v>1559.6166666666663</v>
      </c>
      <c r="G308" s="36">
        <v>1536.8833333333328</v>
      </c>
      <c r="H308" s="36">
        <v>1612.1833333333329</v>
      </c>
      <c r="I308" s="36">
        <v>1634.9166666666665</v>
      </c>
      <c r="J308" s="36">
        <v>1649.833333333333</v>
      </c>
      <c r="K308" s="31">
        <v>1620</v>
      </c>
      <c r="L308" s="31">
        <v>1582.35</v>
      </c>
      <c r="M308" s="31">
        <v>32.31962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398.2</v>
      </c>
      <c r="D309" s="36">
        <v>400.63333333333338</v>
      </c>
      <c r="E309" s="36">
        <v>394.16666666666674</v>
      </c>
      <c r="F309" s="36">
        <v>390.13333333333338</v>
      </c>
      <c r="G309" s="36">
        <v>383.66666666666674</v>
      </c>
      <c r="H309" s="36">
        <v>404.66666666666674</v>
      </c>
      <c r="I309" s="36">
        <v>411.13333333333333</v>
      </c>
      <c r="J309" s="36">
        <v>415.16666666666674</v>
      </c>
      <c r="K309" s="31">
        <v>407.1</v>
      </c>
      <c r="L309" s="31">
        <v>396.6</v>
      </c>
      <c r="M309" s="31">
        <v>1.0607599999999999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541.9</v>
      </c>
      <c r="D310" s="36">
        <v>547.13333333333333</v>
      </c>
      <c r="E310" s="36">
        <v>532.76666666666665</v>
      </c>
      <c r="F310" s="36">
        <v>523.63333333333333</v>
      </c>
      <c r="G310" s="36">
        <v>509.26666666666665</v>
      </c>
      <c r="H310" s="36">
        <v>556.26666666666665</v>
      </c>
      <c r="I310" s="36">
        <v>570.63333333333321</v>
      </c>
      <c r="J310" s="36">
        <v>579.76666666666665</v>
      </c>
      <c r="K310" s="31">
        <v>561.5</v>
      </c>
      <c r="L310" s="31">
        <v>538</v>
      </c>
      <c r="M310" s="31">
        <v>2.7266599999999999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392.3</v>
      </c>
      <c r="D311" s="36">
        <v>391.88333333333338</v>
      </c>
      <c r="E311" s="36">
        <v>387.41666666666674</v>
      </c>
      <c r="F311" s="36">
        <v>382.53333333333336</v>
      </c>
      <c r="G311" s="36">
        <v>378.06666666666672</v>
      </c>
      <c r="H311" s="36">
        <v>396.76666666666677</v>
      </c>
      <c r="I311" s="36">
        <v>401.23333333333335</v>
      </c>
      <c r="J311" s="36">
        <v>406.11666666666679</v>
      </c>
      <c r="K311" s="31">
        <v>396.35</v>
      </c>
      <c r="L311" s="31">
        <v>387</v>
      </c>
      <c r="M311" s="31">
        <v>1.00318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140.4</v>
      </c>
      <c r="D312" s="36">
        <v>140.53333333333333</v>
      </c>
      <c r="E312" s="36">
        <v>138.46666666666667</v>
      </c>
      <c r="F312" s="36">
        <v>136.53333333333333</v>
      </c>
      <c r="G312" s="36">
        <v>134.46666666666667</v>
      </c>
      <c r="H312" s="36">
        <v>142.46666666666667</v>
      </c>
      <c r="I312" s="36">
        <v>144.53333333333333</v>
      </c>
      <c r="J312" s="36">
        <v>146.46666666666667</v>
      </c>
      <c r="K312" s="31">
        <v>142.6</v>
      </c>
      <c r="L312" s="31">
        <v>138.6</v>
      </c>
      <c r="M312" s="31">
        <v>58.825859999999999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93.1</v>
      </c>
      <c r="D313" s="36">
        <v>93.5</v>
      </c>
      <c r="E313" s="36">
        <v>92</v>
      </c>
      <c r="F313" s="36">
        <v>90.9</v>
      </c>
      <c r="G313" s="36">
        <v>89.4</v>
      </c>
      <c r="H313" s="36">
        <v>94.6</v>
      </c>
      <c r="I313" s="36">
        <v>96.1</v>
      </c>
      <c r="J313" s="36">
        <v>97.199999999999989</v>
      </c>
      <c r="K313" s="31">
        <v>95</v>
      </c>
      <c r="L313" s="31">
        <v>92.4</v>
      </c>
      <c r="M313" s="31">
        <v>20.91835</v>
      </c>
      <c r="N313" s="1"/>
      <c r="O313" s="1"/>
    </row>
    <row r="314" spans="1:15" ht="12.75" customHeight="1">
      <c r="A314" s="33">
        <v>304</v>
      </c>
      <c r="B314" s="53" t="s">
        <v>865</v>
      </c>
      <c r="C314" s="31">
        <v>1742.55</v>
      </c>
      <c r="D314" s="36">
        <v>1741.3333333333333</v>
      </c>
      <c r="E314" s="36">
        <v>1722.7666666666664</v>
      </c>
      <c r="F314" s="36">
        <v>1702.9833333333331</v>
      </c>
      <c r="G314" s="36">
        <v>1684.4166666666663</v>
      </c>
      <c r="H314" s="36">
        <v>1761.1166666666666</v>
      </c>
      <c r="I314" s="36">
        <v>1779.6833333333336</v>
      </c>
      <c r="J314" s="36">
        <v>1799.4666666666667</v>
      </c>
      <c r="K314" s="31">
        <v>1759.9</v>
      </c>
      <c r="L314" s="31">
        <v>1721.55</v>
      </c>
      <c r="M314" s="31">
        <v>0.78971000000000002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578.79999999999995</v>
      </c>
      <c r="D315" s="36">
        <v>576.69999999999993</v>
      </c>
      <c r="E315" s="36">
        <v>573.39999999999986</v>
      </c>
      <c r="F315" s="36">
        <v>567.99999999999989</v>
      </c>
      <c r="G315" s="36">
        <v>564.69999999999982</v>
      </c>
      <c r="H315" s="36">
        <v>582.09999999999991</v>
      </c>
      <c r="I315" s="36">
        <v>585.39999999999986</v>
      </c>
      <c r="J315" s="36">
        <v>590.79999999999995</v>
      </c>
      <c r="K315" s="31">
        <v>580</v>
      </c>
      <c r="L315" s="31">
        <v>571.29999999999995</v>
      </c>
      <c r="M315" s="31">
        <v>10.47109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10588.2</v>
      </c>
      <c r="D316" s="36">
        <v>10612.733333333334</v>
      </c>
      <c r="E316" s="36">
        <v>10505.466666666667</v>
      </c>
      <c r="F316" s="36">
        <v>10422.733333333334</v>
      </c>
      <c r="G316" s="36">
        <v>10315.466666666667</v>
      </c>
      <c r="H316" s="36">
        <v>10695.466666666667</v>
      </c>
      <c r="I316" s="36">
        <v>10802.733333333334</v>
      </c>
      <c r="J316" s="36">
        <v>10885.466666666667</v>
      </c>
      <c r="K316" s="31">
        <v>10720</v>
      </c>
      <c r="L316" s="31">
        <v>10530</v>
      </c>
      <c r="M316" s="31">
        <v>7.5680100000000001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2406.8000000000002</v>
      </c>
      <c r="D317" s="36">
        <v>2426.35</v>
      </c>
      <c r="E317" s="36">
        <v>2381.4499999999998</v>
      </c>
      <c r="F317" s="36">
        <v>2356.1</v>
      </c>
      <c r="G317" s="36">
        <v>2311.1999999999998</v>
      </c>
      <c r="H317" s="36">
        <v>2451.6999999999998</v>
      </c>
      <c r="I317" s="36">
        <v>2496.6000000000004</v>
      </c>
      <c r="J317" s="36">
        <v>2521.9499999999998</v>
      </c>
      <c r="K317" s="31">
        <v>2471.25</v>
      </c>
      <c r="L317" s="31">
        <v>2401</v>
      </c>
      <c r="M317" s="31">
        <v>0.40094999999999997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916.4</v>
      </c>
      <c r="D318" s="36">
        <v>915.26666666666677</v>
      </c>
      <c r="E318" s="36">
        <v>908.63333333333355</v>
      </c>
      <c r="F318" s="36">
        <v>900.86666666666679</v>
      </c>
      <c r="G318" s="36">
        <v>894.23333333333358</v>
      </c>
      <c r="H318" s="36">
        <v>923.03333333333353</v>
      </c>
      <c r="I318" s="36">
        <v>929.66666666666674</v>
      </c>
      <c r="J318" s="36">
        <v>937.43333333333351</v>
      </c>
      <c r="K318" s="31">
        <v>921.9</v>
      </c>
      <c r="L318" s="31">
        <v>907.5</v>
      </c>
      <c r="M318" s="31">
        <v>9.4968400000000006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556.15</v>
      </c>
      <c r="D319" s="36">
        <v>549.58333333333326</v>
      </c>
      <c r="E319" s="36">
        <v>537.61666666666656</v>
      </c>
      <c r="F319" s="36">
        <v>519.08333333333326</v>
      </c>
      <c r="G319" s="36">
        <v>507.11666666666656</v>
      </c>
      <c r="H319" s="36">
        <v>568.11666666666656</v>
      </c>
      <c r="I319" s="36">
        <v>580.08333333333326</v>
      </c>
      <c r="J319" s="36">
        <v>598.61666666666656</v>
      </c>
      <c r="K319" s="31">
        <v>561.54999999999995</v>
      </c>
      <c r="L319" s="31">
        <v>531.04999999999995</v>
      </c>
      <c r="M319" s="31">
        <v>22.48687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2157.8000000000002</v>
      </c>
      <c r="D320" s="36">
        <v>2173.2666666666669</v>
      </c>
      <c r="E320" s="36">
        <v>2126.8333333333339</v>
      </c>
      <c r="F320" s="36">
        <v>2095.8666666666672</v>
      </c>
      <c r="G320" s="36">
        <v>2049.4333333333343</v>
      </c>
      <c r="H320" s="36">
        <v>2204.2333333333336</v>
      </c>
      <c r="I320" s="36">
        <v>2250.666666666667</v>
      </c>
      <c r="J320" s="36">
        <v>2281.6333333333332</v>
      </c>
      <c r="K320" s="31">
        <v>2219.6999999999998</v>
      </c>
      <c r="L320" s="31">
        <v>2142.3000000000002</v>
      </c>
      <c r="M320" s="31">
        <v>9.2460500000000003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761.35</v>
      </c>
      <c r="D321" s="36">
        <v>769.48333333333346</v>
      </c>
      <c r="E321" s="36">
        <v>750.01666666666688</v>
      </c>
      <c r="F321" s="36">
        <v>738.68333333333339</v>
      </c>
      <c r="G321" s="36">
        <v>719.21666666666681</v>
      </c>
      <c r="H321" s="36">
        <v>780.81666666666695</v>
      </c>
      <c r="I321" s="36">
        <v>800.28333333333342</v>
      </c>
      <c r="J321" s="36">
        <v>811.61666666666702</v>
      </c>
      <c r="K321" s="31">
        <v>788.95</v>
      </c>
      <c r="L321" s="31">
        <v>758.15</v>
      </c>
      <c r="M321" s="31">
        <v>2.0928100000000001</v>
      </c>
      <c r="N321" s="1"/>
      <c r="O321" s="1"/>
    </row>
    <row r="322" spans="1:15" ht="12.75" customHeight="1">
      <c r="A322" s="33">
        <v>312</v>
      </c>
      <c r="B322" s="53" t="s">
        <v>1016</v>
      </c>
      <c r="C322" s="31">
        <v>964.5</v>
      </c>
      <c r="D322" s="36">
        <v>972.93333333333339</v>
      </c>
      <c r="E322" s="36">
        <v>952.56666666666683</v>
      </c>
      <c r="F322" s="36">
        <v>940.63333333333344</v>
      </c>
      <c r="G322" s="36">
        <v>920.26666666666688</v>
      </c>
      <c r="H322" s="36">
        <v>984.86666666666679</v>
      </c>
      <c r="I322" s="36">
        <v>1005.2333333333333</v>
      </c>
      <c r="J322" s="36">
        <v>1017.1666666666667</v>
      </c>
      <c r="K322" s="31">
        <v>993.3</v>
      </c>
      <c r="L322" s="31">
        <v>961</v>
      </c>
      <c r="M322" s="31">
        <v>0.36423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1067.7</v>
      </c>
      <c r="D323" s="36">
        <v>1074.4333333333334</v>
      </c>
      <c r="E323" s="36">
        <v>1051.3166666666668</v>
      </c>
      <c r="F323" s="36">
        <v>1034.9333333333334</v>
      </c>
      <c r="G323" s="36">
        <v>1011.8166666666668</v>
      </c>
      <c r="H323" s="36">
        <v>1090.8166666666668</v>
      </c>
      <c r="I323" s="36">
        <v>1113.9333333333336</v>
      </c>
      <c r="J323" s="36">
        <v>1130.3166666666668</v>
      </c>
      <c r="K323" s="31">
        <v>1097.55</v>
      </c>
      <c r="L323" s="31">
        <v>1058.05</v>
      </c>
      <c r="M323" s="31">
        <v>1.14812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1431.8</v>
      </c>
      <c r="D324" s="36">
        <v>1425.2333333333336</v>
      </c>
      <c r="E324" s="36">
        <v>1409.9666666666672</v>
      </c>
      <c r="F324" s="36">
        <v>1388.1333333333337</v>
      </c>
      <c r="G324" s="36">
        <v>1372.8666666666672</v>
      </c>
      <c r="H324" s="36">
        <v>1447.0666666666671</v>
      </c>
      <c r="I324" s="36">
        <v>1462.3333333333335</v>
      </c>
      <c r="J324" s="36">
        <v>1484.166666666667</v>
      </c>
      <c r="K324" s="31">
        <v>1440.5</v>
      </c>
      <c r="L324" s="31">
        <v>1403.4</v>
      </c>
      <c r="M324" s="31">
        <v>1.5443100000000001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59.6</v>
      </c>
      <c r="D325" s="36">
        <v>59.716666666666661</v>
      </c>
      <c r="E325" s="36">
        <v>57.433333333333323</v>
      </c>
      <c r="F325" s="36">
        <v>55.266666666666659</v>
      </c>
      <c r="G325" s="36">
        <v>52.98333333333332</v>
      </c>
      <c r="H325" s="36">
        <v>61.883333333333326</v>
      </c>
      <c r="I325" s="36">
        <v>64.166666666666671</v>
      </c>
      <c r="J325" s="36">
        <v>66.333333333333329</v>
      </c>
      <c r="K325" s="31">
        <v>62</v>
      </c>
      <c r="L325" s="31">
        <v>57.55</v>
      </c>
      <c r="M325" s="31">
        <v>86.777919999999995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63.85</v>
      </c>
      <c r="D326" s="36">
        <v>63.68333333333333</v>
      </c>
      <c r="E326" s="36">
        <v>63.016666666666666</v>
      </c>
      <c r="F326" s="36">
        <v>62.183333333333337</v>
      </c>
      <c r="G326" s="36">
        <v>61.516666666666673</v>
      </c>
      <c r="H326" s="36">
        <v>64.516666666666652</v>
      </c>
      <c r="I326" s="36">
        <v>65.183333333333337</v>
      </c>
      <c r="J326" s="36">
        <v>66.016666666666652</v>
      </c>
      <c r="K326" s="31">
        <v>64.349999999999994</v>
      </c>
      <c r="L326" s="31">
        <v>62.85</v>
      </c>
      <c r="M326" s="31">
        <v>31.811499999999999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852.85</v>
      </c>
      <c r="D327" s="36">
        <v>853.48333333333323</v>
      </c>
      <c r="E327" s="36">
        <v>846.16666666666652</v>
      </c>
      <c r="F327" s="36">
        <v>839.48333333333323</v>
      </c>
      <c r="G327" s="36">
        <v>832.16666666666652</v>
      </c>
      <c r="H327" s="36">
        <v>860.16666666666652</v>
      </c>
      <c r="I327" s="36">
        <v>867.48333333333335</v>
      </c>
      <c r="J327" s="36">
        <v>874.16666666666652</v>
      </c>
      <c r="K327" s="31">
        <v>860.8</v>
      </c>
      <c r="L327" s="31">
        <v>846.8</v>
      </c>
      <c r="M327" s="31">
        <v>0.49114999999999998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2493.4</v>
      </c>
      <c r="D328" s="36">
        <v>2495.5666666666666</v>
      </c>
      <c r="E328" s="36">
        <v>2471.1333333333332</v>
      </c>
      <c r="F328" s="36">
        <v>2448.8666666666668</v>
      </c>
      <c r="G328" s="36">
        <v>2424.4333333333334</v>
      </c>
      <c r="H328" s="36">
        <v>2517.833333333333</v>
      </c>
      <c r="I328" s="36">
        <v>2542.2666666666664</v>
      </c>
      <c r="J328" s="36">
        <v>2564.5333333333328</v>
      </c>
      <c r="K328" s="31">
        <v>2520</v>
      </c>
      <c r="L328" s="31">
        <v>2473.3000000000002</v>
      </c>
      <c r="M328" s="31">
        <v>5.65639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109360.2</v>
      </c>
      <c r="D329" s="36">
        <v>108833.7</v>
      </c>
      <c r="E329" s="36">
        <v>108177.5</v>
      </c>
      <c r="F329" s="36">
        <v>106994.8</v>
      </c>
      <c r="G329" s="36">
        <v>106338.6</v>
      </c>
      <c r="H329" s="36">
        <v>110016.4</v>
      </c>
      <c r="I329" s="36">
        <v>110672.59999999998</v>
      </c>
      <c r="J329" s="36">
        <v>111855.29999999999</v>
      </c>
      <c r="K329" s="31">
        <v>109489.9</v>
      </c>
      <c r="L329" s="31">
        <v>107651</v>
      </c>
      <c r="M329" s="31">
        <v>6.5720000000000001E-2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2396.75</v>
      </c>
      <c r="D330" s="36">
        <v>2428.5833333333335</v>
      </c>
      <c r="E330" s="36">
        <v>2358.166666666667</v>
      </c>
      <c r="F330" s="36">
        <v>2319.5833333333335</v>
      </c>
      <c r="G330" s="36">
        <v>2249.166666666667</v>
      </c>
      <c r="H330" s="36">
        <v>2467.166666666667</v>
      </c>
      <c r="I330" s="36">
        <v>2537.5833333333339</v>
      </c>
      <c r="J330" s="36">
        <v>2576.166666666667</v>
      </c>
      <c r="K330" s="31">
        <v>2499</v>
      </c>
      <c r="L330" s="31">
        <v>2390</v>
      </c>
      <c r="M330" s="31">
        <v>4.45749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1902.3</v>
      </c>
      <c r="D331" s="36">
        <v>1876.5</v>
      </c>
      <c r="E331" s="36">
        <v>1800.8</v>
      </c>
      <c r="F331" s="36">
        <v>1699.3</v>
      </c>
      <c r="G331" s="36">
        <v>1623.6</v>
      </c>
      <c r="H331" s="36">
        <v>1978</v>
      </c>
      <c r="I331" s="36">
        <v>2053.6999999999998</v>
      </c>
      <c r="J331" s="36">
        <v>2155.1999999999998</v>
      </c>
      <c r="K331" s="31">
        <v>1952.2</v>
      </c>
      <c r="L331" s="31">
        <v>1775</v>
      </c>
      <c r="M331" s="31">
        <v>37.827869999999997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1261.25</v>
      </c>
      <c r="D332" s="36">
        <v>1262.8833333333332</v>
      </c>
      <c r="E332" s="36">
        <v>1253.1666666666665</v>
      </c>
      <c r="F332" s="36">
        <v>1245.0833333333333</v>
      </c>
      <c r="G332" s="36">
        <v>1235.3666666666666</v>
      </c>
      <c r="H332" s="36">
        <v>1270.9666666666665</v>
      </c>
      <c r="I332" s="36">
        <v>1280.6833333333332</v>
      </c>
      <c r="J332" s="36">
        <v>1288.7666666666664</v>
      </c>
      <c r="K332" s="31">
        <v>1272.5999999999999</v>
      </c>
      <c r="L332" s="31">
        <v>1254.8</v>
      </c>
      <c r="M332" s="31">
        <v>1.7160599999999999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1062.05</v>
      </c>
      <c r="D333" s="36">
        <v>1065.5666666666666</v>
      </c>
      <c r="E333" s="36">
        <v>1056.2833333333333</v>
      </c>
      <c r="F333" s="36">
        <v>1050.5166666666667</v>
      </c>
      <c r="G333" s="36">
        <v>1041.2333333333333</v>
      </c>
      <c r="H333" s="36">
        <v>1071.3333333333333</v>
      </c>
      <c r="I333" s="36">
        <v>1080.6166666666666</v>
      </c>
      <c r="J333" s="36">
        <v>1086.3833333333332</v>
      </c>
      <c r="K333" s="31">
        <v>1074.8499999999999</v>
      </c>
      <c r="L333" s="31">
        <v>1059.8</v>
      </c>
      <c r="M333" s="31">
        <v>3.2232599999999998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848.5</v>
      </c>
      <c r="D334" s="36">
        <v>848.6</v>
      </c>
      <c r="E334" s="36">
        <v>841.95</v>
      </c>
      <c r="F334" s="36">
        <v>835.4</v>
      </c>
      <c r="G334" s="36">
        <v>828.75</v>
      </c>
      <c r="H334" s="36">
        <v>855.15000000000009</v>
      </c>
      <c r="I334" s="36">
        <v>861.8</v>
      </c>
      <c r="J334" s="36">
        <v>868.35000000000014</v>
      </c>
      <c r="K334" s="31">
        <v>855.25</v>
      </c>
      <c r="L334" s="31">
        <v>842.05</v>
      </c>
      <c r="M334" s="31">
        <v>1.91384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93.25</v>
      </c>
      <c r="D335" s="36">
        <v>93.333333333333329</v>
      </c>
      <c r="E335" s="36">
        <v>92.566666666666663</v>
      </c>
      <c r="F335" s="36">
        <v>91.88333333333334</v>
      </c>
      <c r="G335" s="36">
        <v>91.116666666666674</v>
      </c>
      <c r="H335" s="36">
        <v>94.016666666666652</v>
      </c>
      <c r="I335" s="36">
        <v>94.783333333333331</v>
      </c>
      <c r="J335" s="36">
        <v>95.46666666666664</v>
      </c>
      <c r="K335" s="31">
        <v>94.1</v>
      </c>
      <c r="L335" s="31">
        <v>92.65</v>
      </c>
      <c r="M335" s="31">
        <v>51.622190000000003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4451.05</v>
      </c>
      <c r="D336" s="36">
        <v>4472.95</v>
      </c>
      <c r="E336" s="36">
        <v>4421.0999999999995</v>
      </c>
      <c r="F336" s="36">
        <v>4391.1499999999996</v>
      </c>
      <c r="G336" s="36">
        <v>4339.2999999999993</v>
      </c>
      <c r="H336" s="36">
        <v>4502.8999999999996</v>
      </c>
      <c r="I336" s="36">
        <v>4554.75</v>
      </c>
      <c r="J336" s="36">
        <v>4584.7</v>
      </c>
      <c r="K336" s="31">
        <v>4524.8</v>
      </c>
      <c r="L336" s="31">
        <v>4443</v>
      </c>
      <c r="M336" s="31">
        <v>1.0829500000000001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848.6</v>
      </c>
      <c r="D337" s="36">
        <v>849.65</v>
      </c>
      <c r="E337" s="36">
        <v>826.94999999999993</v>
      </c>
      <c r="F337" s="36">
        <v>805.3</v>
      </c>
      <c r="G337" s="36">
        <v>782.59999999999991</v>
      </c>
      <c r="H337" s="36">
        <v>871.3</v>
      </c>
      <c r="I337" s="36">
        <v>894</v>
      </c>
      <c r="J337" s="36">
        <v>915.65</v>
      </c>
      <c r="K337" s="31">
        <v>872.35</v>
      </c>
      <c r="L337" s="31">
        <v>828</v>
      </c>
      <c r="M337" s="31">
        <v>10.182180000000001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57.65</v>
      </c>
      <c r="D338" s="36">
        <v>57.866666666666667</v>
      </c>
      <c r="E338" s="36">
        <v>57.183333333333337</v>
      </c>
      <c r="F338" s="36">
        <v>56.716666666666669</v>
      </c>
      <c r="G338" s="36">
        <v>56.033333333333339</v>
      </c>
      <c r="H338" s="36">
        <v>58.333333333333336</v>
      </c>
      <c r="I338" s="36">
        <v>59.016666666666659</v>
      </c>
      <c r="J338" s="36">
        <v>59.483333333333334</v>
      </c>
      <c r="K338" s="31">
        <v>58.55</v>
      </c>
      <c r="L338" s="31">
        <v>57.4</v>
      </c>
      <c r="M338" s="31">
        <v>101.78558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148.85</v>
      </c>
      <c r="D339" s="36">
        <v>149.68333333333331</v>
      </c>
      <c r="E339" s="36">
        <v>147.16666666666663</v>
      </c>
      <c r="F339" s="36">
        <v>145.48333333333332</v>
      </c>
      <c r="G339" s="36">
        <v>142.96666666666664</v>
      </c>
      <c r="H339" s="36">
        <v>151.36666666666662</v>
      </c>
      <c r="I339" s="36">
        <v>153.88333333333333</v>
      </c>
      <c r="J339" s="36">
        <v>155.56666666666661</v>
      </c>
      <c r="K339" s="31">
        <v>152.19999999999999</v>
      </c>
      <c r="L339" s="31">
        <v>148</v>
      </c>
      <c r="M339" s="31">
        <v>56.456800000000001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22638.75</v>
      </c>
      <c r="D340" s="36">
        <v>22599.483333333334</v>
      </c>
      <c r="E340" s="36">
        <v>22490.266666666666</v>
      </c>
      <c r="F340" s="36">
        <v>22341.783333333333</v>
      </c>
      <c r="G340" s="36">
        <v>22232.566666666666</v>
      </c>
      <c r="H340" s="36">
        <v>22747.966666666667</v>
      </c>
      <c r="I340" s="36">
        <v>22857.183333333334</v>
      </c>
      <c r="J340" s="36">
        <v>23005.666666666668</v>
      </c>
      <c r="K340" s="31">
        <v>22708.7</v>
      </c>
      <c r="L340" s="31">
        <v>22451</v>
      </c>
      <c r="M340" s="31">
        <v>0.34427000000000002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65.95</v>
      </c>
      <c r="D341" s="36">
        <v>66.483333333333334</v>
      </c>
      <c r="E341" s="36">
        <v>64.966666666666669</v>
      </c>
      <c r="F341" s="36">
        <v>63.983333333333334</v>
      </c>
      <c r="G341" s="36">
        <v>62.466666666666669</v>
      </c>
      <c r="H341" s="36">
        <v>67.466666666666669</v>
      </c>
      <c r="I341" s="36">
        <v>68.983333333333348</v>
      </c>
      <c r="J341" s="36">
        <v>69.966666666666669</v>
      </c>
      <c r="K341" s="31">
        <v>68</v>
      </c>
      <c r="L341" s="31">
        <v>65.5</v>
      </c>
      <c r="M341" s="31">
        <v>51.248809999999999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52.25</v>
      </c>
      <c r="D342" s="36">
        <v>52.15</v>
      </c>
      <c r="E342" s="36">
        <v>51.599999999999994</v>
      </c>
      <c r="F342" s="36">
        <v>50.949999999999996</v>
      </c>
      <c r="G342" s="36">
        <v>50.399999999999991</v>
      </c>
      <c r="H342" s="36">
        <v>52.8</v>
      </c>
      <c r="I342" s="36">
        <v>53.349999999999994</v>
      </c>
      <c r="J342" s="36">
        <v>54</v>
      </c>
      <c r="K342" s="31">
        <v>52.7</v>
      </c>
      <c r="L342" s="31">
        <v>51.5</v>
      </c>
      <c r="M342" s="31">
        <v>228.10401999999999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329.7</v>
      </c>
      <c r="D343" s="36">
        <v>329.8</v>
      </c>
      <c r="E343" s="36">
        <v>326.90000000000003</v>
      </c>
      <c r="F343" s="36">
        <v>324.10000000000002</v>
      </c>
      <c r="G343" s="36">
        <v>321.20000000000005</v>
      </c>
      <c r="H343" s="36">
        <v>332.6</v>
      </c>
      <c r="I343" s="36">
        <v>335.5</v>
      </c>
      <c r="J343" s="36">
        <v>338.3</v>
      </c>
      <c r="K343" s="31">
        <v>332.7</v>
      </c>
      <c r="L343" s="31">
        <v>327</v>
      </c>
      <c r="M343" s="31">
        <v>1.3135600000000001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135.19999999999999</v>
      </c>
      <c r="D344" s="36">
        <v>133.9</v>
      </c>
      <c r="E344" s="36">
        <v>131.30000000000001</v>
      </c>
      <c r="F344" s="36">
        <v>127.4</v>
      </c>
      <c r="G344" s="36">
        <v>124.80000000000001</v>
      </c>
      <c r="H344" s="36">
        <v>137.80000000000001</v>
      </c>
      <c r="I344" s="36">
        <v>140.39999999999998</v>
      </c>
      <c r="J344" s="36">
        <v>144.30000000000001</v>
      </c>
      <c r="K344" s="31">
        <v>136.5</v>
      </c>
      <c r="L344" s="31">
        <v>130</v>
      </c>
      <c r="M344" s="31">
        <v>34.099890000000002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143.1</v>
      </c>
      <c r="D345" s="36">
        <v>143.05000000000001</v>
      </c>
      <c r="E345" s="36">
        <v>141.85000000000002</v>
      </c>
      <c r="F345" s="36">
        <v>140.60000000000002</v>
      </c>
      <c r="G345" s="36">
        <v>139.40000000000003</v>
      </c>
      <c r="H345" s="36">
        <v>144.30000000000001</v>
      </c>
      <c r="I345" s="36">
        <v>145.5</v>
      </c>
      <c r="J345" s="36">
        <v>146.75</v>
      </c>
      <c r="K345" s="31">
        <v>144.25</v>
      </c>
      <c r="L345" s="31">
        <v>141.80000000000001</v>
      </c>
      <c r="M345" s="31">
        <v>95.056790000000007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52</v>
      </c>
      <c r="D346" s="36">
        <v>51.966666666666669</v>
      </c>
      <c r="E346" s="36">
        <v>51.433333333333337</v>
      </c>
      <c r="F346" s="36">
        <v>50.866666666666667</v>
      </c>
      <c r="G346" s="36">
        <v>50.333333333333336</v>
      </c>
      <c r="H346" s="36">
        <v>52.533333333333339</v>
      </c>
      <c r="I346" s="36">
        <v>53.06666666666667</v>
      </c>
      <c r="J346" s="36">
        <v>53.63333333333334</v>
      </c>
      <c r="K346" s="31">
        <v>52.5</v>
      </c>
      <c r="L346" s="31">
        <v>51.4</v>
      </c>
      <c r="M346" s="31">
        <v>49.695360000000001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231.9</v>
      </c>
      <c r="D347" s="36">
        <v>233.75</v>
      </c>
      <c r="E347" s="36">
        <v>229.55</v>
      </c>
      <c r="F347" s="36">
        <v>227.20000000000002</v>
      </c>
      <c r="G347" s="36">
        <v>223.00000000000003</v>
      </c>
      <c r="H347" s="36">
        <v>236.1</v>
      </c>
      <c r="I347" s="36">
        <v>240.29999999999998</v>
      </c>
      <c r="J347" s="36">
        <v>242.64999999999998</v>
      </c>
      <c r="K347" s="31">
        <v>237.95</v>
      </c>
      <c r="L347" s="31">
        <v>231.4</v>
      </c>
      <c r="M347" s="31">
        <v>3.9273699999999998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239.65</v>
      </c>
      <c r="D348" s="36">
        <v>239.01666666666665</v>
      </c>
      <c r="E348" s="36">
        <v>237.7833333333333</v>
      </c>
      <c r="F348" s="36">
        <v>235.91666666666666</v>
      </c>
      <c r="G348" s="36">
        <v>234.68333333333331</v>
      </c>
      <c r="H348" s="36">
        <v>240.8833333333333</v>
      </c>
      <c r="I348" s="36">
        <v>242.11666666666665</v>
      </c>
      <c r="J348" s="36">
        <v>243.98333333333329</v>
      </c>
      <c r="K348" s="31">
        <v>240.25</v>
      </c>
      <c r="L348" s="31">
        <v>237.15</v>
      </c>
      <c r="M348" s="31">
        <v>80.276420000000002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376.6</v>
      </c>
      <c r="D349" s="36">
        <v>377.09999999999997</v>
      </c>
      <c r="E349" s="36">
        <v>367.19999999999993</v>
      </c>
      <c r="F349" s="36">
        <v>357.79999999999995</v>
      </c>
      <c r="G349" s="36">
        <v>347.89999999999992</v>
      </c>
      <c r="H349" s="36">
        <v>386.49999999999994</v>
      </c>
      <c r="I349" s="36">
        <v>396.39999999999992</v>
      </c>
      <c r="J349" s="36">
        <v>405.79999999999995</v>
      </c>
      <c r="K349" s="31">
        <v>387</v>
      </c>
      <c r="L349" s="31">
        <v>367.7</v>
      </c>
      <c r="M349" s="31">
        <v>10.07916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1134.3499999999999</v>
      </c>
      <c r="D350" s="36">
        <v>1129.4833333333333</v>
      </c>
      <c r="E350" s="36">
        <v>1119.4166666666667</v>
      </c>
      <c r="F350" s="36">
        <v>1104.4833333333333</v>
      </c>
      <c r="G350" s="36">
        <v>1094.4166666666667</v>
      </c>
      <c r="H350" s="36">
        <v>1144.4166666666667</v>
      </c>
      <c r="I350" s="36">
        <v>1154.4833333333333</v>
      </c>
      <c r="J350" s="36">
        <v>1169.4166666666667</v>
      </c>
      <c r="K350" s="31">
        <v>1139.55</v>
      </c>
      <c r="L350" s="31">
        <v>1114.55</v>
      </c>
      <c r="M350" s="31">
        <v>5.1719299999999997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185.5</v>
      </c>
      <c r="D351" s="36">
        <v>185.81666666666669</v>
      </c>
      <c r="E351" s="36">
        <v>184.93333333333339</v>
      </c>
      <c r="F351" s="36">
        <v>184.3666666666667</v>
      </c>
      <c r="G351" s="36">
        <v>183.48333333333341</v>
      </c>
      <c r="H351" s="36">
        <v>186.38333333333338</v>
      </c>
      <c r="I351" s="36">
        <v>187.26666666666665</v>
      </c>
      <c r="J351" s="36">
        <v>187.83333333333337</v>
      </c>
      <c r="K351" s="31">
        <v>186.7</v>
      </c>
      <c r="L351" s="31">
        <v>185.25</v>
      </c>
      <c r="M351" s="31">
        <v>55.400620000000004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278.10000000000002</v>
      </c>
      <c r="D352" s="36">
        <v>278.7</v>
      </c>
      <c r="E352" s="36">
        <v>275.45</v>
      </c>
      <c r="F352" s="36">
        <v>272.8</v>
      </c>
      <c r="G352" s="36">
        <v>269.55</v>
      </c>
      <c r="H352" s="36">
        <v>281.34999999999997</v>
      </c>
      <c r="I352" s="36">
        <v>284.59999999999997</v>
      </c>
      <c r="J352" s="36">
        <v>287.24999999999994</v>
      </c>
      <c r="K352" s="31">
        <v>281.95</v>
      </c>
      <c r="L352" s="31">
        <v>276.05</v>
      </c>
      <c r="M352" s="31">
        <v>7.2028699999999999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1218.8499999999999</v>
      </c>
      <c r="D353" s="36">
        <v>1222.9666666666665</v>
      </c>
      <c r="E353" s="36">
        <v>1202.333333333333</v>
      </c>
      <c r="F353" s="36">
        <v>1185.8166666666666</v>
      </c>
      <c r="G353" s="36">
        <v>1165.1833333333332</v>
      </c>
      <c r="H353" s="36">
        <v>1239.4833333333329</v>
      </c>
      <c r="I353" s="36">
        <v>1260.1166666666666</v>
      </c>
      <c r="J353" s="36">
        <v>1276.6333333333328</v>
      </c>
      <c r="K353" s="31">
        <v>1243.5999999999999</v>
      </c>
      <c r="L353" s="31">
        <v>1206.45</v>
      </c>
      <c r="M353" s="31">
        <v>3.19835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848.45</v>
      </c>
      <c r="D354" s="36">
        <v>851.91666666666663</v>
      </c>
      <c r="E354" s="36">
        <v>830.83333333333326</v>
      </c>
      <c r="F354" s="36">
        <v>813.21666666666658</v>
      </c>
      <c r="G354" s="36">
        <v>792.13333333333321</v>
      </c>
      <c r="H354" s="36">
        <v>869.5333333333333</v>
      </c>
      <c r="I354" s="36">
        <v>890.61666666666656</v>
      </c>
      <c r="J354" s="36">
        <v>908.23333333333335</v>
      </c>
      <c r="K354" s="31">
        <v>873</v>
      </c>
      <c r="L354" s="31">
        <v>834.3</v>
      </c>
      <c r="M354" s="31">
        <v>26.655449999999998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4133.25</v>
      </c>
      <c r="D355" s="36">
        <v>4155.9666666666662</v>
      </c>
      <c r="E355" s="36">
        <v>4094.5333333333328</v>
      </c>
      <c r="F355" s="36">
        <v>4055.8166666666666</v>
      </c>
      <c r="G355" s="36">
        <v>3994.3833333333332</v>
      </c>
      <c r="H355" s="36">
        <v>4194.6833333333325</v>
      </c>
      <c r="I355" s="36">
        <v>4256.116666666665</v>
      </c>
      <c r="J355" s="36">
        <v>4294.8333333333321</v>
      </c>
      <c r="K355" s="31">
        <v>4217.3999999999996</v>
      </c>
      <c r="L355" s="31">
        <v>4117.25</v>
      </c>
      <c r="M355" s="31">
        <v>0.83453999999999995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218.3</v>
      </c>
      <c r="D356" s="36">
        <v>219.1</v>
      </c>
      <c r="E356" s="36">
        <v>217.2</v>
      </c>
      <c r="F356" s="36">
        <v>216.1</v>
      </c>
      <c r="G356" s="36">
        <v>214.2</v>
      </c>
      <c r="H356" s="36">
        <v>220.2</v>
      </c>
      <c r="I356" s="36">
        <v>222.10000000000002</v>
      </c>
      <c r="J356" s="36">
        <v>223.2</v>
      </c>
      <c r="K356" s="31">
        <v>221</v>
      </c>
      <c r="L356" s="31">
        <v>218</v>
      </c>
      <c r="M356" s="31">
        <v>1.7450399999999999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39434.35</v>
      </c>
      <c r="D357" s="36">
        <v>39478.183333333334</v>
      </c>
      <c r="E357" s="36">
        <v>39191.366666666669</v>
      </c>
      <c r="F357" s="36">
        <v>38948.383333333331</v>
      </c>
      <c r="G357" s="36">
        <v>38661.566666666666</v>
      </c>
      <c r="H357" s="36">
        <v>39721.166666666672</v>
      </c>
      <c r="I357" s="36">
        <v>40007.983333333337</v>
      </c>
      <c r="J357" s="36">
        <v>40250.966666666674</v>
      </c>
      <c r="K357" s="31">
        <v>39765</v>
      </c>
      <c r="L357" s="31">
        <v>39235.199999999997</v>
      </c>
      <c r="M357" s="31">
        <v>0.10921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1275.0999999999999</v>
      </c>
      <c r="D358" s="36">
        <v>1279.6833333333334</v>
      </c>
      <c r="E358" s="36">
        <v>1264.4166666666667</v>
      </c>
      <c r="F358" s="36">
        <v>1253.7333333333333</v>
      </c>
      <c r="G358" s="36">
        <v>1238.4666666666667</v>
      </c>
      <c r="H358" s="36">
        <v>1290.3666666666668</v>
      </c>
      <c r="I358" s="36">
        <v>1305.6333333333332</v>
      </c>
      <c r="J358" s="36">
        <v>1316.3166666666668</v>
      </c>
      <c r="K358" s="31">
        <v>1294.95</v>
      </c>
      <c r="L358" s="31">
        <v>1269</v>
      </c>
      <c r="M358" s="31">
        <v>1.7182500000000001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742.25</v>
      </c>
      <c r="D359" s="36">
        <v>742.43333333333339</v>
      </c>
      <c r="E359" s="36">
        <v>724.96666666666681</v>
      </c>
      <c r="F359" s="36">
        <v>707.68333333333339</v>
      </c>
      <c r="G359" s="36">
        <v>690.21666666666681</v>
      </c>
      <c r="H359" s="36">
        <v>759.71666666666681</v>
      </c>
      <c r="I359" s="36">
        <v>777.18333333333351</v>
      </c>
      <c r="J359" s="36">
        <v>794.46666666666681</v>
      </c>
      <c r="K359" s="31">
        <v>759.9</v>
      </c>
      <c r="L359" s="31">
        <v>725.15</v>
      </c>
      <c r="M359" s="31">
        <v>22.215900000000001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160.9</v>
      </c>
      <c r="D360" s="36">
        <v>161.9</v>
      </c>
      <c r="E360" s="36">
        <v>159.55000000000001</v>
      </c>
      <c r="F360" s="36">
        <v>158.20000000000002</v>
      </c>
      <c r="G360" s="36">
        <v>155.85000000000002</v>
      </c>
      <c r="H360" s="36">
        <v>163.25</v>
      </c>
      <c r="I360" s="36">
        <v>165.59999999999997</v>
      </c>
      <c r="J360" s="36">
        <v>166.95</v>
      </c>
      <c r="K360" s="31">
        <v>164.25</v>
      </c>
      <c r="L360" s="31">
        <v>160.55000000000001</v>
      </c>
      <c r="M360" s="31">
        <v>11.100989999999999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5917.35</v>
      </c>
      <c r="D361" s="36">
        <v>5880.9833333333336</v>
      </c>
      <c r="E361" s="36">
        <v>5804.3666666666668</v>
      </c>
      <c r="F361" s="36">
        <v>5691.3833333333332</v>
      </c>
      <c r="G361" s="36">
        <v>5614.7666666666664</v>
      </c>
      <c r="H361" s="36">
        <v>5993.9666666666672</v>
      </c>
      <c r="I361" s="36">
        <v>6070.5833333333339</v>
      </c>
      <c r="J361" s="36">
        <v>6183.5666666666675</v>
      </c>
      <c r="K361" s="31">
        <v>5957.6</v>
      </c>
      <c r="L361" s="31">
        <v>5768</v>
      </c>
      <c r="M361" s="31">
        <v>5.23407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239.4</v>
      </c>
      <c r="D362" s="36">
        <v>238.86666666666667</v>
      </c>
      <c r="E362" s="36">
        <v>236.93333333333334</v>
      </c>
      <c r="F362" s="36">
        <v>234.46666666666667</v>
      </c>
      <c r="G362" s="36">
        <v>232.53333333333333</v>
      </c>
      <c r="H362" s="36">
        <v>241.33333333333334</v>
      </c>
      <c r="I362" s="36">
        <v>243.26666666666668</v>
      </c>
      <c r="J362" s="36">
        <v>245.73333333333335</v>
      </c>
      <c r="K362" s="31">
        <v>240.8</v>
      </c>
      <c r="L362" s="31">
        <v>236.4</v>
      </c>
      <c r="M362" s="31">
        <v>13.06855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3838.4</v>
      </c>
      <c r="D363" s="36">
        <v>3847.15</v>
      </c>
      <c r="E363" s="36">
        <v>3816.25</v>
      </c>
      <c r="F363" s="36">
        <v>3794.1</v>
      </c>
      <c r="G363" s="36">
        <v>3763.2</v>
      </c>
      <c r="H363" s="36">
        <v>3869.3</v>
      </c>
      <c r="I363" s="36">
        <v>3900.2000000000007</v>
      </c>
      <c r="J363" s="36">
        <v>3922.3500000000004</v>
      </c>
      <c r="K363" s="31">
        <v>3878.05</v>
      </c>
      <c r="L363" s="31">
        <v>3825</v>
      </c>
      <c r="M363" s="31">
        <v>6.1080000000000002E-2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1786.3</v>
      </c>
      <c r="D364" s="36">
        <v>1792.2833333333335</v>
      </c>
      <c r="E364" s="36">
        <v>1757.5666666666671</v>
      </c>
      <c r="F364" s="36">
        <v>1728.8333333333335</v>
      </c>
      <c r="G364" s="36">
        <v>1694.116666666667</v>
      </c>
      <c r="H364" s="36">
        <v>1821.0166666666671</v>
      </c>
      <c r="I364" s="36">
        <v>1855.7333333333338</v>
      </c>
      <c r="J364" s="36">
        <v>1884.4666666666672</v>
      </c>
      <c r="K364" s="31">
        <v>1827</v>
      </c>
      <c r="L364" s="31">
        <v>1763.55</v>
      </c>
      <c r="M364" s="31">
        <v>2.03009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3393.2</v>
      </c>
      <c r="D365" s="36">
        <v>3404.0833333333335</v>
      </c>
      <c r="E365" s="36">
        <v>3370.1166666666668</v>
      </c>
      <c r="F365" s="36">
        <v>3347.0333333333333</v>
      </c>
      <c r="G365" s="36">
        <v>3313.0666666666666</v>
      </c>
      <c r="H365" s="36">
        <v>3427.166666666667</v>
      </c>
      <c r="I365" s="36">
        <v>3461.1333333333332</v>
      </c>
      <c r="J365" s="36">
        <v>3484.2166666666672</v>
      </c>
      <c r="K365" s="31">
        <v>3438.05</v>
      </c>
      <c r="L365" s="31">
        <v>3381</v>
      </c>
      <c r="M365" s="31">
        <v>3.8242400000000001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2494.5</v>
      </c>
      <c r="D366" s="36">
        <v>2497.2833333333333</v>
      </c>
      <c r="E366" s="36">
        <v>2474.7666666666664</v>
      </c>
      <c r="F366" s="36">
        <v>2455.0333333333333</v>
      </c>
      <c r="G366" s="36">
        <v>2432.5166666666664</v>
      </c>
      <c r="H366" s="36">
        <v>2517.0166666666664</v>
      </c>
      <c r="I366" s="36">
        <v>2539.5333333333338</v>
      </c>
      <c r="J366" s="36">
        <v>2559.2666666666664</v>
      </c>
      <c r="K366" s="31">
        <v>2519.8000000000002</v>
      </c>
      <c r="L366" s="31">
        <v>2477.5500000000002</v>
      </c>
      <c r="M366" s="31">
        <v>2.1911700000000001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1064</v>
      </c>
      <c r="D367" s="36">
        <v>1055.2166666666667</v>
      </c>
      <c r="E367" s="36">
        <v>1044.9333333333334</v>
      </c>
      <c r="F367" s="36">
        <v>1025.8666666666668</v>
      </c>
      <c r="G367" s="36">
        <v>1015.5833333333335</v>
      </c>
      <c r="H367" s="36">
        <v>1074.2833333333333</v>
      </c>
      <c r="I367" s="36">
        <v>1084.5666666666666</v>
      </c>
      <c r="J367" s="36">
        <v>1103.6333333333332</v>
      </c>
      <c r="K367" s="31">
        <v>1065.5</v>
      </c>
      <c r="L367" s="31">
        <v>1036.1500000000001</v>
      </c>
      <c r="M367" s="31">
        <v>8.7945399999999996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97</v>
      </c>
      <c r="D368" s="36">
        <v>97.600000000000009</v>
      </c>
      <c r="E368" s="36">
        <v>96.050000000000011</v>
      </c>
      <c r="F368" s="36">
        <v>95.100000000000009</v>
      </c>
      <c r="G368" s="36">
        <v>93.550000000000011</v>
      </c>
      <c r="H368" s="36">
        <v>98.550000000000011</v>
      </c>
      <c r="I368" s="36">
        <v>100.1</v>
      </c>
      <c r="J368" s="36">
        <v>101.05000000000001</v>
      </c>
      <c r="K368" s="31">
        <v>99.15</v>
      </c>
      <c r="L368" s="31">
        <v>96.65</v>
      </c>
      <c r="M368" s="31">
        <v>24.13916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659.9</v>
      </c>
      <c r="D369" s="36">
        <v>669.15</v>
      </c>
      <c r="E369" s="36">
        <v>647</v>
      </c>
      <c r="F369" s="36">
        <v>634.1</v>
      </c>
      <c r="G369" s="36">
        <v>611.95000000000005</v>
      </c>
      <c r="H369" s="36">
        <v>682.05</v>
      </c>
      <c r="I369" s="36">
        <v>704.19999999999982</v>
      </c>
      <c r="J369" s="36">
        <v>717.09999999999991</v>
      </c>
      <c r="K369" s="31">
        <v>691.3</v>
      </c>
      <c r="L369" s="31">
        <v>656.25</v>
      </c>
      <c r="M369" s="31">
        <v>3.8791000000000002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368.2</v>
      </c>
      <c r="D370" s="36">
        <v>369.11666666666662</v>
      </c>
      <c r="E370" s="36">
        <v>363.38333333333321</v>
      </c>
      <c r="F370" s="36">
        <v>358.56666666666661</v>
      </c>
      <c r="G370" s="36">
        <v>352.8333333333332</v>
      </c>
      <c r="H370" s="36">
        <v>373.93333333333322</v>
      </c>
      <c r="I370" s="36">
        <v>379.66666666666669</v>
      </c>
      <c r="J370" s="36">
        <v>384.48333333333323</v>
      </c>
      <c r="K370" s="31">
        <v>374.85</v>
      </c>
      <c r="L370" s="31">
        <v>364.3</v>
      </c>
      <c r="M370" s="31">
        <v>3.45764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1378.65</v>
      </c>
      <c r="D371" s="36">
        <v>1385.2333333333333</v>
      </c>
      <c r="E371" s="36">
        <v>1363.4666666666667</v>
      </c>
      <c r="F371" s="36">
        <v>1348.2833333333333</v>
      </c>
      <c r="G371" s="36">
        <v>1326.5166666666667</v>
      </c>
      <c r="H371" s="36">
        <v>1400.4166666666667</v>
      </c>
      <c r="I371" s="36">
        <v>1422.1833333333336</v>
      </c>
      <c r="J371" s="36">
        <v>1437.3666666666668</v>
      </c>
      <c r="K371" s="31">
        <v>1407</v>
      </c>
      <c r="L371" s="31">
        <v>1370.05</v>
      </c>
      <c r="M371" s="31">
        <v>2.6391399999999998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5206.6000000000004</v>
      </c>
      <c r="D372" s="36">
        <v>5185.2</v>
      </c>
      <c r="E372" s="36">
        <v>5107.45</v>
      </c>
      <c r="F372" s="36">
        <v>5008.3</v>
      </c>
      <c r="G372" s="36">
        <v>4930.55</v>
      </c>
      <c r="H372" s="36">
        <v>5284.3499999999995</v>
      </c>
      <c r="I372" s="36">
        <v>5362.0999999999995</v>
      </c>
      <c r="J372" s="36">
        <v>5461.2499999999991</v>
      </c>
      <c r="K372" s="31">
        <v>5262.95</v>
      </c>
      <c r="L372" s="31">
        <v>5086.05</v>
      </c>
      <c r="M372" s="31">
        <v>7.0294999999999996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1147.5999999999999</v>
      </c>
      <c r="D373" s="36">
        <v>1154.8833333333332</v>
      </c>
      <c r="E373" s="36">
        <v>1137.7166666666665</v>
      </c>
      <c r="F373" s="36">
        <v>1127.8333333333333</v>
      </c>
      <c r="G373" s="36">
        <v>1110.6666666666665</v>
      </c>
      <c r="H373" s="36">
        <v>1164.7666666666664</v>
      </c>
      <c r="I373" s="36">
        <v>1181.9333333333334</v>
      </c>
      <c r="J373" s="36">
        <v>1191.8166666666664</v>
      </c>
      <c r="K373" s="31">
        <v>1172.05</v>
      </c>
      <c r="L373" s="31">
        <v>1145</v>
      </c>
      <c r="M373" s="31">
        <v>0.54420999999999997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371</v>
      </c>
      <c r="D374" s="36">
        <v>372.33333333333331</v>
      </c>
      <c r="E374" s="36">
        <v>367.76666666666665</v>
      </c>
      <c r="F374" s="36">
        <v>364.53333333333336</v>
      </c>
      <c r="G374" s="36">
        <v>359.9666666666667</v>
      </c>
      <c r="H374" s="36">
        <v>375.56666666666661</v>
      </c>
      <c r="I374" s="36">
        <v>380.13333333333333</v>
      </c>
      <c r="J374" s="36">
        <v>383.36666666666656</v>
      </c>
      <c r="K374" s="31">
        <v>376.9</v>
      </c>
      <c r="L374" s="31">
        <v>369.1</v>
      </c>
      <c r="M374" s="31">
        <v>11.765420000000001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238.2</v>
      </c>
      <c r="D375" s="36">
        <v>238.63333333333335</v>
      </c>
      <c r="E375" s="36">
        <v>236.1166666666667</v>
      </c>
      <c r="F375" s="36">
        <v>234.03333333333336</v>
      </c>
      <c r="G375" s="36">
        <v>231.51666666666671</v>
      </c>
      <c r="H375" s="36">
        <v>240.7166666666667</v>
      </c>
      <c r="I375" s="36">
        <v>243.23333333333335</v>
      </c>
      <c r="J375" s="36">
        <v>245.31666666666669</v>
      </c>
      <c r="K375" s="31">
        <v>241.15</v>
      </c>
      <c r="L375" s="31">
        <v>236.55</v>
      </c>
      <c r="M375" s="31">
        <v>106.40362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198.9</v>
      </c>
      <c r="D376" s="36">
        <v>198.75</v>
      </c>
      <c r="E376" s="36">
        <v>196.85</v>
      </c>
      <c r="F376" s="36">
        <v>194.79999999999998</v>
      </c>
      <c r="G376" s="36">
        <v>192.89999999999998</v>
      </c>
      <c r="H376" s="36">
        <v>200.8</v>
      </c>
      <c r="I376" s="36">
        <v>202.7</v>
      </c>
      <c r="J376" s="36">
        <v>204.75000000000003</v>
      </c>
      <c r="K376" s="31">
        <v>200.65</v>
      </c>
      <c r="L376" s="31">
        <v>196.7</v>
      </c>
      <c r="M376" s="31">
        <v>119.51846999999999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588.75</v>
      </c>
      <c r="D377" s="36">
        <v>581.25</v>
      </c>
      <c r="E377" s="36">
        <v>570.5</v>
      </c>
      <c r="F377" s="36">
        <v>552.25</v>
      </c>
      <c r="G377" s="36">
        <v>541.5</v>
      </c>
      <c r="H377" s="36">
        <v>599.5</v>
      </c>
      <c r="I377" s="36">
        <v>610.25</v>
      </c>
      <c r="J377" s="36">
        <v>628.5</v>
      </c>
      <c r="K377" s="31">
        <v>592</v>
      </c>
      <c r="L377" s="31">
        <v>563</v>
      </c>
      <c r="M377" s="31">
        <v>20.83803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609.65</v>
      </c>
      <c r="D378" s="36">
        <v>605.1</v>
      </c>
      <c r="E378" s="36">
        <v>596.35</v>
      </c>
      <c r="F378" s="36">
        <v>583.04999999999995</v>
      </c>
      <c r="G378" s="36">
        <v>574.29999999999995</v>
      </c>
      <c r="H378" s="36">
        <v>618.40000000000009</v>
      </c>
      <c r="I378" s="36">
        <v>627.15000000000009</v>
      </c>
      <c r="J378" s="36">
        <v>640.45000000000016</v>
      </c>
      <c r="K378" s="31">
        <v>613.85</v>
      </c>
      <c r="L378" s="31">
        <v>591.79999999999995</v>
      </c>
      <c r="M378" s="31">
        <v>2.0480100000000001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700.25</v>
      </c>
      <c r="D379" s="36">
        <v>697.51666666666677</v>
      </c>
      <c r="E379" s="36">
        <v>690.98333333333358</v>
      </c>
      <c r="F379" s="36">
        <v>681.71666666666681</v>
      </c>
      <c r="G379" s="36">
        <v>675.18333333333362</v>
      </c>
      <c r="H379" s="36">
        <v>706.78333333333353</v>
      </c>
      <c r="I379" s="36">
        <v>713.31666666666661</v>
      </c>
      <c r="J379" s="36">
        <v>722.58333333333348</v>
      </c>
      <c r="K379" s="31">
        <v>704.05</v>
      </c>
      <c r="L379" s="31">
        <v>688.25</v>
      </c>
      <c r="M379" s="31">
        <v>0.78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127.2</v>
      </c>
      <c r="D380" s="36">
        <v>127.96666666666665</v>
      </c>
      <c r="E380" s="36">
        <v>125.73333333333332</v>
      </c>
      <c r="F380" s="36">
        <v>124.26666666666667</v>
      </c>
      <c r="G380" s="36">
        <v>122.03333333333333</v>
      </c>
      <c r="H380" s="36">
        <v>129.43333333333331</v>
      </c>
      <c r="I380" s="36">
        <v>131.66666666666663</v>
      </c>
      <c r="J380" s="36">
        <v>133.1333333333333</v>
      </c>
      <c r="K380" s="31">
        <v>130.19999999999999</v>
      </c>
      <c r="L380" s="31">
        <v>126.5</v>
      </c>
      <c r="M380" s="31">
        <v>1.52928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17562.8</v>
      </c>
      <c r="D381" s="36">
        <v>17607.650000000001</v>
      </c>
      <c r="E381" s="36">
        <v>17415.300000000003</v>
      </c>
      <c r="F381" s="36">
        <v>17267.800000000003</v>
      </c>
      <c r="G381" s="36">
        <v>17075.450000000004</v>
      </c>
      <c r="H381" s="36">
        <v>17755.150000000001</v>
      </c>
      <c r="I381" s="36">
        <v>17947.5</v>
      </c>
      <c r="J381" s="36">
        <v>18095</v>
      </c>
      <c r="K381" s="31">
        <v>17800</v>
      </c>
      <c r="L381" s="31">
        <v>17460.150000000001</v>
      </c>
      <c r="M381" s="31">
        <v>2.4140000000000002E-2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80.2</v>
      </c>
      <c r="D382" s="36">
        <v>79.100000000000009</v>
      </c>
      <c r="E382" s="36">
        <v>77.65000000000002</v>
      </c>
      <c r="F382" s="36">
        <v>75.100000000000009</v>
      </c>
      <c r="G382" s="36">
        <v>73.65000000000002</v>
      </c>
      <c r="H382" s="36">
        <v>81.65000000000002</v>
      </c>
      <c r="I382" s="36">
        <v>83.100000000000009</v>
      </c>
      <c r="J382" s="36">
        <v>85.65000000000002</v>
      </c>
      <c r="K382" s="31">
        <v>80.55</v>
      </c>
      <c r="L382" s="31">
        <v>76.55</v>
      </c>
      <c r="M382" s="31">
        <v>1326.2955400000001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1715.45</v>
      </c>
      <c r="D383" s="36">
        <v>1717.8</v>
      </c>
      <c r="E383" s="36">
        <v>1705.6</v>
      </c>
      <c r="F383" s="36">
        <v>1695.75</v>
      </c>
      <c r="G383" s="36">
        <v>1683.55</v>
      </c>
      <c r="H383" s="36">
        <v>1727.6499999999999</v>
      </c>
      <c r="I383" s="36">
        <v>1739.8500000000001</v>
      </c>
      <c r="J383" s="36">
        <v>1749.6999999999998</v>
      </c>
      <c r="K383" s="31">
        <v>1730</v>
      </c>
      <c r="L383" s="31">
        <v>1707.95</v>
      </c>
      <c r="M383" s="31">
        <v>1.95285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421</v>
      </c>
      <c r="D384" s="36">
        <v>421.65000000000003</v>
      </c>
      <c r="E384" s="36">
        <v>414.85000000000008</v>
      </c>
      <c r="F384" s="36">
        <v>408.70000000000005</v>
      </c>
      <c r="G384" s="36">
        <v>401.90000000000009</v>
      </c>
      <c r="H384" s="36">
        <v>427.80000000000007</v>
      </c>
      <c r="I384" s="36">
        <v>434.6</v>
      </c>
      <c r="J384" s="36">
        <v>440.75000000000006</v>
      </c>
      <c r="K384" s="31">
        <v>428.45</v>
      </c>
      <c r="L384" s="31">
        <v>415.5</v>
      </c>
      <c r="M384" s="31">
        <v>2.8266399999999998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1158.3499999999999</v>
      </c>
      <c r="D385" s="36">
        <v>1168.3666666666666</v>
      </c>
      <c r="E385" s="36">
        <v>1144.9833333333331</v>
      </c>
      <c r="F385" s="36">
        <v>1131.6166666666666</v>
      </c>
      <c r="G385" s="36">
        <v>1108.2333333333331</v>
      </c>
      <c r="H385" s="36">
        <v>1181.7333333333331</v>
      </c>
      <c r="I385" s="36">
        <v>1205.1166666666668</v>
      </c>
      <c r="J385" s="36">
        <v>1218.4833333333331</v>
      </c>
      <c r="K385" s="31">
        <v>1191.75</v>
      </c>
      <c r="L385" s="31">
        <v>1155</v>
      </c>
      <c r="M385" s="31">
        <v>1.5007900000000001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169.8</v>
      </c>
      <c r="D386" s="36">
        <v>168.76666666666668</v>
      </c>
      <c r="E386" s="36">
        <v>165.83333333333337</v>
      </c>
      <c r="F386" s="36">
        <v>161.8666666666667</v>
      </c>
      <c r="G386" s="36">
        <v>158.93333333333339</v>
      </c>
      <c r="H386" s="36">
        <v>172.73333333333335</v>
      </c>
      <c r="I386" s="36">
        <v>175.66666666666669</v>
      </c>
      <c r="J386" s="36">
        <v>179.63333333333333</v>
      </c>
      <c r="K386" s="31">
        <v>171.7</v>
      </c>
      <c r="L386" s="31">
        <v>164.8</v>
      </c>
      <c r="M386" s="31">
        <v>347.27498000000003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166.15</v>
      </c>
      <c r="D387" s="36">
        <v>166.6</v>
      </c>
      <c r="E387" s="36">
        <v>165.29999999999998</v>
      </c>
      <c r="F387" s="36">
        <v>164.45</v>
      </c>
      <c r="G387" s="36">
        <v>163.14999999999998</v>
      </c>
      <c r="H387" s="36">
        <v>167.45</v>
      </c>
      <c r="I387" s="36">
        <v>168.75</v>
      </c>
      <c r="J387" s="36">
        <v>169.6</v>
      </c>
      <c r="K387" s="31">
        <v>167.9</v>
      </c>
      <c r="L387" s="31">
        <v>165.75</v>
      </c>
      <c r="M387" s="31">
        <v>9.37486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1033.95</v>
      </c>
      <c r="D388" s="36">
        <v>1040.6833333333334</v>
      </c>
      <c r="E388" s="36">
        <v>1023.4166666666667</v>
      </c>
      <c r="F388" s="36">
        <v>1012.8833333333334</v>
      </c>
      <c r="G388" s="36">
        <v>995.61666666666679</v>
      </c>
      <c r="H388" s="36">
        <v>1051.2166666666667</v>
      </c>
      <c r="I388" s="36">
        <v>1068.4833333333331</v>
      </c>
      <c r="J388" s="36">
        <v>1079.0166666666667</v>
      </c>
      <c r="K388" s="31">
        <v>1057.95</v>
      </c>
      <c r="L388" s="31">
        <v>1030.1500000000001</v>
      </c>
      <c r="M388" s="31">
        <v>2.4229599999999998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504.2</v>
      </c>
      <c r="D389" s="36">
        <v>507.55</v>
      </c>
      <c r="E389" s="36">
        <v>500.15</v>
      </c>
      <c r="F389" s="36">
        <v>496.09999999999997</v>
      </c>
      <c r="G389" s="36">
        <v>488.69999999999993</v>
      </c>
      <c r="H389" s="36">
        <v>511.6</v>
      </c>
      <c r="I389" s="36">
        <v>519</v>
      </c>
      <c r="J389" s="36">
        <v>523.05000000000007</v>
      </c>
      <c r="K389" s="31">
        <v>514.95000000000005</v>
      </c>
      <c r="L389" s="31">
        <v>503.5</v>
      </c>
      <c r="M389" s="31">
        <v>4.1011300000000004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214.95</v>
      </c>
      <c r="D390" s="36">
        <v>216.13333333333333</v>
      </c>
      <c r="E390" s="36">
        <v>213.31666666666666</v>
      </c>
      <c r="F390" s="36">
        <v>211.68333333333334</v>
      </c>
      <c r="G390" s="36">
        <v>208.86666666666667</v>
      </c>
      <c r="H390" s="36">
        <v>217.76666666666665</v>
      </c>
      <c r="I390" s="36">
        <v>220.58333333333331</v>
      </c>
      <c r="J390" s="36">
        <v>222.21666666666664</v>
      </c>
      <c r="K390" s="31">
        <v>218.95</v>
      </c>
      <c r="L390" s="31">
        <v>214.5</v>
      </c>
      <c r="M390" s="31">
        <v>5.6794399999999996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127.75</v>
      </c>
      <c r="D391" s="36">
        <v>128.25</v>
      </c>
      <c r="E391" s="36">
        <v>126.6</v>
      </c>
      <c r="F391" s="36">
        <v>125.44999999999999</v>
      </c>
      <c r="G391" s="36">
        <v>123.79999999999998</v>
      </c>
      <c r="H391" s="36">
        <v>129.4</v>
      </c>
      <c r="I391" s="36">
        <v>131.04999999999998</v>
      </c>
      <c r="J391" s="36">
        <v>132.20000000000002</v>
      </c>
      <c r="K391" s="31">
        <v>129.9</v>
      </c>
      <c r="L391" s="31">
        <v>127.1</v>
      </c>
      <c r="M391" s="31">
        <v>31.866610000000001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2546.25</v>
      </c>
      <c r="D392" s="36">
        <v>2572.75</v>
      </c>
      <c r="E392" s="36">
        <v>2504.5</v>
      </c>
      <c r="F392" s="36">
        <v>2462.75</v>
      </c>
      <c r="G392" s="36">
        <v>2394.5</v>
      </c>
      <c r="H392" s="36">
        <v>2614.5</v>
      </c>
      <c r="I392" s="36">
        <v>2682.75</v>
      </c>
      <c r="J392" s="36">
        <v>2724.5</v>
      </c>
      <c r="K392" s="31">
        <v>2641</v>
      </c>
      <c r="L392" s="31">
        <v>2531</v>
      </c>
      <c r="M392" s="31">
        <v>0.14799999999999999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58.35</v>
      </c>
      <c r="D393" s="36">
        <v>58.433333333333337</v>
      </c>
      <c r="E393" s="36">
        <v>57.216666666666676</v>
      </c>
      <c r="F393" s="36">
        <v>56.083333333333336</v>
      </c>
      <c r="G393" s="36">
        <v>54.866666666666674</v>
      </c>
      <c r="H393" s="36">
        <v>59.566666666666677</v>
      </c>
      <c r="I393" s="36">
        <v>60.783333333333346</v>
      </c>
      <c r="J393" s="36">
        <v>61.916666666666679</v>
      </c>
      <c r="K393" s="31">
        <v>59.65</v>
      </c>
      <c r="L393" s="31">
        <v>57.3</v>
      </c>
      <c r="M393" s="31">
        <v>24.56006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1785.3</v>
      </c>
      <c r="D394" s="36">
        <v>1801.6333333333332</v>
      </c>
      <c r="E394" s="36">
        <v>1754.2666666666664</v>
      </c>
      <c r="F394" s="36">
        <v>1723.2333333333331</v>
      </c>
      <c r="G394" s="36">
        <v>1675.8666666666663</v>
      </c>
      <c r="H394" s="36">
        <v>1832.6666666666665</v>
      </c>
      <c r="I394" s="36">
        <v>1880.0333333333333</v>
      </c>
      <c r="J394" s="36">
        <v>1911.0666666666666</v>
      </c>
      <c r="K394" s="31">
        <v>1849</v>
      </c>
      <c r="L394" s="31">
        <v>1770.6</v>
      </c>
      <c r="M394" s="31">
        <v>3.0737000000000001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237.75</v>
      </c>
      <c r="D395" s="36">
        <v>237</v>
      </c>
      <c r="E395" s="36">
        <v>230.25</v>
      </c>
      <c r="F395" s="36">
        <v>222.75</v>
      </c>
      <c r="G395" s="36">
        <v>216</v>
      </c>
      <c r="H395" s="36">
        <v>244.5</v>
      </c>
      <c r="I395" s="36">
        <v>251.25</v>
      </c>
      <c r="J395" s="36">
        <v>258.75</v>
      </c>
      <c r="K395" s="31">
        <v>243.75</v>
      </c>
      <c r="L395" s="31">
        <v>229.5</v>
      </c>
      <c r="M395" s="31">
        <v>242.39569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270.45</v>
      </c>
      <c r="D396" s="36">
        <v>269.84999999999997</v>
      </c>
      <c r="E396" s="36">
        <v>266.29999999999995</v>
      </c>
      <c r="F396" s="36">
        <v>262.14999999999998</v>
      </c>
      <c r="G396" s="36">
        <v>258.59999999999997</v>
      </c>
      <c r="H396" s="36">
        <v>273.99999999999994</v>
      </c>
      <c r="I396" s="36">
        <v>277.55</v>
      </c>
      <c r="J396" s="36">
        <v>281.69999999999993</v>
      </c>
      <c r="K396" s="31">
        <v>273.39999999999998</v>
      </c>
      <c r="L396" s="31">
        <v>265.7</v>
      </c>
      <c r="M396" s="31">
        <v>153.87154000000001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158.85</v>
      </c>
      <c r="D397" s="36">
        <v>158.71666666666667</v>
      </c>
      <c r="E397" s="36">
        <v>157.43333333333334</v>
      </c>
      <c r="F397" s="36">
        <v>156.01666666666668</v>
      </c>
      <c r="G397" s="36">
        <v>154.73333333333335</v>
      </c>
      <c r="H397" s="36">
        <v>160.13333333333333</v>
      </c>
      <c r="I397" s="36">
        <v>161.41666666666669</v>
      </c>
      <c r="J397" s="36">
        <v>162.83333333333331</v>
      </c>
      <c r="K397" s="31">
        <v>160</v>
      </c>
      <c r="L397" s="31">
        <v>157.30000000000001</v>
      </c>
      <c r="M397" s="31">
        <v>12.991569999999999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904.3</v>
      </c>
      <c r="D398" s="36">
        <v>908.6</v>
      </c>
      <c r="E398" s="36">
        <v>897.90000000000009</v>
      </c>
      <c r="F398" s="36">
        <v>891.50000000000011</v>
      </c>
      <c r="G398" s="36">
        <v>880.80000000000018</v>
      </c>
      <c r="H398" s="36">
        <v>915</v>
      </c>
      <c r="I398" s="36">
        <v>925.7</v>
      </c>
      <c r="J398" s="36">
        <v>932.09999999999991</v>
      </c>
      <c r="K398" s="31">
        <v>919.3</v>
      </c>
      <c r="L398" s="31">
        <v>902.2</v>
      </c>
      <c r="M398" s="31">
        <v>0.46479999999999999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2340.4499999999998</v>
      </c>
      <c r="D399" s="36">
        <v>2345.4166666666665</v>
      </c>
      <c r="E399" s="36">
        <v>2330.1333333333332</v>
      </c>
      <c r="F399" s="36">
        <v>2319.8166666666666</v>
      </c>
      <c r="G399" s="36">
        <v>2304.5333333333333</v>
      </c>
      <c r="H399" s="36">
        <v>2355.7333333333331</v>
      </c>
      <c r="I399" s="36">
        <v>2371.0166666666669</v>
      </c>
      <c r="J399" s="36">
        <v>2381.333333333333</v>
      </c>
      <c r="K399" s="31">
        <v>2360.6999999999998</v>
      </c>
      <c r="L399" s="31">
        <v>2335.1</v>
      </c>
      <c r="M399" s="31">
        <v>71.274420000000006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121.5</v>
      </c>
      <c r="D400" s="36">
        <v>122.14999999999999</v>
      </c>
      <c r="E400" s="36">
        <v>119.94999999999999</v>
      </c>
      <c r="F400" s="36">
        <v>118.39999999999999</v>
      </c>
      <c r="G400" s="36">
        <v>116.19999999999999</v>
      </c>
      <c r="H400" s="36">
        <v>123.69999999999999</v>
      </c>
      <c r="I400" s="36">
        <v>125.9</v>
      </c>
      <c r="J400" s="36">
        <v>127.44999999999999</v>
      </c>
      <c r="K400" s="31">
        <v>124.35</v>
      </c>
      <c r="L400" s="31">
        <v>120.6</v>
      </c>
      <c r="M400" s="31">
        <v>24.385529999999999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730.15</v>
      </c>
      <c r="D401" s="36">
        <v>734.83333333333337</v>
      </c>
      <c r="E401" s="36">
        <v>722.36666666666679</v>
      </c>
      <c r="F401" s="36">
        <v>714.58333333333337</v>
      </c>
      <c r="G401" s="36">
        <v>702.11666666666679</v>
      </c>
      <c r="H401" s="36">
        <v>742.61666666666679</v>
      </c>
      <c r="I401" s="36">
        <v>755.08333333333326</v>
      </c>
      <c r="J401" s="36">
        <v>762.86666666666679</v>
      </c>
      <c r="K401" s="31">
        <v>747.3</v>
      </c>
      <c r="L401" s="31">
        <v>727.05</v>
      </c>
      <c r="M401" s="31">
        <v>1.1196699999999999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492.85</v>
      </c>
      <c r="D402" s="36">
        <v>494.38333333333338</v>
      </c>
      <c r="E402" s="36">
        <v>485.81666666666678</v>
      </c>
      <c r="F402" s="36">
        <v>478.78333333333342</v>
      </c>
      <c r="G402" s="36">
        <v>470.21666666666681</v>
      </c>
      <c r="H402" s="36">
        <v>501.41666666666674</v>
      </c>
      <c r="I402" s="36">
        <v>509.98333333333335</v>
      </c>
      <c r="J402" s="36">
        <v>517.01666666666665</v>
      </c>
      <c r="K402" s="31">
        <v>502.95</v>
      </c>
      <c r="L402" s="31">
        <v>487.35</v>
      </c>
      <c r="M402" s="31">
        <v>8.4703599999999994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821.55</v>
      </c>
      <c r="D403" s="36">
        <v>821.0333333333333</v>
      </c>
      <c r="E403" s="36">
        <v>808.51666666666665</v>
      </c>
      <c r="F403" s="36">
        <v>795.48333333333335</v>
      </c>
      <c r="G403" s="36">
        <v>782.9666666666667</v>
      </c>
      <c r="H403" s="36">
        <v>834.06666666666661</v>
      </c>
      <c r="I403" s="36">
        <v>846.58333333333326</v>
      </c>
      <c r="J403" s="36">
        <v>859.61666666666656</v>
      </c>
      <c r="K403" s="31">
        <v>833.55</v>
      </c>
      <c r="L403" s="31">
        <v>808</v>
      </c>
      <c r="M403" s="31">
        <v>0.46864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1562.15</v>
      </c>
      <c r="D404" s="36">
        <v>1574.3833333333332</v>
      </c>
      <c r="E404" s="36">
        <v>1548.9666666666665</v>
      </c>
      <c r="F404" s="36">
        <v>1535.7833333333333</v>
      </c>
      <c r="G404" s="36">
        <v>1510.3666666666666</v>
      </c>
      <c r="H404" s="36">
        <v>1587.5666666666664</v>
      </c>
      <c r="I404" s="36">
        <v>1612.9833333333333</v>
      </c>
      <c r="J404" s="36">
        <v>1626.1666666666663</v>
      </c>
      <c r="K404" s="31">
        <v>1599.8</v>
      </c>
      <c r="L404" s="31">
        <v>1561.2</v>
      </c>
      <c r="M404" s="31">
        <v>1.0687800000000001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96.8</v>
      </c>
      <c r="D405" s="36">
        <v>96.583333333333329</v>
      </c>
      <c r="E405" s="36">
        <v>95.766666666666652</v>
      </c>
      <c r="F405" s="36">
        <v>94.73333333333332</v>
      </c>
      <c r="G405" s="36">
        <v>93.916666666666643</v>
      </c>
      <c r="H405" s="36">
        <v>97.61666666666666</v>
      </c>
      <c r="I405" s="36">
        <v>98.433333333333351</v>
      </c>
      <c r="J405" s="36">
        <v>99.466666666666669</v>
      </c>
      <c r="K405" s="31">
        <v>97.4</v>
      </c>
      <c r="L405" s="31">
        <v>95.55</v>
      </c>
      <c r="M405" s="31">
        <v>48.574440000000003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7101.4</v>
      </c>
      <c r="D406" s="36">
        <v>7122.1333333333341</v>
      </c>
      <c r="E406" s="36">
        <v>7059.2666666666682</v>
      </c>
      <c r="F406" s="36">
        <v>7017.1333333333341</v>
      </c>
      <c r="G406" s="36">
        <v>6954.2666666666682</v>
      </c>
      <c r="H406" s="36">
        <v>7164.2666666666682</v>
      </c>
      <c r="I406" s="36">
        <v>7227.133333333335</v>
      </c>
      <c r="J406" s="36">
        <v>7269.2666666666682</v>
      </c>
      <c r="K406" s="31">
        <v>7185</v>
      </c>
      <c r="L406" s="31">
        <v>7080</v>
      </c>
      <c r="M406" s="31">
        <v>4.8189999999999997E-2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1464.25</v>
      </c>
      <c r="D407" s="36">
        <v>1480.45</v>
      </c>
      <c r="E407" s="36">
        <v>1441.9</v>
      </c>
      <c r="F407" s="36">
        <v>1419.55</v>
      </c>
      <c r="G407" s="36">
        <v>1381</v>
      </c>
      <c r="H407" s="36">
        <v>1502.8000000000002</v>
      </c>
      <c r="I407" s="36">
        <v>1541.35</v>
      </c>
      <c r="J407" s="36">
        <v>1563.7000000000003</v>
      </c>
      <c r="K407" s="31">
        <v>1519</v>
      </c>
      <c r="L407" s="31">
        <v>1458.1</v>
      </c>
      <c r="M407" s="31">
        <v>3.9917799999999999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787.4</v>
      </c>
      <c r="D408" s="36">
        <v>791.01666666666677</v>
      </c>
      <c r="E408" s="36">
        <v>776.38333333333355</v>
      </c>
      <c r="F408" s="36">
        <v>765.36666666666679</v>
      </c>
      <c r="G408" s="36">
        <v>750.73333333333358</v>
      </c>
      <c r="H408" s="36">
        <v>802.03333333333353</v>
      </c>
      <c r="I408" s="36">
        <v>816.66666666666674</v>
      </c>
      <c r="J408" s="36">
        <v>827.68333333333351</v>
      </c>
      <c r="K408" s="31">
        <v>805.65</v>
      </c>
      <c r="L408" s="31">
        <v>780</v>
      </c>
      <c r="M408" s="31">
        <v>17.429220000000001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1294.1500000000001</v>
      </c>
      <c r="D409" s="36">
        <v>1307.75</v>
      </c>
      <c r="E409" s="36">
        <v>1275.5</v>
      </c>
      <c r="F409" s="36">
        <v>1256.8499999999999</v>
      </c>
      <c r="G409" s="36">
        <v>1224.5999999999999</v>
      </c>
      <c r="H409" s="36">
        <v>1326.4</v>
      </c>
      <c r="I409" s="36">
        <v>1358.65</v>
      </c>
      <c r="J409" s="36">
        <v>1377.3000000000002</v>
      </c>
      <c r="K409" s="31">
        <v>1340</v>
      </c>
      <c r="L409" s="31">
        <v>1289.0999999999999</v>
      </c>
      <c r="M409" s="31">
        <v>9.0801099999999995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3081</v>
      </c>
      <c r="D410" s="36">
        <v>3092.3333333333335</v>
      </c>
      <c r="E410" s="36">
        <v>3048.7166666666672</v>
      </c>
      <c r="F410" s="36">
        <v>3016.4333333333338</v>
      </c>
      <c r="G410" s="36">
        <v>2972.8166666666675</v>
      </c>
      <c r="H410" s="36">
        <v>3124.6166666666668</v>
      </c>
      <c r="I410" s="36">
        <v>3168.2333333333327</v>
      </c>
      <c r="J410" s="36">
        <v>3200.5166666666664</v>
      </c>
      <c r="K410" s="31">
        <v>3135.95</v>
      </c>
      <c r="L410" s="31">
        <v>3060.05</v>
      </c>
      <c r="M410" s="31">
        <v>0.82706000000000002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431.7</v>
      </c>
      <c r="D411" s="36">
        <v>433.01666666666665</v>
      </c>
      <c r="E411" s="36">
        <v>427.23333333333329</v>
      </c>
      <c r="F411" s="36">
        <v>422.76666666666665</v>
      </c>
      <c r="G411" s="36">
        <v>416.98333333333329</v>
      </c>
      <c r="H411" s="36">
        <v>437.48333333333329</v>
      </c>
      <c r="I411" s="36">
        <v>443.26666666666659</v>
      </c>
      <c r="J411" s="36">
        <v>447.73333333333329</v>
      </c>
      <c r="K411" s="31">
        <v>438.8</v>
      </c>
      <c r="L411" s="31">
        <v>428.55</v>
      </c>
      <c r="M411" s="31">
        <v>0.52076999999999996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689.75</v>
      </c>
      <c r="D412" s="36">
        <v>687.41666666666663</v>
      </c>
      <c r="E412" s="36">
        <v>681.38333333333321</v>
      </c>
      <c r="F412" s="36">
        <v>673.01666666666654</v>
      </c>
      <c r="G412" s="36">
        <v>666.98333333333312</v>
      </c>
      <c r="H412" s="36">
        <v>695.7833333333333</v>
      </c>
      <c r="I412" s="36">
        <v>701.81666666666683</v>
      </c>
      <c r="J412" s="36">
        <v>710.18333333333339</v>
      </c>
      <c r="K412" s="31">
        <v>693.45</v>
      </c>
      <c r="L412" s="31">
        <v>679.05</v>
      </c>
      <c r="M412" s="31">
        <v>0.48118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25856.45</v>
      </c>
      <c r="D413" s="36">
        <v>25896.816666666666</v>
      </c>
      <c r="E413" s="36">
        <v>25739.683333333331</v>
      </c>
      <c r="F413" s="36">
        <v>25622.916666666664</v>
      </c>
      <c r="G413" s="36">
        <v>25465.783333333329</v>
      </c>
      <c r="H413" s="36">
        <v>26013.583333333332</v>
      </c>
      <c r="I413" s="36">
        <v>26170.716666666664</v>
      </c>
      <c r="J413" s="36">
        <v>26287.483333333334</v>
      </c>
      <c r="K413" s="31">
        <v>26053.95</v>
      </c>
      <c r="L413" s="31">
        <v>25780.05</v>
      </c>
      <c r="M413" s="31">
        <v>0.25518999999999997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55.45</v>
      </c>
      <c r="D414" s="36">
        <v>55.866666666666667</v>
      </c>
      <c r="E414" s="36">
        <v>54.483333333333334</v>
      </c>
      <c r="F414" s="36">
        <v>53.516666666666666</v>
      </c>
      <c r="G414" s="36">
        <v>52.133333333333333</v>
      </c>
      <c r="H414" s="36">
        <v>56.833333333333336</v>
      </c>
      <c r="I414" s="36">
        <v>58.216666666666676</v>
      </c>
      <c r="J414" s="36">
        <v>59.183333333333337</v>
      </c>
      <c r="K414" s="31">
        <v>57.25</v>
      </c>
      <c r="L414" s="31">
        <v>54.9</v>
      </c>
      <c r="M414" s="31">
        <v>434.15239000000003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1945.55</v>
      </c>
      <c r="D415" s="36">
        <v>1921.8499999999997</v>
      </c>
      <c r="E415" s="36">
        <v>1884.3499999999995</v>
      </c>
      <c r="F415" s="36">
        <v>1823.1499999999999</v>
      </c>
      <c r="G415" s="36">
        <v>1785.6499999999996</v>
      </c>
      <c r="H415" s="36">
        <v>1983.0499999999993</v>
      </c>
      <c r="I415" s="36">
        <v>2020.5499999999997</v>
      </c>
      <c r="J415" s="36">
        <v>2081.7499999999991</v>
      </c>
      <c r="K415" s="31">
        <v>1959.35</v>
      </c>
      <c r="L415" s="31">
        <v>1860.65</v>
      </c>
      <c r="M415" s="31">
        <v>20.654209999999999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442.6</v>
      </c>
      <c r="D416" s="36">
        <v>439.05</v>
      </c>
      <c r="E416" s="36">
        <v>431.05</v>
      </c>
      <c r="F416" s="36">
        <v>419.5</v>
      </c>
      <c r="G416" s="36">
        <v>411.5</v>
      </c>
      <c r="H416" s="36">
        <v>450.6</v>
      </c>
      <c r="I416" s="36">
        <v>458.6</v>
      </c>
      <c r="J416" s="36">
        <v>470.15000000000003</v>
      </c>
      <c r="K416" s="31">
        <v>447.05</v>
      </c>
      <c r="L416" s="31">
        <v>427.5</v>
      </c>
      <c r="M416" s="31">
        <v>16.108309999999999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3694.6</v>
      </c>
      <c r="D417" s="36">
        <v>3690.4666666666667</v>
      </c>
      <c r="E417" s="36">
        <v>3666.1333333333332</v>
      </c>
      <c r="F417" s="36">
        <v>3637.6666666666665</v>
      </c>
      <c r="G417" s="36">
        <v>3613.333333333333</v>
      </c>
      <c r="H417" s="36">
        <v>3718.9333333333334</v>
      </c>
      <c r="I417" s="36">
        <v>3743.2666666666664</v>
      </c>
      <c r="J417" s="36">
        <v>3771.7333333333336</v>
      </c>
      <c r="K417" s="31">
        <v>3714.8</v>
      </c>
      <c r="L417" s="31">
        <v>3662</v>
      </c>
      <c r="M417" s="31">
        <v>1.4414400000000001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69.8</v>
      </c>
      <c r="D418" s="36">
        <v>70.783333333333331</v>
      </c>
      <c r="E418" s="36">
        <v>68.416666666666657</v>
      </c>
      <c r="F418" s="36">
        <v>67.033333333333331</v>
      </c>
      <c r="G418" s="36">
        <v>64.666666666666657</v>
      </c>
      <c r="H418" s="36">
        <v>72.166666666666657</v>
      </c>
      <c r="I418" s="36">
        <v>74.533333333333331</v>
      </c>
      <c r="J418" s="36">
        <v>75.916666666666657</v>
      </c>
      <c r="K418" s="31">
        <v>73.150000000000006</v>
      </c>
      <c r="L418" s="31">
        <v>69.400000000000006</v>
      </c>
      <c r="M418" s="31">
        <v>721.78535999999997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5083</v>
      </c>
      <c r="D419" s="36">
        <v>5105.8166666666666</v>
      </c>
      <c r="E419" s="36">
        <v>5042.1833333333334</v>
      </c>
      <c r="F419" s="36">
        <v>5001.3666666666668</v>
      </c>
      <c r="G419" s="36">
        <v>4937.7333333333336</v>
      </c>
      <c r="H419" s="36">
        <v>5146.6333333333332</v>
      </c>
      <c r="I419" s="36">
        <v>5210.2666666666664</v>
      </c>
      <c r="J419" s="36">
        <v>5251.083333333333</v>
      </c>
      <c r="K419" s="31">
        <v>5169.45</v>
      </c>
      <c r="L419" s="31">
        <v>5065</v>
      </c>
      <c r="M419" s="31">
        <v>6.0389999999999999E-2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684</v>
      </c>
      <c r="D420" s="36">
        <v>673.35</v>
      </c>
      <c r="E420" s="36">
        <v>657.90000000000009</v>
      </c>
      <c r="F420" s="36">
        <v>631.80000000000007</v>
      </c>
      <c r="G420" s="36">
        <v>616.35000000000014</v>
      </c>
      <c r="H420" s="36">
        <v>699.45</v>
      </c>
      <c r="I420" s="36">
        <v>714.90000000000009</v>
      </c>
      <c r="J420" s="36">
        <v>741</v>
      </c>
      <c r="K420" s="31">
        <v>688.8</v>
      </c>
      <c r="L420" s="31">
        <v>647.25</v>
      </c>
      <c r="M420" s="31">
        <v>8.4244400000000006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4612.55</v>
      </c>
      <c r="D421" s="36">
        <v>4612.5333333333328</v>
      </c>
      <c r="E421" s="36">
        <v>4588.0666666666657</v>
      </c>
      <c r="F421" s="36">
        <v>4563.583333333333</v>
      </c>
      <c r="G421" s="36">
        <v>4539.1166666666659</v>
      </c>
      <c r="H421" s="36">
        <v>4637.0166666666655</v>
      </c>
      <c r="I421" s="36">
        <v>4661.4833333333327</v>
      </c>
      <c r="J421" s="36">
        <v>4685.9666666666653</v>
      </c>
      <c r="K421" s="31">
        <v>4637</v>
      </c>
      <c r="L421" s="31">
        <v>4588.05</v>
      </c>
      <c r="M421" s="31">
        <v>0.10822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569.4</v>
      </c>
      <c r="D422" s="36">
        <v>574.2166666666667</v>
      </c>
      <c r="E422" s="36">
        <v>562.68333333333339</v>
      </c>
      <c r="F422" s="36">
        <v>555.9666666666667</v>
      </c>
      <c r="G422" s="36">
        <v>544.43333333333339</v>
      </c>
      <c r="H422" s="36">
        <v>580.93333333333339</v>
      </c>
      <c r="I422" s="36">
        <v>592.4666666666667</v>
      </c>
      <c r="J422" s="36">
        <v>599.18333333333339</v>
      </c>
      <c r="K422" s="31">
        <v>585.75</v>
      </c>
      <c r="L422" s="31">
        <v>567.5</v>
      </c>
      <c r="M422" s="31">
        <v>11.524800000000001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1090.25</v>
      </c>
      <c r="D423" s="36">
        <v>1073.3833333333332</v>
      </c>
      <c r="E423" s="36">
        <v>1049.9166666666665</v>
      </c>
      <c r="F423" s="36">
        <v>1009.5833333333333</v>
      </c>
      <c r="G423" s="36">
        <v>986.11666666666656</v>
      </c>
      <c r="H423" s="36">
        <v>1113.7166666666665</v>
      </c>
      <c r="I423" s="36">
        <v>1137.1833333333332</v>
      </c>
      <c r="J423" s="36">
        <v>1177.5166666666664</v>
      </c>
      <c r="K423" s="31">
        <v>1096.8499999999999</v>
      </c>
      <c r="L423" s="31">
        <v>1033.05</v>
      </c>
      <c r="M423" s="31">
        <v>4.80328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2238.4</v>
      </c>
      <c r="D424" s="36">
        <v>2247.8333333333335</v>
      </c>
      <c r="E424" s="36">
        <v>2220.7166666666672</v>
      </c>
      <c r="F424" s="36">
        <v>2203.0333333333338</v>
      </c>
      <c r="G424" s="36">
        <v>2175.9166666666674</v>
      </c>
      <c r="H424" s="36">
        <v>2265.5166666666669</v>
      </c>
      <c r="I424" s="36">
        <v>2292.6333333333328</v>
      </c>
      <c r="J424" s="36">
        <v>2310.3166666666666</v>
      </c>
      <c r="K424" s="31">
        <v>2274.9499999999998</v>
      </c>
      <c r="L424" s="31">
        <v>2230.15</v>
      </c>
      <c r="M424" s="31">
        <v>5.9794499999999999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581.25</v>
      </c>
      <c r="D425" s="36">
        <v>584.38333333333333</v>
      </c>
      <c r="E425" s="36">
        <v>568.9666666666667</v>
      </c>
      <c r="F425" s="36">
        <v>556.68333333333339</v>
      </c>
      <c r="G425" s="36">
        <v>541.26666666666677</v>
      </c>
      <c r="H425" s="36">
        <v>596.66666666666663</v>
      </c>
      <c r="I425" s="36">
        <v>612.08333333333337</v>
      </c>
      <c r="J425" s="36">
        <v>624.36666666666656</v>
      </c>
      <c r="K425" s="31">
        <v>599.79999999999995</v>
      </c>
      <c r="L425" s="31">
        <v>572.1</v>
      </c>
      <c r="M425" s="31">
        <v>7.9630200000000002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594.04999999999995</v>
      </c>
      <c r="D426" s="36">
        <v>595.33333333333337</v>
      </c>
      <c r="E426" s="36">
        <v>589.16666666666674</v>
      </c>
      <c r="F426" s="36">
        <v>584.28333333333342</v>
      </c>
      <c r="G426" s="36">
        <v>578.11666666666679</v>
      </c>
      <c r="H426" s="36">
        <v>600.2166666666667</v>
      </c>
      <c r="I426" s="36">
        <v>606.38333333333344</v>
      </c>
      <c r="J426" s="36">
        <v>611.26666666666665</v>
      </c>
      <c r="K426" s="31">
        <v>601.5</v>
      </c>
      <c r="L426" s="31">
        <v>590.45000000000005</v>
      </c>
      <c r="M426" s="31">
        <v>97.127840000000006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93.1</v>
      </c>
      <c r="D427" s="36">
        <v>93.133333333333326</v>
      </c>
      <c r="E427" s="36">
        <v>92.316666666666649</v>
      </c>
      <c r="F427" s="36">
        <v>91.533333333333317</v>
      </c>
      <c r="G427" s="36">
        <v>90.71666666666664</v>
      </c>
      <c r="H427" s="36">
        <v>93.916666666666657</v>
      </c>
      <c r="I427" s="36">
        <v>94.73333333333332</v>
      </c>
      <c r="J427" s="36">
        <v>95.516666666666666</v>
      </c>
      <c r="K427" s="31">
        <v>93.95</v>
      </c>
      <c r="L427" s="31">
        <v>92.35</v>
      </c>
      <c r="M427" s="31">
        <v>111.87855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358.1</v>
      </c>
      <c r="D428" s="36">
        <v>359.86666666666662</v>
      </c>
      <c r="E428" s="36">
        <v>354.73333333333323</v>
      </c>
      <c r="F428" s="36">
        <v>351.36666666666662</v>
      </c>
      <c r="G428" s="36">
        <v>346.23333333333323</v>
      </c>
      <c r="H428" s="36">
        <v>363.23333333333323</v>
      </c>
      <c r="I428" s="36">
        <v>368.36666666666656</v>
      </c>
      <c r="J428" s="36">
        <v>371.73333333333323</v>
      </c>
      <c r="K428" s="31">
        <v>365</v>
      </c>
      <c r="L428" s="31">
        <v>356.5</v>
      </c>
      <c r="M428" s="31">
        <v>0.58484000000000003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160.75</v>
      </c>
      <c r="D429" s="36">
        <v>161.36666666666667</v>
      </c>
      <c r="E429" s="36">
        <v>159.43333333333334</v>
      </c>
      <c r="F429" s="36">
        <v>158.11666666666667</v>
      </c>
      <c r="G429" s="36">
        <v>156.18333333333334</v>
      </c>
      <c r="H429" s="36">
        <v>162.68333333333334</v>
      </c>
      <c r="I429" s="36">
        <v>164.61666666666667</v>
      </c>
      <c r="J429" s="36">
        <v>165.93333333333334</v>
      </c>
      <c r="K429" s="31">
        <v>163.30000000000001</v>
      </c>
      <c r="L429" s="31">
        <v>160.05000000000001</v>
      </c>
      <c r="M429" s="31">
        <v>5.68119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425.45</v>
      </c>
      <c r="D430" s="36">
        <v>422.76666666666665</v>
      </c>
      <c r="E430" s="36">
        <v>418.58333333333331</v>
      </c>
      <c r="F430" s="36">
        <v>411.71666666666664</v>
      </c>
      <c r="G430" s="36">
        <v>407.5333333333333</v>
      </c>
      <c r="H430" s="36">
        <v>429.63333333333333</v>
      </c>
      <c r="I430" s="36">
        <v>433.81666666666672</v>
      </c>
      <c r="J430" s="36">
        <v>440.68333333333334</v>
      </c>
      <c r="K430" s="31">
        <v>426.95</v>
      </c>
      <c r="L430" s="31">
        <v>415.9</v>
      </c>
      <c r="M430" s="31">
        <v>2.0978699999999999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222.65</v>
      </c>
      <c r="D431" s="36">
        <v>224</v>
      </c>
      <c r="E431" s="36">
        <v>220.65</v>
      </c>
      <c r="F431" s="36">
        <v>218.65</v>
      </c>
      <c r="G431" s="36">
        <v>215.3</v>
      </c>
      <c r="H431" s="36">
        <v>226</v>
      </c>
      <c r="I431" s="36">
        <v>229.35000000000002</v>
      </c>
      <c r="J431" s="36">
        <v>231.35</v>
      </c>
      <c r="K431" s="31">
        <v>227.35</v>
      </c>
      <c r="L431" s="31">
        <v>222</v>
      </c>
      <c r="M431" s="31">
        <v>2.7270599999999998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1124.05</v>
      </c>
      <c r="D432" s="36">
        <v>1127.5</v>
      </c>
      <c r="E432" s="36">
        <v>1118.2</v>
      </c>
      <c r="F432" s="36">
        <v>1112.3500000000001</v>
      </c>
      <c r="G432" s="36">
        <v>1103.0500000000002</v>
      </c>
      <c r="H432" s="36">
        <v>1133.3499999999999</v>
      </c>
      <c r="I432" s="36">
        <v>1142.6500000000001</v>
      </c>
      <c r="J432" s="36">
        <v>1148.4999999999998</v>
      </c>
      <c r="K432" s="31">
        <v>1136.8</v>
      </c>
      <c r="L432" s="31">
        <v>1121.6500000000001</v>
      </c>
      <c r="M432" s="31">
        <v>10.092790000000001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599.65</v>
      </c>
      <c r="D433" s="36">
        <v>596.88333333333333</v>
      </c>
      <c r="E433" s="36">
        <v>591.2166666666667</v>
      </c>
      <c r="F433" s="36">
        <v>582.78333333333342</v>
      </c>
      <c r="G433" s="36">
        <v>577.11666666666679</v>
      </c>
      <c r="H433" s="36">
        <v>605.31666666666661</v>
      </c>
      <c r="I433" s="36">
        <v>610.98333333333335</v>
      </c>
      <c r="J433" s="36">
        <v>619.41666666666652</v>
      </c>
      <c r="K433" s="31">
        <v>602.54999999999995</v>
      </c>
      <c r="L433" s="31">
        <v>588.45000000000005</v>
      </c>
      <c r="M433" s="31">
        <v>6.3071700000000002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3147.65</v>
      </c>
      <c r="D434" s="36">
        <v>3116.7166666666667</v>
      </c>
      <c r="E434" s="36">
        <v>2999.9333333333334</v>
      </c>
      <c r="F434" s="36">
        <v>2852.2166666666667</v>
      </c>
      <c r="G434" s="36">
        <v>2735.4333333333334</v>
      </c>
      <c r="H434" s="36">
        <v>3264.4333333333334</v>
      </c>
      <c r="I434" s="36">
        <v>3381.2166666666672</v>
      </c>
      <c r="J434" s="36">
        <v>3528.9333333333334</v>
      </c>
      <c r="K434" s="31">
        <v>3233.5</v>
      </c>
      <c r="L434" s="31">
        <v>2969</v>
      </c>
      <c r="M434" s="31">
        <v>4.40421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1227.25</v>
      </c>
      <c r="D435" s="36">
        <v>1223.75</v>
      </c>
      <c r="E435" s="36">
        <v>1214.5</v>
      </c>
      <c r="F435" s="36">
        <v>1201.75</v>
      </c>
      <c r="G435" s="36">
        <v>1192.5</v>
      </c>
      <c r="H435" s="36">
        <v>1236.5</v>
      </c>
      <c r="I435" s="36">
        <v>1245.75</v>
      </c>
      <c r="J435" s="36">
        <v>1258.5</v>
      </c>
      <c r="K435" s="31">
        <v>1233</v>
      </c>
      <c r="L435" s="31">
        <v>1211</v>
      </c>
      <c r="M435" s="31">
        <v>0.56096000000000001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441</v>
      </c>
      <c r="D436" s="36">
        <v>438.2</v>
      </c>
      <c r="E436" s="36">
        <v>433.4</v>
      </c>
      <c r="F436" s="36">
        <v>425.8</v>
      </c>
      <c r="G436" s="36">
        <v>421</v>
      </c>
      <c r="H436" s="36">
        <v>445.79999999999995</v>
      </c>
      <c r="I436" s="36">
        <v>450.6</v>
      </c>
      <c r="J436" s="36">
        <v>458.19999999999993</v>
      </c>
      <c r="K436" s="31">
        <v>443</v>
      </c>
      <c r="L436" s="31">
        <v>430.6</v>
      </c>
      <c r="M436" s="31">
        <v>3.39453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405.9</v>
      </c>
      <c r="D437" s="36">
        <v>408.5333333333333</v>
      </c>
      <c r="E437" s="36">
        <v>402.66666666666663</v>
      </c>
      <c r="F437" s="36">
        <v>399.43333333333334</v>
      </c>
      <c r="G437" s="36">
        <v>393.56666666666666</v>
      </c>
      <c r="H437" s="36">
        <v>411.76666666666659</v>
      </c>
      <c r="I437" s="36">
        <v>417.63333333333327</v>
      </c>
      <c r="J437" s="36">
        <v>420.86666666666656</v>
      </c>
      <c r="K437" s="31">
        <v>414.4</v>
      </c>
      <c r="L437" s="31">
        <v>405.3</v>
      </c>
      <c r="M437" s="31">
        <v>0.81476999999999999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4190.6000000000004</v>
      </c>
      <c r="D438" s="36">
        <v>4161.1333333333341</v>
      </c>
      <c r="E438" s="36">
        <v>4104.4666666666681</v>
      </c>
      <c r="F438" s="36">
        <v>4018.3333333333339</v>
      </c>
      <c r="G438" s="36">
        <v>3961.6666666666679</v>
      </c>
      <c r="H438" s="36">
        <v>4247.2666666666682</v>
      </c>
      <c r="I438" s="36">
        <v>4303.9333333333343</v>
      </c>
      <c r="J438" s="36">
        <v>4390.0666666666684</v>
      </c>
      <c r="K438" s="31">
        <v>4217.8</v>
      </c>
      <c r="L438" s="31">
        <v>4075</v>
      </c>
      <c r="M438" s="31">
        <v>1.1525000000000001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527.15</v>
      </c>
      <c r="D439" s="36">
        <v>526.23333333333323</v>
      </c>
      <c r="E439" s="36">
        <v>518.91666666666652</v>
      </c>
      <c r="F439" s="36">
        <v>510.68333333333328</v>
      </c>
      <c r="G439" s="36">
        <v>503.36666666666656</v>
      </c>
      <c r="H439" s="36">
        <v>534.46666666666647</v>
      </c>
      <c r="I439" s="36">
        <v>541.7833333333333</v>
      </c>
      <c r="J439" s="36">
        <v>550.01666666666642</v>
      </c>
      <c r="K439" s="31">
        <v>533.54999999999995</v>
      </c>
      <c r="L439" s="31">
        <v>518</v>
      </c>
      <c r="M439" s="31">
        <v>1.1440600000000001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25.5</v>
      </c>
      <c r="D440" s="36">
        <v>25.55</v>
      </c>
      <c r="E440" s="36">
        <v>25.05</v>
      </c>
      <c r="F440" s="36">
        <v>24.6</v>
      </c>
      <c r="G440" s="36">
        <v>24.1</v>
      </c>
      <c r="H440" s="36">
        <v>26</v>
      </c>
      <c r="I440" s="36">
        <v>26.5</v>
      </c>
      <c r="J440" s="36">
        <v>26.95</v>
      </c>
      <c r="K440" s="31">
        <v>26.05</v>
      </c>
      <c r="L440" s="31">
        <v>25.1</v>
      </c>
      <c r="M440" s="31">
        <v>714.58712000000003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291.45</v>
      </c>
      <c r="D441" s="36">
        <v>306.78333333333336</v>
      </c>
      <c r="E441" s="36">
        <v>270.76666666666671</v>
      </c>
      <c r="F441" s="36">
        <v>250.08333333333337</v>
      </c>
      <c r="G441" s="36">
        <v>214.06666666666672</v>
      </c>
      <c r="H441" s="36">
        <v>327.4666666666667</v>
      </c>
      <c r="I441" s="36">
        <v>363.48333333333335</v>
      </c>
      <c r="J441" s="36">
        <v>384.16666666666669</v>
      </c>
      <c r="K441" s="31">
        <v>342.8</v>
      </c>
      <c r="L441" s="31">
        <v>286.10000000000002</v>
      </c>
      <c r="M441" s="31">
        <v>135.32783000000001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770.05</v>
      </c>
      <c r="D442" s="36">
        <v>770</v>
      </c>
      <c r="E442" s="36">
        <v>765.1</v>
      </c>
      <c r="F442" s="36">
        <v>760.15</v>
      </c>
      <c r="G442" s="36">
        <v>755.25</v>
      </c>
      <c r="H442" s="36">
        <v>774.95</v>
      </c>
      <c r="I442" s="36">
        <v>779.85000000000014</v>
      </c>
      <c r="J442" s="36">
        <v>784.80000000000007</v>
      </c>
      <c r="K442" s="31">
        <v>774.9</v>
      </c>
      <c r="L442" s="31">
        <v>765.05</v>
      </c>
      <c r="M442" s="31">
        <v>2.95533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529.35</v>
      </c>
      <c r="D443" s="36">
        <v>533.68333333333328</v>
      </c>
      <c r="E443" s="36">
        <v>522.71666666666658</v>
      </c>
      <c r="F443" s="36">
        <v>516.08333333333326</v>
      </c>
      <c r="G443" s="36">
        <v>505.11666666666656</v>
      </c>
      <c r="H443" s="36">
        <v>540.31666666666661</v>
      </c>
      <c r="I443" s="36">
        <v>551.2833333333333</v>
      </c>
      <c r="J443" s="36">
        <v>557.91666666666663</v>
      </c>
      <c r="K443" s="31">
        <v>544.65</v>
      </c>
      <c r="L443" s="31">
        <v>527.04999999999995</v>
      </c>
      <c r="M443" s="31">
        <v>2.46739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1027.3499999999999</v>
      </c>
      <c r="D444" s="36">
        <v>1032.6833333333332</v>
      </c>
      <c r="E444" s="36">
        <v>1015.8166666666664</v>
      </c>
      <c r="F444" s="36">
        <v>1004.2833333333332</v>
      </c>
      <c r="G444" s="36">
        <v>987.4166666666664</v>
      </c>
      <c r="H444" s="36">
        <v>1044.2166666666662</v>
      </c>
      <c r="I444" s="36">
        <v>1061.083333333333</v>
      </c>
      <c r="J444" s="36">
        <v>1072.6166666666663</v>
      </c>
      <c r="K444" s="31">
        <v>1049.55</v>
      </c>
      <c r="L444" s="31">
        <v>1021.15</v>
      </c>
      <c r="M444" s="31">
        <v>2.8826999999999998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1045.3</v>
      </c>
      <c r="D445" s="36">
        <v>1042.55</v>
      </c>
      <c r="E445" s="36">
        <v>1036.75</v>
      </c>
      <c r="F445" s="36">
        <v>1028.2</v>
      </c>
      <c r="G445" s="36">
        <v>1022.4000000000001</v>
      </c>
      <c r="H445" s="36">
        <v>1051.0999999999999</v>
      </c>
      <c r="I445" s="36">
        <v>1056.8999999999996</v>
      </c>
      <c r="J445" s="36">
        <v>1065.4499999999998</v>
      </c>
      <c r="K445" s="31">
        <v>1048.3499999999999</v>
      </c>
      <c r="L445" s="31">
        <v>1034</v>
      </c>
      <c r="M445" s="31">
        <v>6.1262499999999998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1856.65</v>
      </c>
      <c r="D446" s="36">
        <v>1865.1000000000001</v>
      </c>
      <c r="E446" s="36">
        <v>1844.0500000000002</v>
      </c>
      <c r="F446" s="36">
        <v>1831.45</v>
      </c>
      <c r="G446" s="36">
        <v>1810.4</v>
      </c>
      <c r="H446" s="36">
        <v>1877.7000000000003</v>
      </c>
      <c r="I446" s="36">
        <v>1898.75</v>
      </c>
      <c r="J446" s="36">
        <v>1911.3500000000004</v>
      </c>
      <c r="K446" s="31">
        <v>1886.15</v>
      </c>
      <c r="L446" s="31">
        <v>1852.5</v>
      </c>
      <c r="M446" s="31">
        <v>6.9924799999999996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3577.15</v>
      </c>
      <c r="D447" s="36">
        <v>3585.2666666666664</v>
      </c>
      <c r="E447" s="36">
        <v>3550.5333333333328</v>
      </c>
      <c r="F447" s="36">
        <v>3523.9166666666665</v>
      </c>
      <c r="G447" s="36">
        <v>3489.1833333333329</v>
      </c>
      <c r="H447" s="36">
        <v>3611.8833333333328</v>
      </c>
      <c r="I447" s="36">
        <v>3646.6166666666663</v>
      </c>
      <c r="J447" s="36">
        <v>3673.2333333333327</v>
      </c>
      <c r="K447" s="31">
        <v>3620</v>
      </c>
      <c r="L447" s="31">
        <v>3558.65</v>
      </c>
      <c r="M447" s="31">
        <v>12.387779999999999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900.6</v>
      </c>
      <c r="D448" s="36">
        <v>892.25</v>
      </c>
      <c r="E448" s="36">
        <v>878.9</v>
      </c>
      <c r="F448" s="36">
        <v>857.19999999999993</v>
      </c>
      <c r="G448" s="36">
        <v>843.84999999999991</v>
      </c>
      <c r="H448" s="36">
        <v>913.95</v>
      </c>
      <c r="I448" s="36">
        <v>927.3</v>
      </c>
      <c r="J448" s="36">
        <v>949.00000000000011</v>
      </c>
      <c r="K448" s="31">
        <v>905.6</v>
      </c>
      <c r="L448" s="31">
        <v>870.55</v>
      </c>
      <c r="M448" s="31">
        <v>27.006270000000001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7267.75</v>
      </c>
      <c r="D449" s="36">
        <v>7259.5666666666666</v>
      </c>
      <c r="E449" s="36">
        <v>7228.8833333333332</v>
      </c>
      <c r="F449" s="36">
        <v>7190.0166666666664</v>
      </c>
      <c r="G449" s="36">
        <v>7159.333333333333</v>
      </c>
      <c r="H449" s="36">
        <v>7298.4333333333334</v>
      </c>
      <c r="I449" s="36">
        <v>7329.1166666666659</v>
      </c>
      <c r="J449" s="36">
        <v>7367.9833333333336</v>
      </c>
      <c r="K449" s="31">
        <v>7290.25</v>
      </c>
      <c r="L449" s="31">
        <v>7220.7</v>
      </c>
      <c r="M449" s="31">
        <v>0.45713999999999999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2967.4</v>
      </c>
      <c r="D450" s="36">
        <v>2933.4833333333336</v>
      </c>
      <c r="E450" s="36">
        <v>2841.9666666666672</v>
      </c>
      <c r="F450" s="36">
        <v>2716.5333333333338</v>
      </c>
      <c r="G450" s="36">
        <v>2625.0166666666673</v>
      </c>
      <c r="H450" s="36">
        <v>3058.916666666667</v>
      </c>
      <c r="I450" s="36">
        <v>3150.4333333333334</v>
      </c>
      <c r="J450" s="36">
        <v>3275.8666666666668</v>
      </c>
      <c r="K450" s="31">
        <v>3025</v>
      </c>
      <c r="L450" s="31">
        <v>2808.05</v>
      </c>
      <c r="M450" s="31">
        <v>14.50198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417.5</v>
      </c>
      <c r="D451" s="36">
        <v>418.41666666666669</v>
      </c>
      <c r="E451" s="36">
        <v>415.83333333333337</v>
      </c>
      <c r="F451" s="36">
        <v>414.16666666666669</v>
      </c>
      <c r="G451" s="36">
        <v>411.58333333333337</v>
      </c>
      <c r="H451" s="36">
        <v>420.08333333333337</v>
      </c>
      <c r="I451" s="36">
        <v>422.66666666666674</v>
      </c>
      <c r="J451" s="36">
        <v>424.33333333333337</v>
      </c>
      <c r="K451" s="31">
        <v>421</v>
      </c>
      <c r="L451" s="31">
        <v>416.75</v>
      </c>
      <c r="M451" s="31">
        <v>14.03172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618.70000000000005</v>
      </c>
      <c r="D452" s="36">
        <v>620.6</v>
      </c>
      <c r="E452" s="36">
        <v>616</v>
      </c>
      <c r="F452" s="36">
        <v>613.29999999999995</v>
      </c>
      <c r="G452" s="36">
        <v>608.69999999999993</v>
      </c>
      <c r="H452" s="36">
        <v>623.30000000000007</v>
      </c>
      <c r="I452" s="36">
        <v>627.9000000000002</v>
      </c>
      <c r="J452" s="36">
        <v>630.60000000000014</v>
      </c>
      <c r="K452" s="31">
        <v>625.20000000000005</v>
      </c>
      <c r="L452" s="31">
        <v>617.9</v>
      </c>
      <c r="M452" s="31">
        <v>63.90681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256.89999999999998</v>
      </c>
      <c r="D453" s="36">
        <v>256.73333333333335</v>
      </c>
      <c r="E453" s="36">
        <v>255.16666666666669</v>
      </c>
      <c r="F453" s="36">
        <v>253.43333333333334</v>
      </c>
      <c r="G453" s="36">
        <v>251.86666666666667</v>
      </c>
      <c r="H453" s="36">
        <v>258.4666666666667</v>
      </c>
      <c r="I453" s="36">
        <v>260.0333333333333</v>
      </c>
      <c r="J453" s="36">
        <v>261.76666666666671</v>
      </c>
      <c r="K453" s="31">
        <v>258.3</v>
      </c>
      <c r="L453" s="31">
        <v>255</v>
      </c>
      <c r="M453" s="31">
        <v>53.84845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127.4</v>
      </c>
      <c r="D454" s="36">
        <v>127.26666666666667</v>
      </c>
      <c r="E454" s="36">
        <v>126.23333333333332</v>
      </c>
      <c r="F454" s="36">
        <v>125.06666666666665</v>
      </c>
      <c r="G454" s="36">
        <v>124.0333333333333</v>
      </c>
      <c r="H454" s="36">
        <v>128.43333333333334</v>
      </c>
      <c r="I454" s="36">
        <v>129.46666666666667</v>
      </c>
      <c r="J454" s="36">
        <v>130.63333333333335</v>
      </c>
      <c r="K454" s="31">
        <v>128.30000000000001</v>
      </c>
      <c r="L454" s="31">
        <v>126.1</v>
      </c>
      <c r="M454" s="31">
        <v>234.66981000000001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98.15</v>
      </c>
      <c r="D455" s="36">
        <v>98.966666666666683</v>
      </c>
      <c r="E455" s="36">
        <v>96.733333333333363</v>
      </c>
      <c r="F455" s="36">
        <v>95.316666666666677</v>
      </c>
      <c r="G455" s="36">
        <v>93.083333333333357</v>
      </c>
      <c r="H455" s="36">
        <v>100.38333333333337</v>
      </c>
      <c r="I455" s="36">
        <v>102.61666666666669</v>
      </c>
      <c r="J455" s="36">
        <v>104.03333333333337</v>
      </c>
      <c r="K455" s="31">
        <v>101.2</v>
      </c>
      <c r="L455" s="31">
        <v>97.55</v>
      </c>
      <c r="M455" s="31">
        <v>47.214919999999999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1470.45</v>
      </c>
      <c r="D456" s="36">
        <v>1472.0333333333335</v>
      </c>
      <c r="E456" s="36">
        <v>1460.416666666667</v>
      </c>
      <c r="F456" s="36">
        <v>1450.3833333333334</v>
      </c>
      <c r="G456" s="36">
        <v>1438.7666666666669</v>
      </c>
      <c r="H456" s="36">
        <v>1482.0666666666671</v>
      </c>
      <c r="I456" s="36">
        <v>1493.6833333333334</v>
      </c>
      <c r="J456" s="36">
        <v>1503.7166666666672</v>
      </c>
      <c r="K456" s="31">
        <v>1483.65</v>
      </c>
      <c r="L456" s="31">
        <v>1462</v>
      </c>
      <c r="M456" s="31">
        <v>0.21589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367.4</v>
      </c>
      <c r="D457" s="36">
        <v>365.36666666666662</v>
      </c>
      <c r="E457" s="36">
        <v>358.83333333333326</v>
      </c>
      <c r="F457" s="36">
        <v>350.26666666666665</v>
      </c>
      <c r="G457" s="36">
        <v>343.73333333333329</v>
      </c>
      <c r="H457" s="36">
        <v>373.93333333333322</v>
      </c>
      <c r="I457" s="36">
        <v>380.46666666666664</v>
      </c>
      <c r="J457" s="36">
        <v>389.03333333333319</v>
      </c>
      <c r="K457" s="31">
        <v>371.9</v>
      </c>
      <c r="L457" s="31">
        <v>356.8</v>
      </c>
      <c r="M457" s="31">
        <v>1.1221399999999999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2521.3000000000002</v>
      </c>
      <c r="D458" s="36">
        <v>2517.4666666666667</v>
      </c>
      <c r="E458" s="36">
        <v>2496.9333333333334</v>
      </c>
      <c r="F458" s="36">
        <v>2472.5666666666666</v>
      </c>
      <c r="G458" s="36">
        <v>2452.0333333333333</v>
      </c>
      <c r="H458" s="36">
        <v>2541.8333333333335</v>
      </c>
      <c r="I458" s="36">
        <v>2562.3666666666672</v>
      </c>
      <c r="J458" s="36">
        <v>2586.7333333333336</v>
      </c>
      <c r="K458" s="31">
        <v>2538</v>
      </c>
      <c r="L458" s="31">
        <v>2493.1</v>
      </c>
      <c r="M458" s="31">
        <v>9.1649999999999995E-2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1299.45</v>
      </c>
      <c r="D459" s="36">
        <v>1303.3000000000002</v>
      </c>
      <c r="E459" s="36">
        <v>1292.2000000000003</v>
      </c>
      <c r="F459" s="36">
        <v>1284.95</v>
      </c>
      <c r="G459" s="36">
        <v>1273.8500000000001</v>
      </c>
      <c r="H459" s="36">
        <v>1310.5500000000004</v>
      </c>
      <c r="I459" s="36">
        <v>1321.6500000000003</v>
      </c>
      <c r="J459" s="36">
        <v>1328.9000000000005</v>
      </c>
      <c r="K459" s="31">
        <v>1314.4</v>
      </c>
      <c r="L459" s="31">
        <v>1296.05</v>
      </c>
      <c r="M459" s="31">
        <v>21.003019999999999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830.1</v>
      </c>
      <c r="D460" s="36">
        <v>831.80000000000007</v>
      </c>
      <c r="E460" s="36">
        <v>822.40000000000009</v>
      </c>
      <c r="F460" s="36">
        <v>814.7</v>
      </c>
      <c r="G460" s="36">
        <v>805.30000000000007</v>
      </c>
      <c r="H460" s="36">
        <v>839.50000000000011</v>
      </c>
      <c r="I460" s="36">
        <v>848.9</v>
      </c>
      <c r="J460" s="36">
        <v>856.60000000000014</v>
      </c>
      <c r="K460" s="31">
        <v>841.2</v>
      </c>
      <c r="L460" s="31">
        <v>824.1</v>
      </c>
      <c r="M460" s="31">
        <v>1.97454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140.05000000000001</v>
      </c>
      <c r="D461" s="36">
        <v>139.91666666666666</v>
      </c>
      <c r="E461" s="36">
        <v>137.13333333333333</v>
      </c>
      <c r="F461" s="36">
        <v>134.21666666666667</v>
      </c>
      <c r="G461" s="36">
        <v>131.43333333333334</v>
      </c>
      <c r="H461" s="36">
        <v>142.83333333333331</v>
      </c>
      <c r="I461" s="36">
        <v>145.61666666666667</v>
      </c>
      <c r="J461" s="36">
        <v>148.5333333333333</v>
      </c>
      <c r="K461" s="31">
        <v>142.69999999999999</v>
      </c>
      <c r="L461" s="31">
        <v>137</v>
      </c>
      <c r="M461" s="31">
        <v>15.1881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904.8</v>
      </c>
      <c r="D462" s="36">
        <v>891.91666666666663</v>
      </c>
      <c r="E462" s="36">
        <v>873.43333333333328</v>
      </c>
      <c r="F462" s="36">
        <v>842.06666666666661</v>
      </c>
      <c r="G462" s="36">
        <v>823.58333333333326</v>
      </c>
      <c r="H462" s="36">
        <v>923.2833333333333</v>
      </c>
      <c r="I462" s="36">
        <v>941.76666666666665</v>
      </c>
      <c r="J462" s="36">
        <v>973.13333333333333</v>
      </c>
      <c r="K462" s="31">
        <v>910.4</v>
      </c>
      <c r="L462" s="31">
        <v>860.55</v>
      </c>
      <c r="M462" s="31">
        <v>12.715109999999999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2959.2</v>
      </c>
      <c r="D463" s="36">
        <v>2954.5666666666662</v>
      </c>
      <c r="E463" s="36">
        <v>2926.7833333333324</v>
      </c>
      <c r="F463" s="36">
        <v>2894.3666666666663</v>
      </c>
      <c r="G463" s="36">
        <v>2866.5833333333326</v>
      </c>
      <c r="H463" s="36">
        <v>2986.9833333333322</v>
      </c>
      <c r="I463" s="36">
        <v>3014.766666666666</v>
      </c>
      <c r="J463" s="36">
        <v>3047.183333333332</v>
      </c>
      <c r="K463" s="31">
        <v>2982.35</v>
      </c>
      <c r="L463" s="31">
        <v>2922.15</v>
      </c>
      <c r="M463" s="31">
        <v>0.37548999999999999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3099.75</v>
      </c>
      <c r="D464" s="36">
        <v>3079.1666666666665</v>
      </c>
      <c r="E464" s="36">
        <v>3051.583333333333</v>
      </c>
      <c r="F464" s="36">
        <v>3003.4166666666665</v>
      </c>
      <c r="G464" s="36">
        <v>2975.833333333333</v>
      </c>
      <c r="H464" s="36">
        <v>3127.333333333333</v>
      </c>
      <c r="I464" s="36">
        <v>3154.9166666666661</v>
      </c>
      <c r="J464" s="36">
        <v>3203.083333333333</v>
      </c>
      <c r="K464" s="31">
        <v>3106.75</v>
      </c>
      <c r="L464" s="31">
        <v>3031</v>
      </c>
      <c r="M464" s="31">
        <v>1.89144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3283.95</v>
      </c>
      <c r="D465" s="36">
        <v>3286.7333333333336</v>
      </c>
      <c r="E465" s="36">
        <v>3258.5666666666671</v>
      </c>
      <c r="F465" s="36">
        <v>3233.1833333333334</v>
      </c>
      <c r="G465" s="36">
        <v>3205.0166666666669</v>
      </c>
      <c r="H465" s="36">
        <v>3312.1166666666672</v>
      </c>
      <c r="I465" s="36">
        <v>3340.2833333333333</v>
      </c>
      <c r="J465" s="36">
        <v>3365.6666666666674</v>
      </c>
      <c r="K465" s="31">
        <v>3314.9</v>
      </c>
      <c r="L465" s="31">
        <v>3261.35</v>
      </c>
      <c r="M465" s="31">
        <v>6.23515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1847.15</v>
      </c>
      <c r="D466" s="36">
        <v>1844.2166666666665</v>
      </c>
      <c r="E466" s="36">
        <v>1832.9333333333329</v>
      </c>
      <c r="F466" s="36">
        <v>1818.7166666666665</v>
      </c>
      <c r="G466" s="36">
        <v>1807.4333333333329</v>
      </c>
      <c r="H466" s="36">
        <v>1858.4333333333329</v>
      </c>
      <c r="I466" s="36">
        <v>1869.7166666666662</v>
      </c>
      <c r="J466" s="36">
        <v>1883.9333333333329</v>
      </c>
      <c r="K466" s="31">
        <v>1855.5</v>
      </c>
      <c r="L466" s="31">
        <v>1830</v>
      </c>
      <c r="M466" s="31">
        <v>2.84735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718.05</v>
      </c>
      <c r="D467" s="36">
        <v>718.25</v>
      </c>
      <c r="E467" s="36">
        <v>710</v>
      </c>
      <c r="F467" s="36">
        <v>701.95</v>
      </c>
      <c r="G467" s="36">
        <v>693.7</v>
      </c>
      <c r="H467" s="36">
        <v>726.3</v>
      </c>
      <c r="I467" s="36">
        <v>734.55</v>
      </c>
      <c r="J467" s="36">
        <v>742.59999999999991</v>
      </c>
      <c r="K467" s="31">
        <v>726.5</v>
      </c>
      <c r="L467" s="31">
        <v>710.2</v>
      </c>
      <c r="M467" s="31">
        <v>3.7904800000000001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789.8</v>
      </c>
      <c r="D468" s="36">
        <v>789.80000000000007</v>
      </c>
      <c r="E468" s="36">
        <v>779.65000000000009</v>
      </c>
      <c r="F468" s="36">
        <v>769.5</v>
      </c>
      <c r="G468" s="36">
        <v>759.35</v>
      </c>
      <c r="H468" s="36">
        <v>799.95000000000016</v>
      </c>
      <c r="I468" s="36">
        <v>810.1</v>
      </c>
      <c r="J468" s="36">
        <v>820.25000000000023</v>
      </c>
      <c r="K468" s="31">
        <v>799.95</v>
      </c>
      <c r="L468" s="31">
        <v>779.65</v>
      </c>
      <c r="M468" s="31">
        <v>0.40571000000000002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2157.0500000000002</v>
      </c>
      <c r="D469" s="36">
        <v>2123.8833333333332</v>
      </c>
      <c r="E469" s="36">
        <v>2074.2666666666664</v>
      </c>
      <c r="F469" s="36">
        <v>1991.4833333333331</v>
      </c>
      <c r="G469" s="36">
        <v>1941.8666666666663</v>
      </c>
      <c r="H469" s="36">
        <v>2206.6666666666665</v>
      </c>
      <c r="I469" s="36">
        <v>2256.2833333333333</v>
      </c>
      <c r="J469" s="36">
        <v>2339.0666666666666</v>
      </c>
      <c r="K469" s="31">
        <v>2173.5</v>
      </c>
      <c r="L469" s="31">
        <v>2041.1</v>
      </c>
      <c r="M469" s="31">
        <v>18.412410000000001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37.85</v>
      </c>
      <c r="D470" s="36">
        <v>38</v>
      </c>
      <c r="E470" s="36">
        <v>37.5</v>
      </c>
      <c r="F470" s="36">
        <v>37.15</v>
      </c>
      <c r="G470" s="36">
        <v>36.65</v>
      </c>
      <c r="H470" s="36">
        <v>38.35</v>
      </c>
      <c r="I470" s="36">
        <v>38.85</v>
      </c>
      <c r="J470" s="36">
        <v>39.200000000000003</v>
      </c>
      <c r="K470" s="31">
        <v>38.5</v>
      </c>
      <c r="L470" s="31">
        <v>37.65</v>
      </c>
      <c r="M470" s="31">
        <v>85.523210000000006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389.8</v>
      </c>
      <c r="D471" s="36">
        <v>391.38333333333338</v>
      </c>
      <c r="E471" s="36">
        <v>378.76666666666677</v>
      </c>
      <c r="F471" s="36">
        <v>367.73333333333341</v>
      </c>
      <c r="G471" s="36">
        <v>355.11666666666679</v>
      </c>
      <c r="H471" s="36">
        <v>402.41666666666674</v>
      </c>
      <c r="I471" s="36">
        <v>415.03333333333342</v>
      </c>
      <c r="J471" s="36">
        <v>426.06666666666672</v>
      </c>
      <c r="K471" s="31">
        <v>404</v>
      </c>
      <c r="L471" s="31">
        <v>380.35</v>
      </c>
      <c r="M471" s="31">
        <v>37.078719999999997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408.65</v>
      </c>
      <c r="D472" s="36">
        <v>410.25</v>
      </c>
      <c r="E472" s="36">
        <v>405.6</v>
      </c>
      <c r="F472" s="36">
        <v>402.55</v>
      </c>
      <c r="G472" s="36">
        <v>397.90000000000003</v>
      </c>
      <c r="H472" s="36">
        <v>413.3</v>
      </c>
      <c r="I472" s="36">
        <v>417.95</v>
      </c>
      <c r="J472" s="36">
        <v>421</v>
      </c>
      <c r="K472" s="31">
        <v>414.9</v>
      </c>
      <c r="L472" s="31">
        <v>407.2</v>
      </c>
      <c r="M472" s="31">
        <v>2.8599000000000001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786.2</v>
      </c>
      <c r="D473" s="36">
        <v>785.73333333333323</v>
      </c>
      <c r="E473" s="36">
        <v>778.46666666666647</v>
      </c>
      <c r="F473" s="36">
        <v>770.73333333333323</v>
      </c>
      <c r="G473" s="36">
        <v>763.46666666666647</v>
      </c>
      <c r="H473" s="36">
        <v>793.46666666666647</v>
      </c>
      <c r="I473" s="36">
        <v>800.73333333333312</v>
      </c>
      <c r="J473" s="36">
        <v>808.46666666666647</v>
      </c>
      <c r="K473" s="31">
        <v>793</v>
      </c>
      <c r="L473" s="31">
        <v>778</v>
      </c>
      <c r="M473" s="31">
        <v>0.78222000000000003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3207.45</v>
      </c>
      <c r="D474" s="36">
        <v>3205.9500000000003</v>
      </c>
      <c r="E474" s="36">
        <v>3191.5000000000005</v>
      </c>
      <c r="F474" s="36">
        <v>3175.55</v>
      </c>
      <c r="G474" s="36">
        <v>3161.1000000000004</v>
      </c>
      <c r="H474" s="36">
        <v>3221.9000000000005</v>
      </c>
      <c r="I474" s="36">
        <v>3236.3500000000004</v>
      </c>
      <c r="J474" s="36">
        <v>3252.3000000000006</v>
      </c>
      <c r="K474" s="31">
        <v>3220.4</v>
      </c>
      <c r="L474" s="31">
        <v>3190</v>
      </c>
      <c r="M474" s="31">
        <v>1.4228700000000001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44.85</v>
      </c>
      <c r="D475" s="36">
        <v>45.4</v>
      </c>
      <c r="E475" s="36">
        <v>44.15</v>
      </c>
      <c r="F475" s="36">
        <v>43.45</v>
      </c>
      <c r="G475" s="36">
        <v>42.2</v>
      </c>
      <c r="H475" s="36">
        <v>46.099999999999994</v>
      </c>
      <c r="I475" s="36">
        <v>47.349999999999994</v>
      </c>
      <c r="J475" s="36">
        <v>48.04999999999999</v>
      </c>
      <c r="K475" s="31">
        <v>46.65</v>
      </c>
      <c r="L475" s="31">
        <v>44.7</v>
      </c>
      <c r="M475" s="31">
        <v>92.394159999999999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1515.55</v>
      </c>
      <c r="D476" s="36">
        <v>1508.6666666666667</v>
      </c>
      <c r="E476" s="36">
        <v>1496.1833333333334</v>
      </c>
      <c r="F476" s="36">
        <v>1476.8166666666666</v>
      </c>
      <c r="G476" s="36">
        <v>1464.3333333333333</v>
      </c>
      <c r="H476" s="36">
        <v>1528.0333333333335</v>
      </c>
      <c r="I476" s="36">
        <v>1540.5166666666667</v>
      </c>
      <c r="J476" s="36">
        <v>1559.8833333333337</v>
      </c>
      <c r="K476" s="31">
        <v>1521.15</v>
      </c>
      <c r="L476" s="31">
        <v>1489.3</v>
      </c>
      <c r="M476" s="31">
        <v>12.386810000000001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42.4</v>
      </c>
      <c r="D477" s="36">
        <v>42.666666666666664</v>
      </c>
      <c r="E477" s="36">
        <v>41.533333333333331</v>
      </c>
      <c r="F477" s="36">
        <v>40.666666666666664</v>
      </c>
      <c r="G477" s="36">
        <v>39.533333333333331</v>
      </c>
      <c r="H477" s="36">
        <v>43.533333333333331</v>
      </c>
      <c r="I477" s="36">
        <v>44.666666666666671</v>
      </c>
      <c r="J477" s="36">
        <v>45.533333333333331</v>
      </c>
      <c r="K477" s="31">
        <v>43.8</v>
      </c>
      <c r="L477" s="31">
        <v>41.8</v>
      </c>
      <c r="M477" s="31">
        <v>468.80912000000001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444.15</v>
      </c>
      <c r="D478" s="36">
        <v>441.86666666666662</v>
      </c>
      <c r="E478" s="36">
        <v>437.18333333333322</v>
      </c>
      <c r="F478" s="36">
        <v>430.21666666666658</v>
      </c>
      <c r="G478" s="36">
        <v>425.53333333333319</v>
      </c>
      <c r="H478" s="36">
        <v>448.83333333333326</v>
      </c>
      <c r="I478" s="36">
        <v>453.51666666666665</v>
      </c>
      <c r="J478" s="36">
        <v>460.48333333333329</v>
      </c>
      <c r="K478" s="31">
        <v>446.55</v>
      </c>
      <c r="L478" s="31">
        <v>434.9</v>
      </c>
      <c r="M478" s="31">
        <v>0.75358000000000003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8206.2000000000007</v>
      </c>
      <c r="D479" s="36">
        <v>8214.0833333333339</v>
      </c>
      <c r="E479" s="36">
        <v>8148.2166666666672</v>
      </c>
      <c r="F479" s="36">
        <v>8090.2333333333336</v>
      </c>
      <c r="G479" s="36">
        <v>8024.3666666666668</v>
      </c>
      <c r="H479" s="36">
        <v>8272.0666666666675</v>
      </c>
      <c r="I479" s="36">
        <v>8337.9333333333325</v>
      </c>
      <c r="J479" s="36">
        <v>8395.9166666666679</v>
      </c>
      <c r="K479" s="31">
        <v>8279.9500000000007</v>
      </c>
      <c r="L479" s="31">
        <v>8156.1</v>
      </c>
      <c r="M479" s="31">
        <v>4.67415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102.05</v>
      </c>
      <c r="D480" s="36">
        <v>102.06666666666666</v>
      </c>
      <c r="E480" s="36">
        <v>99.833333333333329</v>
      </c>
      <c r="F480" s="36">
        <v>97.61666666666666</v>
      </c>
      <c r="G480" s="36">
        <v>95.383333333333326</v>
      </c>
      <c r="H480" s="36">
        <v>104.28333333333333</v>
      </c>
      <c r="I480" s="36">
        <v>106.51666666666668</v>
      </c>
      <c r="J480" s="36">
        <v>108.73333333333333</v>
      </c>
      <c r="K480" s="31">
        <v>104.3</v>
      </c>
      <c r="L480" s="31">
        <v>99.85</v>
      </c>
      <c r="M480" s="31">
        <v>457.48822999999999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1578.8</v>
      </c>
      <c r="D481" s="36">
        <v>1571.1166666666668</v>
      </c>
      <c r="E481" s="36">
        <v>1558.7833333333335</v>
      </c>
      <c r="F481" s="36">
        <v>1538.7666666666667</v>
      </c>
      <c r="G481" s="36">
        <v>1526.4333333333334</v>
      </c>
      <c r="H481" s="36">
        <v>1591.1333333333337</v>
      </c>
      <c r="I481" s="36">
        <v>1603.4666666666667</v>
      </c>
      <c r="J481" s="31">
        <v>1623.4833333333338</v>
      </c>
      <c r="K481" s="31">
        <v>1583.45</v>
      </c>
      <c r="L481" s="31">
        <v>1551.1</v>
      </c>
      <c r="M481" s="53">
        <v>0.69311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1017.95</v>
      </c>
      <c r="D482" s="36">
        <v>1017.4833333333332</v>
      </c>
      <c r="E482" s="36">
        <v>1010.6166666666666</v>
      </c>
      <c r="F482" s="36">
        <v>1003.2833333333333</v>
      </c>
      <c r="G482" s="36">
        <v>996.41666666666663</v>
      </c>
      <c r="H482" s="36">
        <v>1024.8166666666666</v>
      </c>
      <c r="I482" s="36">
        <v>1031.6833333333329</v>
      </c>
      <c r="J482" s="31">
        <v>1039.0166666666664</v>
      </c>
      <c r="K482" s="31">
        <v>1024.3499999999999</v>
      </c>
      <c r="L482" s="31">
        <v>1010.15</v>
      </c>
      <c r="M482" s="53">
        <v>4.82925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600.35</v>
      </c>
      <c r="D483" s="36">
        <v>597.73333333333335</v>
      </c>
      <c r="E483" s="36">
        <v>592.91666666666674</v>
      </c>
      <c r="F483" s="36">
        <v>585.48333333333335</v>
      </c>
      <c r="G483" s="36">
        <v>580.66666666666674</v>
      </c>
      <c r="H483" s="36">
        <v>605.16666666666674</v>
      </c>
      <c r="I483" s="36">
        <v>609.98333333333335</v>
      </c>
      <c r="J483" s="36">
        <v>617.41666666666674</v>
      </c>
      <c r="K483" s="31">
        <v>602.54999999999995</v>
      </c>
      <c r="L483" s="31">
        <v>590.29999999999995</v>
      </c>
      <c r="M483" s="31">
        <v>2.7698499999999999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616.95000000000005</v>
      </c>
      <c r="D484" s="36">
        <v>618.2833333333333</v>
      </c>
      <c r="E484" s="36">
        <v>611.76666666666665</v>
      </c>
      <c r="F484" s="36">
        <v>606.58333333333337</v>
      </c>
      <c r="G484" s="36">
        <v>600.06666666666672</v>
      </c>
      <c r="H484" s="36">
        <v>623.46666666666658</v>
      </c>
      <c r="I484" s="36">
        <v>629.98333333333323</v>
      </c>
      <c r="J484" s="31">
        <v>635.16666666666652</v>
      </c>
      <c r="K484" s="31">
        <v>624.79999999999995</v>
      </c>
      <c r="L484" s="31">
        <v>613.1</v>
      </c>
      <c r="M484" s="53">
        <v>23.03387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789.45</v>
      </c>
      <c r="D485" s="36">
        <v>788.4666666666667</v>
      </c>
      <c r="E485" s="36">
        <v>783.63333333333344</v>
      </c>
      <c r="F485" s="36">
        <v>777.81666666666672</v>
      </c>
      <c r="G485" s="36">
        <v>772.98333333333346</v>
      </c>
      <c r="H485" s="36">
        <v>794.28333333333342</v>
      </c>
      <c r="I485" s="36">
        <v>799.11666666666667</v>
      </c>
      <c r="J485" s="36">
        <v>804.93333333333339</v>
      </c>
      <c r="K485" s="31">
        <v>793.3</v>
      </c>
      <c r="L485" s="31">
        <v>782.65</v>
      </c>
      <c r="M485" s="31">
        <v>0.42235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654.9</v>
      </c>
      <c r="D486" s="36">
        <v>659.30000000000007</v>
      </c>
      <c r="E486" s="36">
        <v>646.70000000000016</v>
      </c>
      <c r="F486" s="36">
        <v>638.50000000000011</v>
      </c>
      <c r="G486" s="36">
        <v>625.9000000000002</v>
      </c>
      <c r="H486" s="36">
        <v>667.50000000000011</v>
      </c>
      <c r="I486" s="36">
        <v>680.1</v>
      </c>
      <c r="J486" s="36">
        <v>688.30000000000007</v>
      </c>
      <c r="K486" s="31">
        <v>671.9</v>
      </c>
      <c r="L486" s="31">
        <v>651.1</v>
      </c>
      <c r="M486" s="31">
        <v>3.2997899999999998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447.1</v>
      </c>
      <c r="D487" s="36">
        <v>446.7833333333333</v>
      </c>
      <c r="E487" s="36">
        <v>434.86666666666662</v>
      </c>
      <c r="F487" s="36">
        <v>422.63333333333333</v>
      </c>
      <c r="G487" s="36">
        <v>410.71666666666664</v>
      </c>
      <c r="H487" s="36">
        <v>459.01666666666659</v>
      </c>
      <c r="I487" s="36">
        <v>470.93333333333334</v>
      </c>
      <c r="J487" s="36">
        <v>483.16666666666657</v>
      </c>
      <c r="K487" s="31">
        <v>458.7</v>
      </c>
      <c r="L487" s="31">
        <v>434.55</v>
      </c>
      <c r="M487" s="31">
        <v>6.1882400000000004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391.25</v>
      </c>
      <c r="D488" s="36">
        <v>391.5333333333333</v>
      </c>
      <c r="E488" s="36">
        <v>385.81666666666661</v>
      </c>
      <c r="F488" s="36">
        <v>380.38333333333333</v>
      </c>
      <c r="G488" s="36">
        <v>374.66666666666663</v>
      </c>
      <c r="H488" s="36">
        <v>396.96666666666658</v>
      </c>
      <c r="I488" s="36">
        <v>402.68333333333328</v>
      </c>
      <c r="J488" s="36">
        <v>408.11666666666656</v>
      </c>
      <c r="K488" s="31">
        <v>397.25</v>
      </c>
      <c r="L488" s="31">
        <v>386.1</v>
      </c>
      <c r="M488" s="31">
        <v>1.0203800000000001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491.5</v>
      </c>
      <c r="D489" s="36">
        <v>491.8</v>
      </c>
      <c r="E489" s="36">
        <v>478.70000000000005</v>
      </c>
      <c r="F489" s="36">
        <v>465.90000000000003</v>
      </c>
      <c r="G489" s="36">
        <v>452.80000000000007</v>
      </c>
      <c r="H489" s="36">
        <v>504.6</v>
      </c>
      <c r="I489" s="36">
        <v>517.70000000000005</v>
      </c>
      <c r="J489" s="36">
        <v>530.5</v>
      </c>
      <c r="K489" s="31">
        <v>504.9</v>
      </c>
      <c r="L489" s="31">
        <v>479</v>
      </c>
      <c r="M489" s="31">
        <v>7.14534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926</v>
      </c>
      <c r="D490" s="36">
        <v>921.9</v>
      </c>
      <c r="E490" s="36">
        <v>914.3</v>
      </c>
      <c r="F490" s="36">
        <v>902.6</v>
      </c>
      <c r="G490" s="36">
        <v>895</v>
      </c>
      <c r="H490" s="36">
        <v>933.59999999999991</v>
      </c>
      <c r="I490" s="36">
        <v>941.2</v>
      </c>
      <c r="J490" s="36">
        <v>952.89999999999986</v>
      </c>
      <c r="K490" s="31">
        <v>929.5</v>
      </c>
      <c r="L490" s="31">
        <v>910.2</v>
      </c>
      <c r="M490" s="31">
        <v>11.904949999999999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1333.4</v>
      </c>
      <c r="D491" s="36">
        <v>1338.9666666666667</v>
      </c>
      <c r="E491" s="36">
        <v>1312.4333333333334</v>
      </c>
      <c r="F491" s="36">
        <v>1291.4666666666667</v>
      </c>
      <c r="G491" s="36">
        <v>1264.9333333333334</v>
      </c>
      <c r="H491" s="36">
        <v>1359.9333333333334</v>
      </c>
      <c r="I491" s="36">
        <v>1386.4666666666667</v>
      </c>
      <c r="J491" s="36">
        <v>1407.4333333333334</v>
      </c>
      <c r="K491" s="31">
        <v>1365.5</v>
      </c>
      <c r="L491" s="31">
        <v>1318</v>
      </c>
      <c r="M491" s="31">
        <v>0.74063999999999997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224.55</v>
      </c>
      <c r="D492" s="36">
        <v>224.95000000000002</v>
      </c>
      <c r="E492" s="36">
        <v>223.40000000000003</v>
      </c>
      <c r="F492" s="36">
        <v>222.25000000000003</v>
      </c>
      <c r="G492" s="36">
        <v>220.70000000000005</v>
      </c>
      <c r="H492" s="36">
        <v>226.10000000000002</v>
      </c>
      <c r="I492" s="36">
        <v>227.65000000000003</v>
      </c>
      <c r="J492" s="36">
        <v>228.8</v>
      </c>
      <c r="K492" s="31">
        <v>226.5</v>
      </c>
      <c r="L492" s="31">
        <v>223.8</v>
      </c>
      <c r="M492" s="31">
        <v>49.626179999999998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305.55</v>
      </c>
      <c r="D493" s="36">
        <v>304.51666666666665</v>
      </c>
      <c r="E493" s="36">
        <v>303.0333333333333</v>
      </c>
      <c r="F493" s="36">
        <v>300.51666666666665</v>
      </c>
      <c r="G493" s="36">
        <v>299.0333333333333</v>
      </c>
      <c r="H493" s="36">
        <v>307.0333333333333</v>
      </c>
      <c r="I493" s="36">
        <v>308.51666666666665</v>
      </c>
      <c r="J493" s="36">
        <v>311.0333333333333</v>
      </c>
      <c r="K493" s="31">
        <v>306</v>
      </c>
      <c r="L493" s="31">
        <v>302</v>
      </c>
      <c r="M493" s="31">
        <v>2.0859899999999998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457.55</v>
      </c>
      <c r="D494" s="36">
        <v>461.93333333333334</v>
      </c>
      <c r="E494" s="36">
        <v>450.61666666666667</v>
      </c>
      <c r="F494" s="36">
        <v>443.68333333333334</v>
      </c>
      <c r="G494" s="36">
        <v>432.36666666666667</v>
      </c>
      <c r="H494" s="36">
        <v>468.86666666666667</v>
      </c>
      <c r="I494" s="36">
        <v>480.18333333333339</v>
      </c>
      <c r="J494" s="36">
        <v>487.11666666666667</v>
      </c>
      <c r="K494" s="31">
        <v>473.25</v>
      </c>
      <c r="L494" s="31">
        <v>455</v>
      </c>
      <c r="M494" s="31">
        <v>0.77590999999999999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1835.15</v>
      </c>
      <c r="D495" s="36">
        <v>1840.0333333333335</v>
      </c>
      <c r="E495" s="36">
        <v>1825.116666666667</v>
      </c>
      <c r="F495" s="36">
        <v>1815.0833333333335</v>
      </c>
      <c r="G495" s="36">
        <v>1800.166666666667</v>
      </c>
      <c r="H495" s="36">
        <v>1850.0666666666671</v>
      </c>
      <c r="I495" s="36">
        <v>1864.9833333333336</v>
      </c>
      <c r="J495" s="36">
        <v>1875.0166666666671</v>
      </c>
      <c r="K495" s="31">
        <v>1854.95</v>
      </c>
      <c r="L495" s="31">
        <v>1830</v>
      </c>
      <c r="M495" s="31">
        <v>0.17841000000000001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2054.5</v>
      </c>
      <c r="D496" s="36">
        <v>2059.9166666666665</v>
      </c>
      <c r="E496" s="36">
        <v>2040.083333333333</v>
      </c>
      <c r="F496" s="36">
        <v>2025.6666666666665</v>
      </c>
      <c r="G496" s="36">
        <v>2005.833333333333</v>
      </c>
      <c r="H496" s="36">
        <v>2074.333333333333</v>
      </c>
      <c r="I496" s="36">
        <v>2094.1666666666661</v>
      </c>
      <c r="J496" s="36">
        <v>2108.583333333333</v>
      </c>
      <c r="K496" s="31">
        <v>2079.75</v>
      </c>
      <c r="L496" s="31">
        <v>2045.5</v>
      </c>
      <c r="M496" s="31">
        <v>0.17466000000000001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11.3</v>
      </c>
      <c r="D497" s="36">
        <v>11.283333333333333</v>
      </c>
      <c r="E497" s="36">
        <v>11.066666666666666</v>
      </c>
      <c r="F497" s="36">
        <v>10.833333333333334</v>
      </c>
      <c r="G497" s="36">
        <v>10.616666666666667</v>
      </c>
      <c r="H497" s="36">
        <v>11.516666666666666</v>
      </c>
      <c r="I497" s="36">
        <v>11.733333333333331</v>
      </c>
      <c r="J497" s="36">
        <v>11.966666666666665</v>
      </c>
      <c r="K497" s="31">
        <v>11.5</v>
      </c>
      <c r="L497" s="31">
        <v>11.05</v>
      </c>
      <c r="M497" s="31">
        <v>1625.6491799999999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875.75</v>
      </c>
      <c r="D498" s="36">
        <v>869.51666666666677</v>
      </c>
      <c r="E498" s="36">
        <v>860.43333333333351</v>
      </c>
      <c r="F498" s="36">
        <v>845.11666666666679</v>
      </c>
      <c r="G498" s="36">
        <v>836.03333333333353</v>
      </c>
      <c r="H498" s="36">
        <v>884.83333333333348</v>
      </c>
      <c r="I498" s="36">
        <v>893.91666666666674</v>
      </c>
      <c r="J498" s="36">
        <v>909.23333333333346</v>
      </c>
      <c r="K498" s="31">
        <v>878.6</v>
      </c>
      <c r="L498" s="31">
        <v>854.2</v>
      </c>
      <c r="M498" s="31">
        <v>15.0289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389.25</v>
      </c>
      <c r="D499" s="36">
        <v>388.9666666666667</v>
      </c>
      <c r="E499" s="36">
        <v>385.28333333333342</v>
      </c>
      <c r="F499" s="36">
        <v>381.31666666666672</v>
      </c>
      <c r="G499" s="36">
        <v>377.63333333333344</v>
      </c>
      <c r="H499" s="36">
        <v>392.93333333333339</v>
      </c>
      <c r="I499" s="36">
        <v>396.61666666666667</v>
      </c>
      <c r="J499" s="36">
        <v>400.58333333333337</v>
      </c>
      <c r="K499" s="31">
        <v>392.65</v>
      </c>
      <c r="L499" s="31">
        <v>385</v>
      </c>
      <c r="M499" s="31">
        <v>5.0309499999999998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122.4</v>
      </c>
      <c r="D500" s="36">
        <v>121.93333333333334</v>
      </c>
      <c r="E500" s="36">
        <v>120.46666666666667</v>
      </c>
      <c r="F500" s="36">
        <v>118.53333333333333</v>
      </c>
      <c r="G500" s="36">
        <v>117.06666666666666</v>
      </c>
      <c r="H500" s="36">
        <v>123.86666666666667</v>
      </c>
      <c r="I500" s="36">
        <v>125.33333333333334</v>
      </c>
      <c r="J500" s="36">
        <v>127.26666666666668</v>
      </c>
      <c r="K500" s="31">
        <v>123.4</v>
      </c>
      <c r="L500" s="31">
        <v>120</v>
      </c>
      <c r="M500" s="31">
        <v>8.7552699999999994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979.6</v>
      </c>
      <c r="D501" s="36">
        <v>970.94999999999993</v>
      </c>
      <c r="E501" s="36">
        <v>957.99999999999989</v>
      </c>
      <c r="F501" s="36">
        <v>936.4</v>
      </c>
      <c r="G501" s="36">
        <v>923.44999999999993</v>
      </c>
      <c r="H501" s="36">
        <v>992.54999999999984</v>
      </c>
      <c r="I501" s="36">
        <v>1005.4999999999999</v>
      </c>
      <c r="J501" s="36">
        <v>1027.0999999999999</v>
      </c>
      <c r="K501" s="31">
        <v>983.9</v>
      </c>
      <c r="L501" s="31">
        <v>949.35</v>
      </c>
      <c r="M501" s="31">
        <v>3.3871099999999998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1664.35</v>
      </c>
      <c r="D502" s="36">
        <v>1661.9833333333333</v>
      </c>
      <c r="E502" s="36">
        <v>1650.3666666666668</v>
      </c>
      <c r="F502" s="36">
        <v>1636.3833333333334</v>
      </c>
      <c r="G502" s="36">
        <v>1624.7666666666669</v>
      </c>
      <c r="H502" s="36">
        <v>1675.9666666666667</v>
      </c>
      <c r="I502" s="36">
        <v>1687.583333333333</v>
      </c>
      <c r="J502" s="36">
        <v>1701.5666666666666</v>
      </c>
      <c r="K502" s="31">
        <v>1673.6</v>
      </c>
      <c r="L502" s="31">
        <v>1648</v>
      </c>
      <c r="M502" s="31">
        <v>1.40439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414.1</v>
      </c>
      <c r="D503" s="36">
        <v>415.2833333333333</v>
      </c>
      <c r="E503" s="36">
        <v>410.81666666666661</v>
      </c>
      <c r="F503" s="36">
        <v>407.5333333333333</v>
      </c>
      <c r="G503" s="36">
        <v>403.06666666666661</v>
      </c>
      <c r="H503" s="36">
        <v>418.56666666666661</v>
      </c>
      <c r="I503" s="36">
        <v>423.0333333333333</v>
      </c>
      <c r="J503" s="31">
        <v>426.31666666666661</v>
      </c>
      <c r="K503" s="31">
        <v>419.75</v>
      </c>
      <c r="L503" s="31">
        <v>412</v>
      </c>
      <c r="M503" s="53">
        <v>46.505659999999999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17.45</v>
      </c>
      <c r="D504" s="36">
        <v>17.533333333333335</v>
      </c>
      <c r="E504" s="36">
        <v>17.31666666666667</v>
      </c>
      <c r="F504" s="36">
        <v>17.183333333333334</v>
      </c>
      <c r="G504" s="36">
        <v>16.966666666666669</v>
      </c>
      <c r="H504" s="36">
        <v>17.666666666666671</v>
      </c>
      <c r="I504" s="36">
        <v>17.883333333333333</v>
      </c>
      <c r="J504" s="31">
        <v>18.016666666666673</v>
      </c>
      <c r="K504" s="31">
        <v>17.75</v>
      </c>
      <c r="L504" s="31">
        <v>17.399999999999999</v>
      </c>
      <c r="M504" s="53">
        <v>1154.3715500000001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262.64999999999998</v>
      </c>
      <c r="D505" s="36">
        <v>264.71666666666664</v>
      </c>
      <c r="E505" s="36">
        <v>259.43333333333328</v>
      </c>
      <c r="F505" s="36">
        <v>256.21666666666664</v>
      </c>
      <c r="G505" s="36">
        <v>250.93333333333328</v>
      </c>
      <c r="H505" s="36">
        <v>267.93333333333328</v>
      </c>
      <c r="I505" s="36">
        <v>273.2166666666667</v>
      </c>
      <c r="J505" s="36">
        <v>276.43333333333328</v>
      </c>
      <c r="K505" s="31">
        <v>270</v>
      </c>
      <c r="L505" s="31">
        <v>261.5</v>
      </c>
      <c r="M505" s="31">
        <v>65.729020000000006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530.29999999999995</v>
      </c>
      <c r="D506" s="36">
        <v>528.76666666666665</v>
      </c>
      <c r="E506" s="36">
        <v>516.5333333333333</v>
      </c>
      <c r="F506" s="36">
        <v>502.76666666666665</v>
      </c>
      <c r="G506" s="36">
        <v>490.5333333333333</v>
      </c>
      <c r="H506" s="36">
        <v>542.5333333333333</v>
      </c>
      <c r="I506" s="36">
        <v>554.76666666666665</v>
      </c>
      <c r="J506" s="36">
        <v>568.5333333333333</v>
      </c>
      <c r="K506" s="31">
        <v>541</v>
      </c>
      <c r="L506" s="31">
        <v>515</v>
      </c>
      <c r="M506" s="31">
        <v>17.006730000000001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15337.9</v>
      </c>
      <c r="D507" s="36">
        <v>15371.566666666666</v>
      </c>
      <c r="E507" s="36">
        <v>15077.983333333332</v>
      </c>
      <c r="F507" s="36">
        <v>14818.066666666666</v>
      </c>
      <c r="G507" s="36">
        <v>14524.483333333332</v>
      </c>
      <c r="H507" s="36">
        <v>15631.483333333332</v>
      </c>
      <c r="I507" s="36">
        <v>15925.066666666668</v>
      </c>
      <c r="J507" s="31">
        <v>16184.983333333332</v>
      </c>
      <c r="K507" s="31">
        <v>15665.15</v>
      </c>
      <c r="L507" s="31">
        <v>15111.65</v>
      </c>
      <c r="M507" s="53">
        <v>4.7280000000000003E-2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98.45</v>
      </c>
      <c r="D508" s="36">
        <v>98.899999999999991</v>
      </c>
      <c r="E508" s="36">
        <v>97.299999999999983</v>
      </c>
      <c r="F508" s="36">
        <v>96.149999999999991</v>
      </c>
      <c r="G508" s="36">
        <v>94.549999999999983</v>
      </c>
      <c r="H508" s="36">
        <v>100.04999999999998</v>
      </c>
      <c r="I508" s="36">
        <v>101.64999999999998</v>
      </c>
      <c r="J508" s="36">
        <v>102.79999999999998</v>
      </c>
      <c r="K508" s="31">
        <v>100.5</v>
      </c>
      <c r="L508" s="31">
        <v>97.75</v>
      </c>
      <c r="M508" s="31">
        <v>344.10971999999998</v>
      </c>
      <c r="N508" s="1"/>
      <c r="O508" s="1"/>
    </row>
    <row r="509" spans="1:15" ht="12.75" customHeight="1">
      <c r="A509" s="324">
        <v>499</v>
      </c>
      <c r="B509" s="325" t="s">
        <v>242</v>
      </c>
      <c r="C509" s="325">
        <v>603.35</v>
      </c>
      <c r="D509" s="326">
        <v>599.5</v>
      </c>
      <c r="E509" s="326">
        <v>593</v>
      </c>
      <c r="F509" s="326">
        <v>582.65</v>
      </c>
      <c r="G509" s="326">
        <v>576.15</v>
      </c>
      <c r="H509" s="326">
        <v>609.85</v>
      </c>
      <c r="I509" s="326">
        <v>616.35</v>
      </c>
      <c r="J509" s="326">
        <v>626.70000000000005</v>
      </c>
      <c r="K509" s="327">
        <v>606</v>
      </c>
      <c r="L509" s="327">
        <v>589.15</v>
      </c>
      <c r="M509" s="327">
        <v>14.28844</v>
      </c>
      <c r="N509" s="1"/>
      <c r="O509" s="1"/>
    </row>
    <row r="510" spans="1:15" ht="12.75" customHeight="1">
      <c r="A510" s="375">
        <v>500</v>
      </c>
      <c r="B510" s="379" t="s">
        <v>562</v>
      </c>
      <c r="C510" s="379">
        <v>1570.7</v>
      </c>
      <c r="D510" s="380">
        <v>1582.0666666666666</v>
      </c>
      <c r="E510" s="380">
        <v>1555.6333333333332</v>
      </c>
      <c r="F510" s="380">
        <v>1540.5666666666666</v>
      </c>
      <c r="G510" s="380">
        <v>1514.1333333333332</v>
      </c>
      <c r="H510" s="380">
        <v>1597.1333333333332</v>
      </c>
      <c r="I510" s="380">
        <v>1623.5666666666666</v>
      </c>
      <c r="J510" s="380">
        <v>1638.6333333333332</v>
      </c>
      <c r="K510" s="375">
        <v>1608.5</v>
      </c>
      <c r="L510" s="375">
        <v>1567</v>
      </c>
      <c r="M510" s="375">
        <v>0.36124000000000001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7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4"/>
      <c r="B5" s="395"/>
      <c r="C5" s="394"/>
      <c r="D5" s="39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96" t="s">
        <v>566</v>
      </c>
      <c r="C7" s="395"/>
      <c r="D7" s="7">
        <f>Main!B10</f>
        <v>45195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45194</v>
      </c>
      <c r="B10" s="32">
        <v>543319</v>
      </c>
      <c r="C10" s="31" t="s">
        <v>1122</v>
      </c>
      <c r="D10" s="31" t="s">
        <v>1040</v>
      </c>
      <c r="E10" s="31" t="s">
        <v>576</v>
      </c>
      <c r="F10" s="86">
        <v>184000</v>
      </c>
      <c r="G10" s="32">
        <v>10.4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45194</v>
      </c>
      <c r="B11" s="32">
        <v>543319</v>
      </c>
      <c r="C11" s="31" t="s">
        <v>1122</v>
      </c>
      <c r="D11" s="31" t="s">
        <v>1040</v>
      </c>
      <c r="E11" s="31" t="s">
        <v>575</v>
      </c>
      <c r="F11" s="86">
        <v>184000</v>
      </c>
      <c r="G11" s="32">
        <v>10.65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45194</v>
      </c>
      <c r="B12" s="32">
        <v>543319</v>
      </c>
      <c r="C12" s="31" t="s">
        <v>1122</v>
      </c>
      <c r="D12" s="31" t="s">
        <v>1096</v>
      </c>
      <c r="E12" s="31" t="s">
        <v>576</v>
      </c>
      <c r="F12" s="86">
        <v>128000</v>
      </c>
      <c r="G12" s="32">
        <v>10.26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45194</v>
      </c>
      <c r="B13" s="32">
        <v>543319</v>
      </c>
      <c r="C13" s="31" t="s">
        <v>1122</v>
      </c>
      <c r="D13" s="31" t="s">
        <v>1123</v>
      </c>
      <c r="E13" s="31" t="s">
        <v>575</v>
      </c>
      <c r="F13" s="86">
        <v>72000</v>
      </c>
      <c r="G13" s="32">
        <v>10.84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45194</v>
      </c>
      <c r="B14" s="32">
        <v>531297</v>
      </c>
      <c r="C14" s="31" t="s">
        <v>1124</v>
      </c>
      <c r="D14" s="31" t="s">
        <v>1125</v>
      </c>
      <c r="E14" s="31" t="s">
        <v>576</v>
      </c>
      <c r="F14" s="86">
        <v>40000</v>
      </c>
      <c r="G14" s="32">
        <v>52.6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45194</v>
      </c>
      <c r="B15" s="32">
        <v>542176</v>
      </c>
      <c r="C15" s="31" t="s">
        <v>1094</v>
      </c>
      <c r="D15" s="31" t="s">
        <v>1095</v>
      </c>
      <c r="E15" s="31" t="s">
        <v>576</v>
      </c>
      <c r="F15" s="86">
        <v>21661</v>
      </c>
      <c r="G15" s="32">
        <v>22.34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45194</v>
      </c>
      <c r="B16" s="32">
        <v>532848</v>
      </c>
      <c r="C16" s="31" t="s">
        <v>105</v>
      </c>
      <c r="D16" s="31" t="s">
        <v>1126</v>
      </c>
      <c r="E16" s="31" t="s">
        <v>576</v>
      </c>
      <c r="F16" s="86">
        <v>1595012</v>
      </c>
      <c r="G16" s="32">
        <v>140.34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45194</v>
      </c>
      <c r="B17" s="32">
        <v>532848</v>
      </c>
      <c r="C17" s="31" t="s">
        <v>105</v>
      </c>
      <c r="D17" s="31" t="s">
        <v>1126</v>
      </c>
      <c r="E17" s="31" t="s">
        <v>575</v>
      </c>
      <c r="F17" s="86">
        <v>253012</v>
      </c>
      <c r="G17" s="32">
        <v>140.21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45194</v>
      </c>
      <c r="B18" s="32">
        <v>543516</v>
      </c>
      <c r="C18" s="31" t="s">
        <v>1127</v>
      </c>
      <c r="D18" s="31" t="s">
        <v>1128</v>
      </c>
      <c r="E18" s="31" t="s">
        <v>575</v>
      </c>
      <c r="F18" s="86">
        <v>8000</v>
      </c>
      <c r="G18" s="32">
        <v>181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45194</v>
      </c>
      <c r="B19" s="32">
        <v>543516</v>
      </c>
      <c r="C19" s="31" t="s">
        <v>1127</v>
      </c>
      <c r="D19" s="31" t="s">
        <v>1129</v>
      </c>
      <c r="E19" s="31" t="s">
        <v>576</v>
      </c>
      <c r="F19" s="86">
        <v>8000</v>
      </c>
      <c r="G19" s="32">
        <v>170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45194</v>
      </c>
      <c r="B20" s="32">
        <v>543516</v>
      </c>
      <c r="C20" s="31" t="s">
        <v>1127</v>
      </c>
      <c r="D20" s="31" t="s">
        <v>1130</v>
      </c>
      <c r="E20" s="31" t="s">
        <v>576</v>
      </c>
      <c r="F20" s="86">
        <v>17000</v>
      </c>
      <c r="G20" s="32">
        <v>176.41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45194</v>
      </c>
      <c r="B21" s="32">
        <v>537707</v>
      </c>
      <c r="C21" s="31" t="s">
        <v>1131</v>
      </c>
      <c r="D21" s="31" t="s">
        <v>1132</v>
      </c>
      <c r="E21" s="31" t="s">
        <v>576</v>
      </c>
      <c r="F21" s="86">
        <v>72757</v>
      </c>
      <c r="G21" s="32">
        <v>22.36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45194</v>
      </c>
      <c r="B22" s="32">
        <v>542935</v>
      </c>
      <c r="C22" s="31" t="s">
        <v>1133</v>
      </c>
      <c r="D22" s="31" t="s">
        <v>1134</v>
      </c>
      <c r="E22" s="31" t="s">
        <v>576</v>
      </c>
      <c r="F22" s="86">
        <v>36000</v>
      </c>
      <c r="G22" s="32">
        <v>34.64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45194</v>
      </c>
      <c r="B23" s="32">
        <v>543979</v>
      </c>
      <c r="C23" s="31" t="s">
        <v>1135</v>
      </c>
      <c r="D23" s="31" t="s">
        <v>1136</v>
      </c>
      <c r="E23" s="31" t="s">
        <v>576</v>
      </c>
      <c r="F23" s="86">
        <v>16000</v>
      </c>
      <c r="G23" s="32">
        <v>140.47999999999999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45194</v>
      </c>
      <c r="B24" s="32">
        <v>543979</v>
      </c>
      <c r="C24" s="31" t="s">
        <v>1135</v>
      </c>
      <c r="D24" s="31" t="s">
        <v>1096</v>
      </c>
      <c r="E24" s="31" t="s">
        <v>576</v>
      </c>
      <c r="F24" s="86">
        <v>22400</v>
      </c>
      <c r="G24" s="32">
        <v>140.47999999999999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45194</v>
      </c>
      <c r="B25" s="32">
        <v>543979</v>
      </c>
      <c r="C25" s="31" t="s">
        <v>1135</v>
      </c>
      <c r="D25" s="31" t="s">
        <v>1137</v>
      </c>
      <c r="E25" s="31" t="s">
        <v>575</v>
      </c>
      <c r="F25" s="86">
        <v>115200</v>
      </c>
      <c r="G25" s="32">
        <v>140.47999999999999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45194</v>
      </c>
      <c r="B26" s="32">
        <v>543979</v>
      </c>
      <c r="C26" s="31" t="s">
        <v>1135</v>
      </c>
      <c r="D26" s="31" t="s">
        <v>1138</v>
      </c>
      <c r="E26" s="31" t="s">
        <v>576</v>
      </c>
      <c r="F26" s="86">
        <v>16000</v>
      </c>
      <c r="G26" s="32">
        <v>140.5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45194</v>
      </c>
      <c r="B27" s="32">
        <v>543979</v>
      </c>
      <c r="C27" s="31" t="s">
        <v>1135</v>
      </c>
      <c r="D27" s="31" t="s">
        <v>1139</v>
      </c>
      <c r="E27" s="31" t="s">
        <v>576</v>
      </c>
      <c r="F27" s="86">
        <v>17600</v>
      </c>
      <c r="G27" s="32">
        <v>140.53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45194</v>
      </c>
      <c r="B28" s="32">
        <v>543979</v>
      </c>
      <c r="C28" s="31" t="s">
        <v>1135</v>
      </c>
      <c r="D28" s="31" t="s">
        <v>1139</v>
      </c>
      <c r="E28" s="31" t="s">
        <v>575</v>
      </c>
      <c r="F28" s="86">
        <v>6400</v>
      </c>
      <c r="G28" s="32">
        <v>142.25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45194</v>
      </c>
      <c r="B29" s="32">
        <v>530443</v>
      </c>
      <c r="C29" s="31" t="s">
        <v>1140</v>
      </c>
      <c r="D29" s="31" t="s">
        <v>1141</v>
      </c>
      <c r="E29" s="31" t="s">
        <v>575</v>
      </c>
      <c r="F29" s="86">
        <v>37000</v>
      </c>
      <c r="G29" s="32">
        <v>14.51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45194</v>
      </c>
      <c r="B30" s="32">
        <v>530443</v>
      </c>
      <c r="C30" s="31" t="s">
        <v>1140</v>
      </c>
      <c r="D30" s="31" t="s">
        <v>1142</v>
      </c>
      <c r="E30" s="31" t="s">
        <v>576</v>
      </c>
      <c r="F30" s="86">
        <v>53006</v>
      </c>
      <c r="G30" s="32">
        <v>14.58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45194</v>
      </c>
      <c r="B31" s="32">
        <v>540401</v>
      </c>
      <c r="C31" s="31" t="s">
        <v>1143</v>
      </c>
      <c r="D31" s="31" t="s">
        <v>1144</v>
      </c>
      <c r="E31" s="31" t="s">
        <v>576</v>
      </c>
      <c r="F31" s="86">
        <v>1000</v>
      </c>
      <c r="G31" s="32">
        <v>16.399999999999999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45194</v>
      </c>
      <c r="B32" s="32">
        <v>540401</v>
      </c>
      <c r="C32" s="31" t="s">
        <v>1143</v>
      </c>
      <c r="D32" s="31" t="s">
        <v>1144</v>
      </c>
      <c r="E32" s="31" t="s">
        <v>575</v>
      </c>
      <c r="F32" s="86">
        <v>963609</v>
      </c>
      <c r="G32" s="32">
        <v>16.2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45194</v>
      </c>
      <c r="B33" s="32">
        <v>540401</v>
      </c>
      <c r="C33" s="31" t="s">
        <v>1143</v>
      </c>
      <c r="D33" s="31" t="s">
        <v>1145</v>
      </c>
      <c r="E33" s="31" t="s">
        <v>576</v>
      </c>
      <c r="F33" s="86">
        <v>927000</v>
      </c>
      <c r="G33" s="32">
        <v>16.2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45194</v>
      </c>
      <c r="B34" s="32">
        <v>538537</v>
      </c>
      <c r="C34" s="31" t="s">
        <v>1146</v>
      </c>
      <c r="D34" s="31" t="s">
        <v>1147</v>
      </c>
      <c r="E34" s="31" t="s">
        <v>575</v>
      </c>
      <c r="F34" s="86">
        <v>100000</v>
      </c>
      <c r="G34" s="32">
        <v>0.64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45194</v>
      </c>
      <c r="B35" s="32">
        <v>532911</v>
      </c>
      <c r="C35" s="31" t="s">
        <v>1148</v>
      </c>
      <c r="D35" s="31" t="s">
        <v>1149</v>
      </c>
      <c r="E35" s="31" t="s">
        <v>576</v>
      </c>
      <c r="F35" s="86">
        <v>138100</v>
      </c>
      <c r="G35" s="32">
        <v>7.17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45194</v>
      </c>
      <c r="B36" s="32">
        <v>523874</v>
      </c>
      <c r="C36" s="31" t="s">
        <v>1150</v>
      </c>
      <c r="D36" s="31" t="s">
        <v>1151</v>
      </c>
      <c r="E36" s="31" t="s">
        <v>576</v>
      </c>
      <c r="F36" s="86">
        <v>214973</v>
      </c>
      <c r="G36" s="32">
        <v>1.38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45194</v>
      </c>
      <c r="B37" s="32">
        <v>526773</v>
      </c>
      <c r="C37" s="31" t="s">
        <v>1078</v>
      </c>
      <c r="D37" s="31" t="s">
        <v>1079</v>
      </c>
      <c r="E37" s="31" t="s">
        <v>576</v>
      </c>
      <c r="F37" s="86">
        <v>2000000</v>
      </c>
      <c r="G37" s="32">
        <v>9.34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45194</v>
      </c>
      <c r="B38" s="32">
        <v>511557</v>
      </c>
      <c r="C38" s="31" t="s">
        <v>1152</v>
      </c>
      <c r="D38" s="31" t="s">
        <v>1153</v>
      </c>
      <c r="E38" s="31" t="s">
        <v>575</v>
      </c>
      <c r="F38" s="86">
        <v>2999357</v>
      </c>
      <c r="G38" s="32">
        <v>1.2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45194</v>
      </c>
      <c r="B39" s="32">
        <v>538452</v>
      </c>
      <c r="C39" s="31" t="s">
        <v>1154</v>
      </c>
      <c r="D39" s="31" t="s">
        <v>1155</v>
      </c>
      <c r="E39" s="31" t="s">
        <v>575</v>
      </c>
      <c r="F39" s="86">
        <v>53850</v>
      </c>
      <c r="G39" s="32">
        <v>24.48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45194</v>
      </c>
      <c r="B40" s="32">
        <v>538452</v>
      </c>
      <c r="C40" s="31" t="s">
        <v>1154</v>
      </c>
      <c r="D40" s="31" t="s">
        <v>1156</v>
      </c>
      <c r="E40" s="31" t="s">
        <v>576</v>
      </c>
      <c r="F40" s="86">
        <v>45000</v>
      </c>
      <c r="G40" s="32">
        <v>24.48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45194</v>
      </c>
      <c r="B41" s="32">
        <v>543171</v>
      </c>
      <c r="C41" s="31" t="s">
        <v>1157</v>
      </c>
      <c r="D41" s="31" t="s">
        <v>1158</v>
      </c>
      <c r="E41" s="31" t="s">
        <v>576</v>
      </c>
      <c r="F41" s="86">
        <v>473986</v>
      </c>
      <c r="G41" s="32">
        <v>4.82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45194</v>
      </c>
      <c r="B42" s="32">
        <v>543171</v>
      </c>
      <c r="C42" s="31" t="s">
        <v>1157</v>
      </c>
      <c r="D42" s="31" t="s">
        <v>1158</v>
      </c>
      <c r="E42" s="31" t="s">
        <v>575</v>
      </c>
      <c r="F42" s="86">
        <v>105958</v>
      </c>
      <c r="G42" s="32">
        <v>4.7300000000000004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45194</v>
      </c>
      <c r="B43" s="32">
        <v>543366</v>
      </c>
      <c r="C43" s="31" t="s">
        <v>872</v>
      </c>
      <c r="D43" s="31" t="s">
        <v>1097</v>
      </c>
      <c r="E43" s="31" t="s">
        <v>576</v>
      </c>
      <c r="F43" s="86">
        <v>4800</v>
      </c>
      <c r="G43" s="32">
        <v>68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45194</v>
      </c>
      <c r="B44" s="32">
        <v>540259</v>
      </c>
      <c r="C44" s="31" t="s">
        <v>1159</v>
      </c>
      <c r="D44" s="31" t="s">
        <v>1160</v>
      </c>
      <c r="E44" s="31" t="s">
        <v>575</v>
      </c>
      <c r="F44" s="86">
        <v>62833</v>
      </c>
      <c r="G44" s="32">
        <v>5.42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45194</v>
      </c>
      <c r="B45" s="32">
        <v>534708</v>
      </c>
      <c r="C45" s="31" t="s">
        <v>1161</v>
      </c>
      <c r="D45" s="31" t="s">
        <v>1162</v>
      </c>
      <c r="E45" s="31" t="s">
        <v>575</v>
      </c>
      <c r="F45" s="86">
        <v>66000</v>
      </c>
      <c r="G45" s="32">
        <v>10.07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45194</v>
      </c>
      <c r="B46" s="32">
        <v>534708</v>
      </c>
      <c r="C46" s="31" t="s">
        <v>1161</v>
      </c>
      <c r="D46" s="31" t="s">
        <v>1163</v>
      </c>
      <c r="E46" s="31" t="s">
        <v>576</v>
      </c>
      <c r="F46" s="86">
        <v>63000</v>
      </c>
      <c r="G46" s="32">
        <v>10.07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45194</v>
      </c>
      <c r="B47" s="32">
        <v>543970</v>
      </c>
      <c r="C47" s="31" t="s">
        <v>1164</v>
      </c>
      <c r="D47" s="31" t="s">
        <v>1165</v>
      </c>
      <c r="E47" s="31" t="s">
        <v>576</v>
      </c>
      <c r="F47" s="86">
        <v>12000</v>
      </c>
      <c r="G47" s="32">
        <v>58.25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45194</v>
      </c>
      <c r="B48" s="32">
        <v>543970</v>
      </c>
      <c r="C48" s="31" t="s">
        <v>1164</v>
      </c>
      <c r="D48" s="31" t="s">
        <v>1166</v>
      </c>
      <c r="E48" s="31" t="s">
        <v>576</v>
      </c>
      <c r="F48" s="86">
        <v>12000</v>
      </c>
      <c r="G48" s="32">
        <v>57.57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45194</v>
      </c>
      <c r="B49" s="32">
        <v>543970</v>
      </c>
      <c r="C49" s="31" t="s">
        <v>1164</v>
      </c>
      <c r="D49" s="31" t="s">
        <v>1166</v>
      </c>
      <c r="E49" s="31" t="s">
        <v>575</v>
      </c>
      <c r="F49" s="86">
        <v>3000</v>
      </c>
      <c r="G49" s="32">
        <v>52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45194</v>
      </c>
      <c r="B50" s="32">
        <v>543970</v>
      </c>
      <c r="C50" s="31" t="s">
        <v>1164</v>
      </c>
      <c r="D50" s="31" t="s">
        <v>1167</v>
      </c>
      <c r="E50" s="31" t="s">
        <v>575</v>
      </c>
      <c r="F50" s="86">
        <v>51000</v>
      </c>
      <c r="G50" s="32">
        <v>57.61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45194</v>
      </c>
      <c r="B51" s="32">
        <v>540914</v>
      </c>
      <c r="C51" s="31" t="s">
        <v>1168</v>
      </c>
      <c r="D51" s="31" t="s">
        <v>1169</v>
      </c>
      <c r="E51" s="31" t="s">
        <v>576</v>
      </c>
      <c r="F51" s="86">
        <v>71520</v>
      </c>
      <c r="G51" s="32">
        <v>11.07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45194</v>
      </c>
      <c r="B52" s="32">
        <v>539017</v>
      </c>
      <c r="C52" s="31" t="s">
        <v>1170</v>
      </c>
      <c r="D52" s="31" t="s">
        <v>1171</v>
      </c>
      <c r="E52" s="31" t="s">
        <v>575</v>
      </c>
      <c r="F52" s="86">
        <v>392900</v>
      </c>
      <c r="G52" s="32">
        <v>59.58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45194</v>
      </c>
      <c r="B53" s="32">
        <v>539017</v>
      </c>
      <c r="C53" s="31" t="s">
        <v>1170</v>
      </c>
      <c r="D53" s="31" t="s">
        <v>1172</v>
      </c>
      <c r="E53" s="31" t="s">
        <v>576</v>
      </c>
      <c r="F53" s="86">
        <v>389865</v>
      </c>
      <c r="G53" s="32">
        <v>59.58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45194</v>
      </c>
      <c r="B54" s="32">
        <v>540492</v>
      </c>
      <c r="C54" s="31" t="s">
        <v>1173</v>
      </c>
      <c r="D54" s="31" t="s">
        <v>1174</v>
      </c>
      <c r="E54" s="31" t="s">
        <v>576</v>
      </c>
      <c r="F54" s="86">
        <v>640000</v>
      </c>
      <c r="G54" s="32">
        <v>101.93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45194</v>
      </c>
      <c r="B55" s="32">
        <v>506863</v>
      </c>
      <c r="C55" s="31" t="s">
        <v>1175</v>
      </c>
      <c r="D55" s="31" t="s">
        <v>1176</v>
      </c>
      <c r="E55" s="31" t="s">
        <v>575</v>
      </c>
      <c r="F55" s="86">
        <v>100000</v>
      </c>
      <c r="G55" s="32">
        <v>1.74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45194</v>
      </c>
      <c r="B56" s="32">
        <v>506863</v>
      </c>
      <c r="C56" s="31" t="s">
        <v>1175</v>
      </c>
      <c r="D56" s="31" t="s">
        <v>1177</v>
      </c>
      <c r="E56" s="31" t="s">
        <v>575</v>
      </c>
      <c r="F56" s="86">
        <v>55000</v>
      </c>
      <c r="G56" s="32">
        <v>1.74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45194</v>
      </c>
      <c r="B57" s="32">
        <v>506863</v>
      </c>
      <c r="C57" s="31" t="s">
        <v>1175</v>
      </c>
      <c r="D57" s="31" t="s">
        <v>1178</v>
      </c>
      <c r="E57" s="31" t="s">
        <v>576</v>
      </c>
      <c r="F57" s="86">
        <v>78000</v>
      </c>
      <c r="G57" s="32">
        <v>1.74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45194</v>
      </c>
      <c r="B58" s="32">
        <v>506863</v>
      </c>
      <c r="C58" s="31" t="s">
        <v>1175</v>
      </c>
      <c r="D58" s="31" t="s">
        <v>1179</v>
      </c>
      <c r="E58" s="31" t="s">
        <v>576</v>
      </c>
      <c r="F58" s="86">
        <v>55020</v>
      </c>
      <c r="G58" s="32">
        <v>1.74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45194</v>
      </c>
      <c r="B59" s="32">
        <v>506863</v>
      </c>
      <c r="C59" s="31" t="s">
        <v>1175</v>
      </c>
      <c r="D59" s="31" t="s">
        <v>1180</v>
      </c>
      <c r="E59" s="31" t="s">
        <v>576</v>
      </c>
      <c r="F59" s="86">
        <v>59150</v>
      </c>
      <c r="G59" s="335">
        <v>1.74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45194</v>
      </c>
      <c r="B60" s="32">
        <v>503816</v>
      </c>
      <c r="C60" s="31" t="s">
        <v>1098</v>
      </c>
      <c r="D60" s="31" t="s">
        <v>1099</v>
      </c>
      <c r="E60" s="31" t="s">
        <v>575</v>
      </c>
      <c r="F60" s="86">
        <v>275877</v>
      </c>
      <c r="G60" s="32">
        <v>38.36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45194</v>
      </c>
      <c r="B61" s="32">
        <v>503816</v>
      </c>
      <c r="C61" s="31" t="s">
        <v>1098</v>
      </c>
      <c r="D61" s="31" t="s">
        <v>1100</v>
      </c>
      <c r="E61" s="31" t="s">
        <v>576</v>
      </c>
      <c r="F61" s="86">
        <v>350000</v>
      </c>
      <c r="G61" s="32">
        <v>38.380000000000003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45194</v>
      </c>
      <c r="B62" s="32">
        <v>511447</v>
      </c>
      <c r="C62" s="31" t="s">
        <v>1068</v>
      </c>
      <c r="D62" s="31" t="s">
        <v>1181</v>
      </c>
      <c r="E62" s="31" t="s">
        <v>575</v>
      </c>
      <c r="F62" s="86">
        <v>750000</v>
      </c>
      <c r="G62" s="32">
        <v>3.93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45194</v>
      </c>
      <c r="B63" s="32">
        <v>539310</v>
      </c>
      <c r="C63" s="31" t="s">
        <v>1101</v>
      </c>
      <c r="D63" s="31" t="s">
        <v>1182</v>
      </c>
      <c r="E63" s="31" t="s">
        <v>576</v>
      </c>
      <c r="F63" s="86">
        <v>225000</v>
      </c>
      <c r="G63" s="32">
        <v>82.84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45194</v>
      </c>
      <c r="B64" s="32">
        <v>539310</v>
      </c>
      <c r="C64" s="31" t="s">
        <v>1101</v>
      </c>
      <c r="D64" s="31" t="s">
        <v>1102</v>
      </c>
      <c r="E64" s="31" t="s">
        <v>576</v>
      </c>
      <c r="F64" s="86">
        <v>164337</v>
      </c>
      <c r="G64" s="32">
        <v>83.2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45194</v>
      </c>
      <c r="B65" s="32">
        <v>539310</v>
      </c>
      <c r="C65" s="31" t="s">
        <v>1101</v>
      </c>
      <c r="D65" s="31" t="s">
        <v>1182</v>
      </c>
      <c r="E65" s="31" t="s">
        <v>575</v>
      </c>
      <c r="F65" s="86">
        <v>191501</v>
      </c>
      <c r="G65" s="32">
        <v>82.49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45194</v>
      </c>
      <c r="B66" s="32">
        <v>539310</v>
      </c>
      <c r="C66" s="31" t="s">
        <v>1101</v>
      </c>
      <c r="D66" s="31" t="s">
        <v>1182</v>
      </c>
      <c r="E66" s="31" t="s">
        <v>576</v>
      </c>
      <c r="F66" s="86">
        <v>191501</v>
      </c>
      <c r="G66" s="32">
        <v>82.65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45194</v>
      </c>
      <c r="B67" s="32">
        <v>539310</v>
      </c>
      <c r="C67" s="31" t="s">
        <v>1101</v>
      </c>
      <c r="D67" s="31" t="s">
        <v>1183</v>
      </c>
      <c r="E67" s="31" t="s">
        <v>576</v>
      </c>
      <c r="F67" s="86">
        <v>400</v>
      </c>
      <c r="G67" s="32">
        <v>82.6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45194</v>
      </c>
      <c r="B68" s="32">
        <v>539310</v>
      </c>
      <c r="C68" s="31" t="s">
        <v>1101</v>
      </c>
      <c r="D68" s="31" t="s">
        <v>1102</v>
      </c>
      <c r="E68" s="31" t="s">
        <v>576</v>
      </c>
      <c r="F68" s="86">
        <v>199501</v>
      </c>
      <c r="G68" s="32">
        <v>82.49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45194</v>
      </c>
      <c r="B69" s="32">
        <v>539310</v>
      </c>
      <c r="C69" s="31" t="s">
        <v>1101</v>
      </c>
      <c r="D69" s="31" t="s">
        <v>1184</v>
      </c>
      <c r="E69" s="31" t="s">
        <v>575</v>
      </c>
      <c r="F69" s="86">
        <v>275717</v>
      </c>
      <c r="G69" s="32">
        <v>83.12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45194</v>
      </c>
      <c r="B70" s="32">
        <v>539310</v>
      </c>
      <c r="C70" s="31" t="s">
        <v>1101</v>
      </c>
      <c r="D70" s="31" t="s">
        <v>1183</v>
      </c>
      <c r="E70" s="31" t="s">
        <v>575</v>
      </c>
      <c r="F70" s="86">
        <v>376014</v>
      </c>
      <c r="G70" s="32">
        <v>82.86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45194</v>
      </c>
      <c r="B71" s="32">
        <v>542765</v>
      </c>
      <c r="C71" s="31" t="s">
        <v>1080</v>
      </c>
      <c r="D71" s="31" t="s">
        <v>1185</v>
      </c>
      <c r="E71" s="31" t="s">
        <v>576</v>
      </c>
      <c r="F71" s="86">
        <v>3000</v>
      </c>
      <c r="G71" s="32">
        <v>201.85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45194</v>
      </c>
      <c r="B72" s="32">
        <v>542765</v>
      </c>
      <c r="C72" s="31" t="s">
        <v>1080</v>
      </c>
      <c r="D72" s="31" t="s">
        <v>1186</v>
      </c>
      <c r="E72" s="31" t="s">
        <v>576</v>
      </c>
      <c r="F72" s="86">
        <v>2000</v>
      </c>
      <c r="G72" s="32">
        <v>201.85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45194</v>
      </c>
      <c r="B73" s="32">
        <v>539402</v>
      </c>
      <c r="C73" s="31" t="s">
        <v>1187</v>
      </c>
      <c r="D73" s="31" t="s">
        <v>1188</v>
      </c>
      <c r="E73" s="31" t="s">
        <v>576</v>
      </c>
      <c r="F73" s="86">
        <v>90000</v>
      </c>
      <c r="G73" s="32">
        <v>18.25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45194</v>
      </c>
      <c r="B74" s="32">
        <v>539291</v>
      </c>
      <c r="C74" s="31" t="s">
        <v>1189</v>
      </c>
      <c r="D74" s="31" t="s">
        <v>1190</v>
      </c>
      <c r="E74" s="31" t="s">
        <v>576</v>
      </c>
      <c r="F74" s="86">
        <v>40953</v>
      </c>
      <c r="G74" s="32">
        <v>12.3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45194</v>
      </c>
      <c r="B75" s="32">
        <v>511523</v>
      </c>
      <c r="C75" s="31" t="s">
        <v>1191</v>
      </c>
      <c r="D75" s="31" t="s">
        <v>1192</v>
      </c>
      <c r="E75" s="31" t="s">
        <v>576</v>
      </c>
      <c r="F75" s="86">
        <v>129595</v>
      </c>
      <c r="G75" s="32">
        <v>22.2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45194</v>
      </c>
      <c r="B76" s="32">
        <v>511523</v>
      </c>
      <c r="C76" s="31" t="s">
        <v>1191</v>
      </c>
      <c r="D76" s="31" t="s">
        <v>1192</v>
      </c>
      <c r="E76" s="31" t="s">
        <v>576</v>
      </c>
      <c r="F76" s="86">
        <v>130058</v>
      </c>
      <c r="G76" s="32">
        <v>21.83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45194</v>
      </c>
      <c r="B77" s="32">
        <v>511523</v>
      </c>
      <c r="C77" s="31" t="s">
        <v>1191</v>
      </c>
      <c r="D77" s="31" t="s">
        <v>1193</v>
      </c>
      <c r="E77" s="31" t="s">
        <v>576</v>
      </c>
      <c r="F77" s="86">
        <v>50000</v>
      </c>
      <c r="G77" s="32">
        <v>21.65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45194</v>
      </c>
      <c r="B78" s="32">
        <v>511523</v>
      </c>
      <c r="C78" s="31" t="s">
        <v>1191</v>
      </c>
      <c r="D78" s="31" t="s">
        <v>1194</v>
      </c>
      <c r="E78" s="31" t="s">
        <v>576</v>
      </c>
      <c r="F78" s="86">
        <v>90000</v>
      </c>
      <c r="G78" s="32">
        <v>21.9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45194</v>
      </c>
      <c r="B79" s="32">
        <v>511523</v>
      </c>
      <c r="C79" s="31" t="s">
        <v>1191</v>
      </c>
      <c r="D79" s="31" t="s">
        <v>1195</v>
      </c>
      <c r="E79" s="31" t="s">
        <v>576</v>
      </c>
      <c r="F79" s="86">
        <v>100000</v>
      </c>
      <c r="G79" s="32">
        <v>22.34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45194</v>
      </c>
      <c r="B80" s="32">
        <v>542803</v>
      </c>
      <c r="C80" s="31" t="s">
        <v>1196</v>
      </c>
      <c r="D80" s="31" t="s">
        <v>1197</v>
      </c>
      <c r="E80" s="31" t="s">
        <v>576</v>
      </c>
      <c r="F80" s="86">
        <v>296130</v>
      </c>
      <c r="G80" s="32">
        <v>17.149999999999999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45194</v>
      </c>
      <c r="B81" s="32">
        <v>542803</v>
      </c>
      <c r="C81" s="31" t="s">
        <v>1196</v>
      </c>
      <c r="D81" s="31" t="s">
        <v>1198</v>
      </c>
      <c r="E81" s="31" t="s">
        <v>576</v>
      </c>
      <c r="F81" s="86">
        <v>62000</v>
      </c>
      <c r="G81" s="32">
        <v>17.149999999999999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45194</v>
      </c>
      <c r="B82" s="32">
        <v>540252</v>
      </c>
      <c r="C82" s="31" t="s">
        <v>1199</v>
      </c>
      <c r="D82" s="31" t="s">
        <v>1200</v>
      </c>
      <c r="E82" s="31" t="s">
        <v>576</v>
      </c>
      <c r="F82" s="86">
        <v>492166</v>
      </c>
      <c r="G82" s="32">
        <v>10.41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45194</v>
      </c>
      <c r="B83" s="32">
        <v>531043</v>
      </c>
      <c r="C83" s="31" t="s">
        <v>1201</v>
      </c>
      <c r="D83" s="31" t="s">
        <v>1202</v>
      </c>
      <c r="E83" s="31" t="s">
        <v>576</v>
      </c>
      <c r="F83" s="86">
        <v>23528</v>
      </c>
      <c r="G83" s="32">
        <v>11.85</v>
      </c>
      <c r="H83" s="32" t="s">
        <v>334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45194</v>
      </c>
      <c r="B84" s="32" t="s">
        <v>1203</v>
      </c>
      <c r="C84" s="31" t="s">
        <v>1204</v>
      </c>
      <c r="D84" s="31" t="s">
        <v>1205</v>
      </c>
      <c r="E84" s="31" t="s">
        <v>575</v>
      </c>
      <c r="F84" s="86">
        <v>75203</v>
      </c>
      <c r="G84" s="32">
        <v>63.15</v>
      </c>
      <c r="H84" s="32" t="s">
        <v>866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45194</v>
      </c>
      <c r="B85" s="32" t="s">
        <v>1069</v>
      </c>
      <c r="C85" s="31" t="s">
        <v>1070</v>
      </c>
      <c r="D85" s="31" t="s">
        <v>1206</v>
      </c>
      <c r="E85" s="31" t="s">
        <v>575</v>
      </c>
      <c r="F85" s="86">
        <v>18544</v>
      </c>
      <c r="G85" s="32">
        <v>54.62</v>
      </c>
      <c r="H85" s="32" t="s">
        <v>866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45194</v>
      </c>
      <c r="B86" s="32" t="s">
        <v>1081</v>
      </c>
      <c r="C86" s="31" t="s">
        <v>1082</v>
      </c>
      <c r="D86" s="31" t="s">
        <v>577</v>
      </c>
      <c r="E86" s="31" t="s">
        <v>575</v>
      </c>
      <c r="F86" s="86">
        <v>138303</v>
      </c>
      <c r="G86" s="32">
        <v>483.47</v>
      </c>
      <c r="H86" s="32" t="s">
        <v>866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45194</v>
      </c>
      <c r="B87" s="32" t="s">
        <v>1207</v>
      </c>
      <c r="C87" s="31" t="s">
        <v>1208</v>
      </c>
      <c r="D87" s="31" t="s">
        <v>1209</v>
      </c>
      <c r="E87" s="31" t="s">
        <v>575</v>
      </c>
      <c r="F87" s="86">
        <v>34500</v>
      </c>
      <c r="G87" s="32">
        <v>1449.48</v>
      </c>
      <c r="H87" s="32" t="s">
        <v>866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45194</v>
      </c>
      <c r="B88" s="32" t="s">
        <v>1207</v>
      </c>
      <c r="C88" s="31" t="s">
        <v>1208</v>
      </c>
      <c r="D88" s="31" t="s">
        <v>1210</v>
      </c>
      <c r="E88" s="31" t="s">
        <v>575</v>
      </c>
      <c r="F88" s="86">
        <v>15500</v>
      </c>
      <c r="G88" s="32">
        <v>1450</v>
      </c>
      <c r="H88" s="32" t="s">
        <v>866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45194</v>
      </c>
      <c r="B89" s="32" t="s">
        <v>1211</v>
      </c>
      <c r="C89" s="31" t="s">
        <v>1212</v>
      </c>
      <c r="D89" s="31" t="s">
        <v>1213</v>
      </c>
      <c r="E89" s="31" t="s">
        <v>575</v>
      </c>
      <c r="F89" s="86">
        <v>530295</v>
      </c>
      <c r="G89" s="32">
        <v>17.53</v>
      </c>
      <c r="H89" s="32" t="s">
        <v>866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45194</v>
      </c>
      <c r="B90" s="32" t="s">
        <v>1211</v>
      </c>
      <c r="C90" s="31" t="s">
        <v>1212</v>
      </c>
      <c r="D90" s="31" t="s">
        <v>1206</v>
      </c>
      <c r="E90" s="31" t="s">
        <v>575</v>
      </c>
      <c r="F90" s="86">
        <v>458838</v>
      </c>
      <c r="G90" s="32">
        <v>17.59</v>
      </c>
      <c r="H90" s="32" t="s">
        <v>866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45194</v>
      </c>
      <c r="B91" s="32" t="s">
        <v>1214</v>
      </c>
      <c r="C91" s="31" t="s">
        <v>1215</v>
      </c>
      <c r="D91" s="31" t="s">
        <v>1071</v>
      </c>
      <c r="E91" s="31" t="s">
        <v>575</v>
      </c>
      <c r="F91" s="86">
        <v>79499</v>
      </c>
      <c r="G91" s="32">
        <v>107.56</v>
      </c>
      <c r="H91" s="32" t="s">
        <v>866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45194</v>
      </c>
      <c r="B92" s="32" t="s">
        <v>105</v>
      </c>
      <c r="C92" s="31" t="s">
        <v>1216</v>
      </c>
      <c r="D92" s="31" t="s">
        <v>1217</v>
      </c>
      <c r="E92" s="31" t="s">
        <v>575</v>
      </c>
      <c r="F92" s="86">
        <v>4800122</v>
      </c>
      <c r="G92" s="32">
        <v>141.33000000000001</v>
      </c>
      <c r="H92" s="32" t="s">
        <v>866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45194</v>
      </c>
      <c r="B93" s="32" t="s">
        <v>105</v>
      </c>
      <c r="C93" s="31" t="s">
        <v>1216</v>
      </c>
      <c r="D93" s="31" t="s">
        <v>1126</v>
      </c>
      <c r="E93" s="31" t="s">
        <v>575</v>
      </c>
      <c r="F93" s="86">
        <v>1738798</v>
      </c>
      <c r="G93" s="32">
        <v>142.59</v>
      </c>
      <c r="H93" s="32" t="s">
        <v>866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45194</v>
      </c>
      <c r="B94" s="32" t="s">
        <v>105</v>
      </c>
      <c r="C94" s="31" t="s">
        <v>1216</v>
      </c>
      <c r="D94" s="31" t="s">
        <v>1218</v>
      </c>
      <c r="E94" s="31" t="s">
        <v>575</v>
      </c>
      <c r="F94" s="86">
        <v>1635000</v>
      </c>
      <c r="G94" s="32">
        <v>145.02000000000001</v>
      </c>
      <c r="H94" s="32" t="s">
        <v>866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45194</v>
      </c>
      <c r="B95" s="32" t="s">
        <v>105</v>
      </c>
      <c r="C95" s="31" t="s">
        <v>1216</v>
      </c>
      <c r="D95" s="31" t="s">
        <v>1041</v>
      </c>
      <c r="E95" s="31" t="s">
        <v>575</v>
      </c>
      <c r="F95" s="86">
        <v>1956369</v>
      </c>
      <c r="G95" s="32">
        <v>143.56</v>
      </c>
      <c r="H95" s="32" t="s">
        <v>866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45194</v>
      </c>
      <c r="B96" s="32" t="s">
        <v>105</v>
      </c>
      <c r="C96" s="31" t="s">
        <v>1216</v>
      </c>
      <c r="D96" s="31" t="s">
        <v>1083</v>
      </c>
      <c r="E96" s="31" t="s">
        <v>575</v>
      </c>
      <c r="F96" s="86">
        <v>1475780</v>
      </c>
      <c r="G96" s="32">
        <v>143.80000000000001</v>
      </c>
      <c r="H96" s="32" t="s">
        <v>866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45194</v>
      </c>
      <c r="B97" s="32" t="s">
        <v>105</v>
      </c>
      <c r="C97" s="31" t="s">
        <v>1216</v>
      </c>
      <c r="D97" s="31" t="s">
        <v>877</v>
      </c>
      <c r="E97" s="31" t="s">
        <v>575</v>
      </c>
      <c r="F97" s="86">
        <v>1521141</v>
      </c>
      <c r="G97" s="32">
        <v>143.53</v>
      </c>
      <c r="H97" s="32" t="s">
        <v>866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45194</v>
      </c>
      <c r="B98" s="32" t="s">
        <v>1219</v>
      </c>
      <c r="C98" s="31" t="s">
        <v>1220</v>
      </c>
      <c r="D98" s="31" t="s">
        <v>1096</v>
      </c>
      <c r="E98" s="31" t="s">
        <v>575</v>
      </c>
      <c r="F98" s="86">
        <v>18000</v>
      </c>
      <c r="G98" s="32">
        <v>46.55</v>
      </c>
      <c r="H98" s="32" t="s">
        <v>866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45194</v>
      </c>
      <c r="B99" s="32" t="s">
        <v>1221</v>
      </c>
      <c r="C99" s="31" t="s">
        <v>1222</v>
      </c>
      <c r="D99" s="31" t="s">
        <v>577</v>
      </c>
      <c r="E99" s="31" t="s">
        <v>575</v>
      </c>
      <c r="F99" s="86">
        <v>1487372</v>
      </c>
      <c r="G99" s="32">
        <v>107.25</v>
      </c>
      <c r="H99" s="32" t="s">
        <v>866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45194</v>
      </c>
      <c r="B100" s="32" t="s">
        <v>1223</v>
      </c>
      <c r="C100" s="31" t="s">
        <v>1224</v>
      </c>
      <c r="D100" s="31" t="s">
        <v>1225</v>
      </c>
      <c r="E100" s="31" t="s">
        <v>575</v>
      </c>
      <c r="F100" s="86">
        <v>100000</v>
      </c>
      <c r="G100" s="32">
        <v>80.540000000000006</v>
      </c>
      <c r="H100" s="32" t="s">
        <v>866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45194</v>
      </c>
      <c r="B101" s="32" t="s">
        <v>1226</v>
      </c>
      <c r="C101" s="31" t="s">
        <v>1227</v>
      </c>
      <c r="D101" s="31" t="s">
        <v>1228</v>
      </c>
      <c r="E101" s="31" t="s">
        <v>575</v>
      </c>
      <c r="F101" s="86">
        <v>60000</v>
      </c>
      <c r="G101" s="32">
        <v>65.25</v>
      </c>
      <c r="H101" s="32" t="s">
        <v>866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45194</v>
      </c>
      <c r="B102" s="32" t="s">
        <v>1226</v>
      </c>
      <c r="C102" s="31" t="s">
        <v>1227</v>
      </c>
      <c r="D102" s="31" t="s">
        <v>1229</v>
      </c>
      <c r="E102" s="31" t="s">
        <v>575</v>
      </c>
      <c r="F102" s="86">
        <v>51000</v>
      </c>
      <c r="G102" s="32">
        <v>68.41</v>
      </c>
      <c r="H102" s="32" t="s">
        <v>866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45194</v>
      </c>
      <c r="B103" s="32" t="s">
        <v>1226</v>
      </c>
      <c r="C103" s="31" t="s">
        <v>1227</v>
      </c>
      <c r="D103" s="31" t="s">
        <v>1230</v>
      </c>
      <c r="E103" s="31" t="s">
        <v>575</v>
      </c>
      <c r="F103" s="86">
        <v>54000</v>
      </c>
      <c r="G103" s="32">
        <v>65.25</v>
      </c>
      <c r="H103" s="32" t="s">
        <v>866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45194</v>
      </c>
      <c r="B104" s="32" t="s">
        <v>1226</v>
      </c>
      <c r="C104" s="31" t="s">
        <v>1227</v>
      </c>
      <c r="D104" s="31" t="s">
        <v>1231</v>
      </c>
      <c r="E104" s="31" t="s">
        <v>575</v>
      </c>
      <c r="F104" s="86">
        <v>81000</v>
      </c>
      <c r="G104" s="32">
        <v>68.5</v>
      </c>
      <c r="H104" s="32" t="s">
        <v>866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45194</v>
      </c>
      <c r="B105" s="32" t="s">
        <v>420</v>
      </c>
      <c r="C105" s="31" t="s">
        <v>1232</v>
      </c>
      <c r="D105" s="31" t="s">
        <v>877</v>
      </c>
      <c r="E105" s="31" t="s">
        <v>575</v>
      </c>
      <c r="F105" s="86">
        <v>4182381</v>
      </c>
      <c r="G105" s="32">
        <v>83.85</v>
      </c>
      <c r="H105" s="32" t="s">
        <v>866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45194</v>
      </c>
      <c r="B106" s="32" t="s">
        <v>420</v>
      </c>
      <c r="C106" s="31" t="s">
        <v>1232</v>
      </c>
      <c r="D106" s="31" t="s">
        <v>577</v>
      </c>
      <c r="E106" s="31" t="s">
        <v>575</v>
      </c>
      <c r="F106" s="86">
        <v>6225986</v>
      </c>
      <c r="G106" s="32">
        <v>84.11</v>
      </c>
      <c r="H106" s="32" t="s">
        <v>866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45194</v>
      </c>
      <c r="B107" s="32" t="s">
        <v>1233</v>
      </c>
      <c r="C107" s="31" t="s">
        <v>1234</v>
      </c>
      <c r="D107" s="31" t="s">
        <v>577</v>
      </c>
      <c r="E107" s="31" t="s">
        <v>575</v>
      </c>
      <c r="F107" s="86">
        <v>338303</v>
      </c>
      <c r="G107" s="32">
        <v>427.62</v>
      </c>
      <c r="H107" s="32" t="s">
        <v>866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45194</v>
      </c>
      <c r="B108" s="32" t="s">
        <v>1235</v>
      </c>
      <c r="C108" s="31" t="s">
        <v>1236</v>
      </c>
      <c r="D108" s="31" t="s">
        <v>1237</v>
      </c>
      <c r="E108" s="31" t="s">
        <v>575</v>
      </c>
      <c r="F108" s="86">
        <v>557434</v>
      </c>
      <c r="G108" s="32">
        <v>36.64</v>
      </c>
      <c r="H108" s="32" t="s">
        <v>866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45194</v>
      </c>
      <c r="B109" s="32" t="s">
        <v>1235</v>
      </c>
      <c r="C109" s="31" t="s">
        <v>1236</v>
      </c>
      <c r="D109" s="31" t="s">
        <v>877</v>
      </c>
      <c r="E109" s="31" t="s">
        <v>575</v>
      </c>
      <c r="F109" s="86">
        <v>472053</v>
      </c>
      <c r="G109" s="32">
        <v>37.090000000000003</v>
      </c>
      <c r="H109" s="32" t="s">
        <v>866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45194</v>
      </c>
      <c r="B110" s="32" t="s">
        <v>1235</v>
      </c>
      <c r="C110" s="31" t="s">
        <v>1236</v>
      </c>
      <c r="D110" s="31" t="s">
        <v>577</v>
      </c>
      <c r="E110" s="31" t="s">
        <v>575</v>
      </c>
      <c r="F110" s="86">
        <v>1425237</v>
      </c>
      <c r="G110" s="32">
        <v>37.44</v>
      </c>
      <c r="H110" s="32" t="s">
        <v>866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45194</v>
      </c>
      <c r="B111" s="32" t="s">
        <v>1238</v>
      </c>
      <c r="C111" s="31" t="s">
        <v>1239</v>
      </c>
      <c r="D111" s="31" t="s">
        <v>1240</v>
      </c>
      <c r="E111" s="31" t="s">
        <v>575</v>
      </c>
      <c r="F111" s="86">
        <v>66000</v>
      </c>
      <c r="G111" s="32">
        <v>94.28</v>
      </c>
      <c r="H111" s="32" t="s">
        <v>866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45194</v>
      </c>
      <c r="B112" s="32" t="s">
        <v>177</v>
      </c>
      <c r="C112" s="31" t="s">
        <v>1241</v>
      </c>
      <c r="D112" s="31" t="s">
        <v>577</v>
      </c>
      <c r="E112" s="31" t="s">
        <v>575</v>
      </c>
      <c r="F112" s="86">
        <v>326920</v>
      </c>
      <c r="G112" s="32">
        <v>1893.14</v>
      </c>
      <c r="H112" s="32" t="s">
        <v>866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45194</v>
      </c>
      <c r="B113" s="32" t="s">
        <v>1103</v>
      </c>
      <c r="C113" s="31" t="s">
        <v>1104</v>
      </c>
      <c r="D113" s="31" t="s">
        <v>1206</v>
      </c>
      <c r="E113" s="31" t="s">
        <v>575</v>
      </c>
      <c r="F113" s="86">
        <v>2590674</v>
      </c>
      <c r="G113" s="32">
        <v>32.32</v>
      </c>
      <c r="H113" s="32" t="s">
        <v>866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45194</v>
      </c>
      <c r="B114" s="32" t="s">
        <v>1103</v>
      </c>
      <c r="C114" s="31" t="s">
        <v>1104</v>
      </c>
      <c r="D114" s="31" t="s">
        <v>577</v>
      </c>
      <c r="E114" s="31" t="s">
        <v>575</v>
      </c>
      <c r="F114" s="86">
        <v>8316108</v>
      </c>
      <c r="G114" s="32">
        <v>32.31</v>
      </c>
      <c r="H114" s="32" t="s">
        <v>866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45194</v>
      </c>
      <c r="B115" s="32" t="s">
        <v>1103</v>
      </c>
      <c r="C115" s="31" t="s">
        <v>1104</v>
      </c>
      <c r="D115" s="31" t="s">
        <v>877</v>
      </c>
      <c r="E115" s="31" t="s">
        <v>575</v>
      </c>
      <c r="F115" s="86">
        <v>4335707</v>
      </c>
      <c r="G115" s="32">
        <v>32.39</v>
      </c>
      <c r="H115" s="32" t="s">
        <v>866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45194</v>
      </c>
      <c r="B116" s="32" t="s">
        <v>1242</v>
      </c>
      <c r="C116" s="31" t="s">
        <v>1243</v>
      </c>
      <c r="D116" s="31" t="s">
        <v>577</v>
      </c>
      <c r="E116" s="31" t="s">
        <v>575</v>
      </c>
      <c r="F116" s="86">
        <v>1282226</v>
      </c>
      <c r="G116" s="32">
        <v>159.91999999999999</v>
      </c>
      <c r="H116" s="32" t="s">
        <v>866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45194</v>
      </c>
      <c r="B117" s="32" t="s">
        <v>1244</v>
      </c>
      <c r="C117" s="31" t="s">
        <v>1245</v>
      </c>
      <c r="D117" s="31" t="s">
        <v>1246</v>
      </c>
      <c r="E117" s="31" t="s">
        <v>575</v>
      </c>
      <c r="F117" s="86">
        <v>699255</v>
      </c>
      <c r="G117" s="32">
        <v>158.93</v>
      </c>
      <c r="H117" s="32" t="s">
        <v>866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45194</v>
      </c>
      <c r="B118" s="32" t="s">
        <v>1247</v>
      </c>
      <c r="C118" s="31" t="s">
        <v>1248</v>
      </c>
      <c r="D118" s="31" t="s">
        <v>1249</v>
      </c>
      <c r="E118" s="31" t="s">
        <v>575</v>
      </c>
      <c r="F118" s="86">
        <v>78000</v>
      </c>
      <c r="G118" s="32">
        <v>24.49</v>
      </c>
      <c r="H118" s="32" t="s">
        <v>866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45194</v>
      </c>
      <c r="B119" s="32" t="s">
        <v>1105</v>
      </c>
      <c r="C119" s="31" t="s">
        <v>1106</v>
      </c>
      <c r="D119" s="31" t="s">
        <v>577</v>
      </c>
      <c r="E119" s="31" t="s">
        <v>575</v>
      </c>
      <c r="F119" s="86">
        <v>2312781</v>
      </c>
      <c r="G119" s="32">
        <v>80.36</v>
      </c>
      <c r="H119" s="32" t="s">
        <v>866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45194</v>
      </c>
      <c r="B120" s="32" t="s">
        <v>1250</v>
      </c>
      <c r="C120" s="31" t="s">
        <v>1251</v>
      </c>
      <c r="D120" s="31" t="s">
        <v>577</v>
      </c>
      <c r="E120" s="31" t="s">
        <v>575</v>
      </c>
      <c r="F120" s="86">
        <v>773505</v>
      </c>
      <c r="G120" s="32">
        <v>29.32</v>
      </c>
      <c r="H120" s="32" t="s">
        <v>866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45194</v>
      </c>
      <c r="B121" s="32" t="s">
        <v>1252</v>
      </c>
      <c r="C121" s="31" t="s">
        <v>1253</v>
      </c>
      <c r="D121" s="31" t="s">
        <v>1254</v>
      </c>
      <c r="E121" s="31" t="s">
        <v>575</v>
      </c>
      <c r="F121" s="86">
        <v>43622</v>
      </c>
      <c r="G121" s="32">
        <v>73.08</v>
      </c>
      <c r="H121" s="32" t="s">
        <v>866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45194</v>
      </c>
      <c r="B122" s="32" t="s">
        <v>1042</v>
      </c>
      <c r="C122" s="31" t="s">
        <v>1043</v>
      </c>
      <c r="D122" s="31" t="s">
        <v>1237</v>
      </c>
      <c r="E122" s="31" t="s">
        <v>575</v>
      </c>
      <c r="F122" s="86">
        <v>1703335</v>
      </c>
      <c r="G122" s="32">
        <v>26.96</v>
      </c>
      <c r="H122" s="32" t="s">
        <v>866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45194</v>
      </c>
      <c r="B123" s="32" t="s">
        <v>1042</v>
      </c>
      <c r="C123" s="31" t="s">
        <v>1043</v>
      </c>
      <c r="D123" s="31" t="s">
        <v>877</v>
      </c>
      <c r="E123" s="31" t="s">
        <v>575</v>
      </c>
      <c r="F123" s="86">
        <v>11749133</v>
      </c>
      <c r="G123" s="32">
        <v>26.59</v>
      </c>
      <c r="H123" s="32" t="s">
        <v>866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45194</v>
      </c>
      <c r="B124" s="32" t="s">
        <v>528</v>
      </c>
      <c r="C124" s="31" t="s">
        <v>1255</v>
      </c>
      <c r="D124" s="31" t="s">
        <v>577</v>
      </c>
      <c r="E124" s="31" t="s">
        <v>575</v>
      </c>
      <c r="F124" s="86">
        <v>1330892</v>
      </c>
      <c r="G124" s="32">
        <v>313.86</v>
      </c>
      <c r="H124" s="32" t="s">
        <v>866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45194</v>
      </c>
      <c r="B125" s="32" t="s">
        <v>1256</v>
      </c>
      <c r="C125" s="31" t="s">
        <v>1257</v>
      </c>
      <c r="D125" s="31" t="s">
        <v>1071</v>
      </c>
      <c r="E125" s="31" t="s">
        <v>575</v>
      </c>
      <c r="F125" s="86">
        <v>303977</v>
      </c>
      <c r="G125" s="32">
        <v>10.56</v>
      </c>
      <c r="H125" s="32" t="s">
        <v>866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45194</v>
      </c>
      <c r="B126" s="32" t="s">
        <v>1203</v>
      </c>
      <c r="C126" s="31" t="s">
        <v>1204</v>
      </c>
      <c r="D126" s="31" t="s">
        <v>1205</v>
      </c>
      <c r="E126" s="31" t="s">
        <v>576</v>
      </c>
      <c r="F126" s="86">
        <v>56182</v>
      </c>
      <c r="G126" s="32">
        <v>61.27</v>
      </c>
      <c r="H126" s="32" t="s">
        <v>866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45194</v>
      </c>
      <c r="B127" s="32" t="s">
        <v>1069</v>
      </c>
      <c r="C127" s="31" t="s">
        <v>1070</v>
      </c>
      <c r="D127" s="31" t="s">
        <v>1206</v>
      </c>
      <c r="E127" s="31" t="s">
        <v>576</v>
      </c>
      <c r="F127" s="86">
        <v>18544</v>
      </c>
      <c r="G127" s="32">
        <v>54.87</v>
      </c>
      <c r="H127" s="32" t="s">
        <v>866</v>
      </c>
    </row>
    <row r="128" spans="1:28" ht="15" customHeight="1">
      <c r="A128" s="85">
        <v>45194</v>
      </c>
      <c r="B128" s="32" t="s">
        <v>1081</v>
      </c>
      <c r="C128" s="31" t="s">
        <v>1082</v>
      </c>
      <c r="D128" s="31" t="s">
        <v>577</v>
      </c>
      <c r="E128" s="31" t="s">
        <v>576</v>
      </c>
      <c r="F128" s="86">
        <v>138303</v>
      </c>
      <c r="G128" s="32">
        <v>484.24</v>
      </c>
      <c r="H128" s="32" t="s">
        <v>866</v>
      </c>
    </row>
    <row r="129" spans="1:8" ht="15" customHeight="1">
      <c r="A129" s="85">
        <v>45194</v>
      </c>
      <c r="B129" s="32" t="s">
        <v>1207</v>
      </c>
      <c r="C129" s="31" t="s">
        <v>1208</v>
      </c>
      <c r="D129" s="31" t="s">
        <v>1258</v>
      </c>
      <c r="E129" s="31" t="s">
        <v>576</v>
      </c>
      <c r="F129" s="86">
        <v>49500</v>
      </c>
      <c r="G129" s="32">
        <v>1450</v>
      </c>
      <c r="H129" s="32" t="s">
        <v>866</v>
      </c>
    </row>
    <row r="130" spans="1:8" ht="15" customHeight="1">
      <c r="A130" s="85">
        <v>45194</v>
      </c>
      <c r="B130" s="32" t="s">
        <v>1211</v>
      </c>
      <c r="C130" s="31" t="s">
        <v>1212</v>
      </c>
      <c r="D130" s="31" t="s">
        <v>1206</v>
      </c>
      <c r="E130" s="31" t="s">
        <v>576</v>
      </c>
      <c r="F130" s="86">
        <v>459103</v>
      </c>
      <c r="G130" s="32">
        <v>17.52</v>
      </c>
      <c r="H130" s="32" t="s">
        <v>866</v>
      </c>
    </row>
    <row r="131" spans="1:8" ht="15" customHeight="1">
      <c r="A131" s="85">
        <v>45194</v>
      </c>
      <c r="B131" s="32" t="s">
        <v>1211</v>
      </c>
      <c r="C131" s="31" t="s">
        <v>1212</v>
      </c>
      <c r="D131" s="31" t="s">
        <v>1213</v>
      </c>
      <c r="E131" s="31" t="s">
        <v>576</v>
      </c>
      <c r="F131" s="86">
        <v>539176</v>
      </c>
      <c r="G131" s="32">
        <v>17.579999999999998</v>
      </c>
      <c r="H131" s="32" t="s">
        <v>866</v>
      </c>
    </row>
    <row r="132" spans="1:8" ht="15" customHeight="1">
      <c r="A132" s="85">
        <v>45194</v>
      </c>
      <c r="B132" s="32" t="s">
        <v>1214</v>
      </c>
      <c r="C132" s="31" t="s">
        <v>1215</v>
      </c>
      <c r="D132" s="31" t="s">
        <v>1071</v>
      </c>
      <c r="E132" s="31" t="s">
        <v>576</v>
      </c>
      <c r="F132" s="86">
        <v>79499</v>
      </c>
      <c r="G132" s="32">
        <v>107.54</v>
      </c>
      <c r="H132" s="32" t="s">
        <v>866</v>
      </c>
    </row>
    <row r="133" spans="1:8" ht="15" customHeight="1">
      <c r="A133" s="85">
        <v>45194</v>
      </c>
      <c r="B133" s="32" t="s">
        <v>1259</v>
      </c>
      <c r="C133" s="31" t="s">
        <v>1260</v>
      </c>
      <c r="D133" s="31" t="s">
        <v>1261</v>
      </c>
      <c r="E133" s="31" t="s">
        <v>576</v>
      </c>
      <c r="F133" s="86">
        <v>1600000</v>
      </c>
      <c r="G133" s="32">
        <v>10.59</v>
      </c>
      <c r="H133" s="32" t="s">
        <v>866</v>
      </c>
    </row>
    <row r="134" spans="1:8" ht="15" customHeight="1">
      <c r="A134" s="85">
        <v>45194</v>
      </c>
      <c r="B134" s="32" t="s">
        <v>105</v>
      </c>
      <c r="C134" s="31" t="s">
        <v>1216</v>
      </c>
      <c r="D134" s="31" t="s">
        <v>1126</v>
      </c>
      <c r="E134" s="31" t="s">
        <v>576</v>
      </c>
      <c r="F134" s="86">
        <v>396798</v>
      </c>
      <c r="G134" s="32">
        <v>140.88</v>
      </c>
      <c r="H134" s="32" t="s">
        <v>866</v>
      </c>
    </row>
    <row r="135" spans="1:8" ht="15" customHeight="1">
      <c r="A135" s="85">
        <v>45194</v>
      </c>
      <c r="B135" s="32" t="s">
        <v>105</v>
      </c>
      <c r="C135" s="31" t="s">
        <v>1216</v>
      </c>
      <c r="D135" s="31" t="s">
        <v>1083</v>
      </c>
      <c r="E135" s="31" t="s">
        <v>576</v>
      </c>
      <c r="F135" s="86">
        <v>1381780</v>
      </c>
      <c r="G135" s="32">
        <v>143.52000000000001</v>
      </c>
      <c r="H135" s="32" t="s">
        <v>866</v>
      </c>
    </row>
    <row r="136" spans="1:8" ht="15" customHeight="1">
      <c r="A136" s="85">
        <v>45194</v>
      </c>
      <c r="B136" s="32" t="s">
        <v>105</v>
      </c>
      <c r="C136" s="31" t="s">
        <v>1216</v>
      </c>
      <c r="D136" s="31" t="s">
        <v>1218</v>
      </c>
      <c r="E136" s="31" t="s">
        <v>576</v>
      </c>
      <c r="F136" s="86">
        <v>1635000</v>
      </c>
      <c r="G136" s="32">
        <v>143.86000000000001</v>
      </c>
      <c r="H136" s="32" t="s">
        <v>866</v>
      </c>
    </row>
    <row r="137" spans="1:8" ht="15" customHeight="1">
      <c r="A137" s="85">
        <v>45194</v>
      </c>
      <c r="B137" s="32" t="s">
        <v>105</v>
      </c>
      <c r="C137" s="31" t="s">
        <v>1216</v>
      </c>
      <c r="D137" s="31" t="s">
        <v>1262</v>
      </c>
      <c r="E137" s="31" t="s">
        <v>576</v>
      </c>
      <c r="F137" s="86">
        <v>1500000</v>
      </c>
      <c r="G137" s="32">
        <v>144.65</v>
      </c>
      <c r="H137" s="32" t="s">
        <v>866</v>
      </c>
    </row>
    <row r="138" spans="1:8" ht="15" customHeight="1">
      <c r="A138" s="85">
        <v>45194</v>
      </c>
      <c r="B138" s="32" t="s">
        <v>105</v>
      </c>
      <c r="C138" s="31" t="s">
        <v>1216</v>
      </c>
      <c r="D138" s="31" t="s">
        <v>1217</v>
      </c>
      <c r="E138" s="31" t="s">
        <v>576</v>
      </c>
      <c r="F138" s="86">
        <v>4700123</v>
      </c>
      <c r="G138" s="32">
        <v>143.41</v>
      </c>
      <c r="H138" s="32" t="s">
        <v>866</v>
      </c>
    </row>
    <row r="139" spans="1:8" ht="15" customHeight="1">
      <c r="A139" s="85">
        <v>45194</v>
      </c>
      <c r="B139" s="32" t="s">
        <v>105</v>
      </c>
      <c r="C139" s="31" t="s">
        <v>1216</v>
      </c>
      <c r="D139" s="31" t="s">
        <v>877</v>
      </c>
      <c r="E139" s="31" t="s">
        <v>576</v>
      </c>
      <c r="F139" s="86">
        <v>1439477</v>
      </c>
      <c r="G139" s="32">
        <v>144.19</v>
      </c>
      <c r="H139" s="32" t="s">
        <v>866</v>
      </c>
    </row>
    <row r="140" spans="1:8" ht="15" customHeight="1">
      <c r="A140" s="85">
        <v>45194</v>
      </c>
      <c r="B140" s="32" t="s">
        <v>105</v>
      </c>
      <c r="C140" s="31" t="s">
        <v>1216</v>
      </c>
      <c r="D140" s="31" t="s">
        <v>1041</v>
      </c>
      <c r="E140" s="31" t="s">
        <v>576</v>
      </c>
      <c r="F140" s="86">
        <v>1956369</v>
      </c>
      <c r="G140" s="32">
        <v>143.63999999999999</v>
      </c>
      <c r="H140" s="32" t="s">
        <v>866</v>
      </c>
    </row>
    <row r="141" spans="1:8" ht="15" customHeight="1">
      <c r="A141" s="85">
        <v>45194</v>
      </c>
      <c r="B141" s="32" t="s">
        <v>1219</v>
      </c>
      <c r="C141" s="31" t="s">
        <v>1220</v>
      </c>
      <c r="D141" s="31" t="s">
        <v>1096</v>
      </c>
      <c r="E141" s="31" t="s">
        <v>576</v>
      </c>
      <c r="F141" s="86">
        <v>78000</v>
      </c>
      <c r="G141" s="32">
        <v>46.55</v>
      </c>
      <c r="H141" s="32" t="s">
        <v>866</v>
      </c>
    </row>
    <row r="142" spans="1:8" ht="15" customHeight="1">
      <c r="A142" s="85">
        <v>45194</v>
      </c>
      <c r="B142" s="32" t="s">
        <v>1221</v>
      </c>
      <c r="C142" s="31" t="s">
        <v>1222</v>
      </c>
      <c r="D142" s="31" t="s">
        <v>577</v>
      </c>
      <c r="E142" s="31" t="s">
        <v>576</v>
      </c>
      <c r="F142" s="86">
        <v>1487372</v>
      </c>
      <c r="G142" s="32">
        <v>107.23</v>
      </c>
      <c r="H142" s="32" t="s">
        <v>866</v>
      </c>
    </row>
    <row r="143" spans="1:8" ht="15" customHeight="1">
      <c r="A143" s="85">
        <v>45194</v>
      </c>
      <c r="B143" s="32" t="s">
        <v>420</v>
      </c>
      <c r="C143" s="31" t="s">
        <v>1232</v>
      </c>
      <c r="D143" s="31" t="s">
        <v>577</v>
      </c>
      <c r="E143" s="31" t="s">
        <v>576</v>
      </c>
      <c r="F143" s="86">
        <v>6225986</v>
      </c>
      <c r="G143" s="32">
        <v>84.12</v>
      </c>
      <c r="H143" s="32" t="s">
        <v>866</v>
      </c>
    </row>
    <row r="144" spans="1:8" ht="15" customHeight="1">
      <c r="A144" s="85">
        <v>45194</v>
      </c>
      <c r="B144" s="32" t="s">
        <v>420</v>
      </c>
      <c r="C144" s="31" t="s">
        <v>1232</v>
      </c>
      <c r="D144" s="31" t="s">
        <v>1263</v>
      </c>
      <c r="E144" s="31" t="s">
        <v>576</v>
      </c>
      <c r="F144" s="86">
        <v>3095129</v>
      </c>
      <c r="G144" s="32">
        <v>85.38</v>
      </c>
      <c r="H144" s="32" t="s">
        <v>866</v>
      </c>
    </row>
    <row r="145" spans="1:8" ht="15" customHeight="1">
      <c r="A145" s="85">
        <v>45194</v>
      </c>
      <c r="B145" s="32" t="s">
        <v>420</v>
      </c>
      <c r="C145" s="31" t="s">
        <v>1232</v>
      </c>
      <c r="D145" s="31" t="s">
        <v>877</v>
      </c>
      <c r="E145" s="31" t="s">
        <v>576</v>
      </c>
      <c r="F145" s="86">
        <v>4552693</v>
      </c>
      <c r="G145" s="32">
        <v>83.99</v>
      </c>
      <c r="H145" s="32" t="s">
        <v>866</v>
      </c>
    </row>
    <row r="146" spans="1:8" ht="15" customHeight="1">
      <c r="A146" s="85">
        <v>45194</v>
      </c>
      <c r="B146" s="32" t="s">
        <v>1233</v>
      </c>
      <c r="C146" s="31" t="s">
        <v>1234</v>
      </c>
      <c r="D146" s="31" t="s">
        <v>577</v>
      </c>
      <c r="E146" s="31" t="s">
        <v>576</v>
      </c>
      <c r="F146" s="86">
        <v>338303</v>
      </c>
      <c r="G146" s="32">
        <v>427.71</v>
      </c>
      <c r="H146" s="32" t="s">
        <v>866</v>
      </c>
    </row>
    <row r="147" spans="1:8" ht="15" customHeight="1">
      <c r="A147" s="85">
        <v>45194</v>
      </c>
      <c r="B147" s="32" t="s">
        <v>1264</v>
      </c>
      <c r="C147" s="31" t="s">
        <v>1265</v>
      </c>
      <c r="D147" s="31" t="s">
        <v>1096</v>
      </c>
      <c r="E147" s="31" t="s">
        <v>576</v>
      </c>
      <c r="F147" s="86">
        <v>225000</v>
      </c>
      <c r="G147" s="32">
        <v>8.6999999999999993</v>
      </c>
      <c r="H147" s="32" t="s">
        <v>866</v>
      </c>
    </row>
    <row r="148" spans="1:8" ht="15" customHeight="1">
      <c r="A148" s="85">
        <v>45194</v>
      </c>
      <c r="B148" s="32" t="s">
        <v>1266</v>
      </c>
      <c r="C148" s="31" t="s">
        <v>1267</v>
      </c>
      <c r="D148" s="31" t="s">
        <v>1096</v>
      </c>
      <c r="E148" s="31" t="s">
        <v>576</v>
      </c>
      <c r="F148" s="86">
        <v>150000</v>
      </c>
      <c r="G148" s="32">
        <v>23.3</v>
      </c>
      <c r="H148" s="32" t="s">
        <v>866</v>
      </c>
    </row>
    <row r="149" spans="1:8" ht="15" customHeight="1">
      <c r="A149" s="85">
        <v>45194</v>
      </c>
      <c r="B149" s="32" t="s">
        <v>1235</v>
      </c>
      <c r="C149" s="31" t="s">
        <v>1236</v>
      </c>
      <c r="D149" s="31" t="s">
        <v>577</v>
      </c>
      <c r="E149" s="31" t="s">
        <v>576</v>
      </c>
      <c r="F149" s="86">
        <v>1425237</v>
      </c>
      <c r="G149" s="32">
        <v>37.46</v>
      </c>
      <c r="H149" s="32" t="s">
        <v>866</v>
      </c>
    </row>
    <row r="150" spans="1:8" ht="15" customHeight="1">
      <c r="A150" s="85">
        <v>45194</v>
      </c>
      <c r="B150" s="32" t="s">
        <v>1235</v>
      </c>
      <c r="C150" s="31" t="s">
        <v>1236</v>
      </c>
      <c r="D150" s="31" t="s">
        <v>1237</v>
      </c>
      <c r="E150" s="31" t="s">
        <v>576</v>
      </c>
      <c r="F150" s="86">
        <v>192269</v>
      </c>
      <c r="G150" s="32">
        <v>37.479999999999997</v>
      </c>
      <c r="H150" s="32" t="s">
        <v>866</v>
      </c>
    </row>
    <row r="151" spans="1:8" ht="15" customHeight="1">
      <c r="A151" s="85">
        <v>45194</v>
      </c>
      <c r="B151" s="32" t="s">
        <v>1235</v>
      </c>
      <c r="C151" s="31" t="s">
        <v>1236</v>
      </c>
      <c r="D151" s="31" t="s">
        <v>877</v>
      </c>
      <c r="E151" s="31" t="s">
        <v>576</v>
      </c>
      <c r="F151" s="86">
        <v>512168</v>
      </c>
      <c r="G151" s="32">
        <v>37.119999999999997</v>
      </c>
      <c r="H151" s="32" t="s">
        <v>866</v>
      </c>
    </row>
    <row r="152" spans="1:8" ht="15" customHeight="1">
      <c r="A152" s="85">
        <v>45194</v>
      </c>
      <c r="B152" s="32" t="s">
        <v>177</v>
      </c>
      <c r="C152" s="31" t="s">
        <v>1241</v>
      </c>
      <c r="D152" s="31" t="s">
        <v>577</v>
      </c>
      <c r="E152" s="31" t="s">
        <v>576</v>
      </c>
      <c r="F152" s="86">
        <v>326920</v>
      </c>
      <c r="G152" s="32">
        <v>1893.78</v>
      </c>
      <c r="H152" s="32" t="s">
        <v>866</v>
      </c>
    </row>
    <row r="153" spans="1:8" ht="15" customHeight="1">
      <c r="A153" s="85">
        <v>45194</v>
      </c>
      <c r="B153" s="32" t="s">
        <v>1103</v>
      </c>
      <c r="C153" s="31" t="s">
        <v>1104</v>
      </c>
      <c r="D153" s="31" t="s">
        <v>577</v>
      </c>
      <c r="E153" s="31" t="s">
        <v>576</v>
      </c>
      <c r="F153" s="86">
        <v>8316108</v>
      </c>
      <c r="G153" s="32">
        <v>32.32</v>
      </c>
      <c r="H153" s="32" t="s">
        <v>866</v>
      </c>
    </row>
    <row r="154" spans="1:8" ht="15" customHeight="1">
      <c r="A154" s="85">
        <v>45194</v>
      </c>
      <c r="B154" s="32" t="s">
        <v>1103</v>
      </c>
      <c r="C154" s="31" t="s">
        <v>1104</v>
      </c>
      <c r="D154" s="31" t="s">
        <v>1206</v>
      </c>
      <c r="E154" s="31" t="s">
        <v>576</v>
      </c>
      <c r="F154" s="86">
        <v>2502819</v>
      </c>
      <c r="G154" s="32">
        <v>32.43</v>
      </c>
      <c r="H154" s="32" t="s">
        <v>866</v>
      </c>
    </row>
    <row r="155" spans="1:8" ht="15" customHeight="1">
      <c r="A155" s="85">
        <v>45194</v>
      </c>
      <c r="B155" s="32" t="s">
        <v>1103</v>
      </c>
      <c r="C155" s="31" t="s">
        <v>1104</v>
      </c>
      <c r="D155" s="31" t="s">
        <v>877</v>
      </c>
      <c r="E155" s="31" t="s">
        <v>576</v>
      </c>
      <c r="F155" s="86">
        <v>4193530</v>
      </c>
      <c r="G155" s="32">
        <v>32.49</v>
      </c>
      <c r="H155" s="32" t="s">
        <v>866</v>
      </c>
    </row>
    <row r="156" spans="1:8" ht="15" customHeight="1">
      <c r="A156" s="85">
        <v>45194</v>
      </c>
      <c r="B156" s="32" t="s">
        <v>1242</v>
      </c>
      <c r="C156" s="31" t="s">
        <v>1243</v>
      </c>
      <c r="D156" s="31" t="s">
        <v>577</v>
      </c>
      <c r="E156" s="31" t="s">
        <v>576</v>
      </c>
      <c r="F156" s="86">
        <v>1282226</v>
      </c>
      <c r="G156" s="32">
        <v>160.21</v>
      </c>
      <c r="H156" s="32" t="s">
        <v>866</v>
      </c>
    </row>
    <row r="157" spans="1:8" ht="15" customHeight="1">
      <c r="A157" s="85">
        <v>45194</v>
      </c>
      <c r="B157" s="32" t="s">
        <v>1244</v>
      </c>
      <c r="C157" s="31" t="s">
        <v>1245</v>
      </c>
      <c r="D157" s="31" t="s">
        <v>1246</v>
      </c>
      <c r="E157" s="31" t="s">
        <v>576</v>
      </c>
      <c r="F157" s="86">
        <v>491484</v>
      </c>
      <c r="G157" s="32">
        <v>158.97</v>
      </c>
      <c r="H157" s="32" t="s">
        <v>866</v>
      </c>
    </row>
    <row r="158" spans="1:8" ht="15" customHeight="1">
      <c r="A158" s="85">
        <v>45194</v>
      </c>
      <c r="B158" s="32" t="s">
        <v>1107</v>
      </c>
      <c r="C158" s="31" t="s">
        <v>1108</v>
      </c>
      <c r="D158" s="31" t="s">
        <v>1268</v>
      </c>
      <c r="E158" s="31" t="s">
        <v>576</v>
      </c>
      <c r="F158" s="86">
        <v>78600</v>
      </c>
      <c r="G158" s="32">
        <v>8.8000000000000007</v>
      </c>
      <c r="H158" s="32" t="s">
        <v>866</v>
      </c>
    </row>
    <row r="159" spans="1:8" ht="15" customHeight="1">
      <c r="A159" s="85">
        <v>45194</v>
      </c>
      <c r="B159" s="32" t="s">
        <v>1105</v>
      </c>
      <c r="C159" s="31" t="s">
        <v>1106</v>
      </c>
      <c r="D159" s="31" t="s">
        <v>577</v>
      </c>
      <c r="E159" s="31" t="s">
        <v>576</v>
      </c>
      <c r="F159" s="86">
        <v>2312781</v>
      </c>
      <c r="G159" s="32">
        <v>80.41</v>
      </c>
      <c r="H159" s="32" t="s">
        <v>866</v>
      </c>
    </row>
    <row r="160" spans="1:8" ht="15" customHeight="1">
      <c r="A160" s="85">
        <v>45194</v>
      </c>
      <c r="B160" s="32" t="s">
        <v>1250</v>
      </c>
      <c r="C160" s="31" t="s">
        <v>1251</v>
      </c>
      <c r="D160" s="31" t="s">
        <v>577</v>
      </c>
      <c r="E160" s="31" t="s">
        <v>576</v>
      </c>
      <c r="F160" s="86">
        <v>773505</v>
      </c>
      <c r="G160" s="32">
        <v>29.3</v>
      </c>
      <c r="H160" s="32" t="s">
        <v>866</v>
      </c>
    </row>
    <row r="161" spans="1:8" ht="15" customHeight="1">
      <c r="A161" s="85">
        <v>45194</v>
      </c>
      <c r="B161" s="32" t="s">
        <v>1252</v>
      </c>
      <c r="C161" s="31" t="s">
        <v>1253</v>
      </c>
      <c r="D161" s="31" t="s">
        <v>1254</v>
      </c>
      <c r="E161" s="31" t="s">
        <v>576</v>
      </c>
      <c r="F161" s="86">
        <v>38283</v>
      </c>
      <c r="G161" s="32">
        <v>73.45</v>
      </c>
      <c r="H161" s="32" t="s">
        <v>866</v>
      </c>
    </row>
    <row r="162" spans="1:8" ht="15" customHeight="1">
      <c r="A162" s="85">
        <v>45194</v>
      </c>
      <c r="B162" s="32" t="s">
        <v>1042</v>
      </c>
      <c r="C162" s="31" t="s">
        <v>1043</v>
      </c>
      <c r="D162" s="31" t="s">
        <v>1237</v>
      </c>
      <c r="E162" s="31" t="s">
        <v>576</v>
      </c>
      <c r="F162" s="86">
        <v>11985604</v>
      </c>
      <c r="G162" s="32">
        <v>26.72</v>
      </c>
      <c r="H162" s="32" t="s">
        <v>866</v>
      </c>
    </row>
    <row r="163" spans="1:8" ht="15" customHeight="1">
      <c r="A163" s="85">
        <v>45194</v>
      </c>
      <c r="B163" s="32" t="s">
        <v>1042</v>
      </c>
      <c r="C163" s="31" t="s">
        <v>1043</v>
      </c>
      <c r="D163" s="31" t="s">
        <v>877</v>
      </c>
      <c r="E163" s="31" t="s">
        <v>576</v>
      </c>
      <c r="F163" s="86">
        <v>11454507</v>
      </c>
      <c r="G163" s="32">
        <v>26.64</v>
      </c>
      <c r="H163" s="32" t="s">
        <v>866</v>
      </c>
    </row>
    <row r="164" spans="1:8" ht="15" customHeight="1">
      <c r="A164" s="85">
        <v>45194</v>
      </c>
      <c r="B164" s="32" t="s">
        <v>528</v>
      </c>
      <c r="C164" s="31" t="s">
        <v>1255</v>
      </c>
      <c r="D164" s="31" t="s">
        <v>577</v>
      </c>
      <c r="E164" s="31" t="s">
        <v>576</v>
      </c>
      <c r="F164" s="86">
        <v>1330892</v>
      </c>
      <c r="G164" s="32">
        <v>314.2</v>
      </c>
      <c r="H164" s="32" t="s">
        <v>866</v>
      </c>
    </row>
    <row r="165" spans="1:8" ht="15" customHeight="1">
      <c r="A165" s="85">
        <v>45194</v>
      </c>
      <c r="B165" s="32" t="s">
        <v>1256</v>
      </c>
      <c r="C165" s="31" t="s">
        <v>1257</v>
      </c>
      <c r="D165" s="31" t="s">
        <v>1071</v>
      </c>
      <c r="E165" s="31" t="s">
        <v>576</v>
      </c>
      <c r="F165" s="86">
        <v>238022</v>
      </c>
      <c r="G165" s="32">
        <v>10.42</v>
      </c>
      <c r="H165" s="32" t="s">
        <v>866</v>
      </c>
    </row>
    <row r="166" spans="1:8" ht="15" customHeight="1">
      <c r="A166" s="85"/>
      <c r="B166" s="32"/>
      <c r="C166" s="31"/>
      <c r="D166" s="31"/>
      <c r="E166" s="31"/>
      <c r="F166" s="86"/>
      <c r="G166" s="32"/>
      <c r="H166" s="32"/>
    </row>
    <row r="167" spans="1:8" ht="15" customHeight="1">
      <c r="A167" s="85"/>
      <c r="B167" s="32"/>
      <c r="C167" s="31"/>
      <c r="D167" s="31"/>
      <c r="E167" s="31"/>
      <c r="F167" s="86"/>
      <c r="G167" s="32"/>
      <c r="H167" s="32"/>
    </row>
    <row r="168" spans="1:8" ht="15" customHeight="1">
      <c r="A168" s="85"/>
      <c r="B168" s="32"/>
      <c r="C168" s="31"/>
      <c r="D168" s="31"/>
      <c r="E168" s="31"/>
      <c r="F168" s="86"/>
      <c r="G168" s="32"/>
      <c r="H168" s="32"/>
    </row>
    <row r="169" spans="1:8" ht="15" customHeight="1">
      <c r="A169" s="85"/>
      <c r="B169" s="32"/>
      <c r="C169" s="31"/>
      <c r="D169" s="31"/>
      <c r="E169" s="31"/>
      <c r="F169" s="86"/>
      <c r="G169" s="32"/>
      <c r="H169" s="32"/>
    </row>
    <row r="170" spans="1:8" ht="15" customHeight="1">
      <c r="A170" s="85"/>
      <c r="B170" s="32"/>
      <c r="C170" s="31"/>
      <c r="D170" s="31"/>
      <c r="E170" s="31"/>
      <c r="F170" s="86"/>
      <c r="G170" s="32"/>
      <c r="H170" s="32"/>
    </row>
    <row r="171" spans="1:8" ht="15" customHeight="1">
      <c r="A171" s="85"/>
      <c r="B171" s="32"/>
      <c r="C171" s="31"/>
      <c r="D171" s="31"/>
      <c r="E171" s="31"/>
      <c r="F171" s="86"/>
      <c r="G171" s="32"/>
      <c r="H171" s="32"/>
    </row>
    <row r="172" spans="1:8" ht="15" customHeight="1">
      <c r="A172" s="85"/>
      <c r="B172" s="32"/>
      <c r="C172" s="31"/>
      <c r="D172" s="31"/>
      <c r="E172" s="31"/>
      <c r="F172" s="86"/>
      <c r="G172" s="32"/>
      <c r="H172" s="32"/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13"/>
  <sheetViews>
    <sheetView zoomScale="70" zoomScaleNormal="70" workbookViewId="0">
      <selection activeCell="I31" sqref="I3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45195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357">
        <v>1</v>
      </c>
      <c r="B10" s="251">
        <v>45119</v>
      </c>
      <c r="C10" s="358"/>
      <c r="D10" s="384" t="s">
        <v>129</v>
      </c>
      <c r="E10" s="360" t="s">
        <v>592</v>
      </c>
      <c r="F10" s="250">
        <v>1625</v>
      </c>
      <c r="G10" s="252">
        <v>1540</v>
      </c>
      <c r="H10" s="250">
        <v>1535</v>
      </c>
      <c r="I10" s="250" t="s">
        <v>863</v>
      </c>
      <c r="J10" s="361" t="s">
        <v>1072</v>
      </c>
      <c r="K10" s="361">
        <f>H10-F10</f>
        <v>-90</v>
      </c>
      <c r="L10" s="362">
        <f>(F10*-0.02)/100</f>
        <v>-0.32500000000000001</v>
      </c>
      <c r="M10" s="363">
        <f>(K10+L10)/F10</f>
        <v>-5.5584615384615385E-2</v>
      </c>
      <c r="N10" s="364" t="s">
        <v>605</v>
      </c>
      <c r="O10" s="365">
        <v>45191</v>
      </c>
      <c r="P10" s="366" t="s">
        <v>311</v>
      </c>
      <c r="Q10" s="37"/>
      <c r="R10" s="37" t="s">
        <v>594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4.25" customHeight="1">
      <c r="A11" s="262">
        <v>2</v>
      </c>
      <c r="B11" s="261">
        <v>45133</v>
      </c>
      <c r="C11" s="263"/>
      <c r="D11" s="265" t="s">
        <v>74</v>
      </c>
      <c r="E11" s="246" t="s">
        <v>592</v>
      </c>
      <c r="F11" s="224">
        <v>194</v>
      </c>
      <c r="G11" s="225">
        <v>185</v>
      </c>
      <c r="H11" s="224">
        <v>206.5</v>
      </c>
      <c r="I11" s="224" t="s">
        <v>867</v>
      </c>
      <c r="J11" s="103" t="s">
        <v>1012</v>
      </c>
      <c r="K11" s="103">
        <f t="shared" ref="K11" si="0">H11-F11</f>
        <v>12.5</v>
      </c>
      <c r="L11" s="104">
        <f t="shared" ref="L11" si="1">(F11*-0.3)/100</f>
        <v>-0.58199999999999996</v>
      </c>
      <c r="M11" s="105">
        <f t="shared" ref="M11" si="2">(K11+L11)/F11</f>
        <v>6.1432989690721647E-2</v>
      </c>
      <c r="N11" s="233" t="s">
        <v>595</v>
      </c>
      <c r="O11" s="235">
        <v>45182</v>
      </c>
      <c r="P11" s="234" t="s">
        <v>311</v>
      </c>
      <c r="Q11" s="37"/>
      <c r="R11" s="37" t="s">
        <v>594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4.25" customHeight="1">
      <c r="A12" s="262">
        <v>3</v>
      </c>
      <c r="B12" s="261">
        <v>45133</v>
      </c>
      <c r="C12" s="263"/>
      <c r="D12" s="265" t="s">
        <v>491</v>
      </c>
      <c r="E12" s="246" t="s">
        <v>592</v>
      </c>
      <c r="F12" s="224">
        <v>127.5</v>
      </c>
      <c r="G12" s="225">
        <v>118</v>
      </c>
      <c r="H12" s="224">
        <v>134.75</v>
      </c>
      <c r="I12" s="224" t="s">
        <v>868</v>
      </c>
      <c r="J12" s="103" t="s">
        <v>901</v>
      </c>
      <c r="K12" s="103">
        <f t="shared" ref="K12:K18" si="3">H12-F12</f>
        <v>7.25</v>
      </c>
      <c r="L12" s="104">
        <f t="shared" ref="L12:L18" si="4">(F12*-0.3)/100</f>
        <v>-0.38250000000000001</v>
      </c>
      <c r="M12" s="105">
        <f t="shared" ref="M12:M18" si="5">(K12+L12)/F12</f>
        <v>5.3862745098039212E-2</v>
      </c>
      <c r="N12" s="233" t="s">
        <v>595</v>
      </c>
      <c r="O12" s="235">
        <v>45170</v>
      </c>
      <c r="P12" s="234" t="s">
        <v>311</v>
      </c>
      <c r="Q12" s="37"/>
      <c r="R12" s="37" t="s">
        <v>594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262">
        <v>4</v>
      </c>
      <c r="B13" s="261">
        <v>45142</v>
      </c>
      <c r="C13" s="263"/>
      <c r="D13" s="265" t="s">
        <v>556</v>
      </c>
      <c r="E13" s="246" t="s">
        <v>919</v>
      </c>
      <c r="F13" s="224">
        <v>1823</v>
      </c>
      <c r="G13" s="225">
        <v>1738</v>
      </c>
      <c r="H13" s="224">
        <v>1925</v>
      </c>
      <c r="I13" s="224" t="s">
        <v>918</v>
      </c>
      <c r="J13" s="103" t="s">
        <v>928</v>
      </c>
      <c r="K13" s="103">
        <f t="shared" si="3"/>
        <v>102</v>
      </c>
      <c r="L13" s="104">
        <f t="shared" si="4"/>
        <v>-5.4689999999999994</v>
      </c>
      <c r="M13" s="105">
        <f t="shared" si="5"/>
        <v>5.2951727921009328E-2</v>
      </c>
      <c r="N13" s="233" t="s">
        <v>595</v>
      </c>
      <c r="O13" s="235">
        <v>45174</v>
      </c>
      <c r="P13" s="234" t="s">
        <v>311</v>
      </c>
      <c r="R13" s="37" t="s">
        <v>594</v>
      </c>
    </row>
    <row r="14" spans="1:38" ht="15" customHeight="1">
      <c r="A14" s="262">
        <v>5</v>
      </c>
      <c r="B14" s="261">
        <v>45145</v>
      </c>
      <c r="C14" s="263"/>
      <c r="D14" s="265" t="s">
        <v>535</v>
      </c>
      <c r="E14" s="246" t="s">
        <v>592</v>
      </c>
      <c r="F14" s="224">
        <v>399</v>
      </c>
      <c r="G14" s="225">
        <v>365</v>
      </c>
      <c r="H14" s="224">
        <v>433</v>
      </c>
      <c r="I14" s="224" t="s">
        <v>871</v>
      </c>
      <c r="J14" s="103" t="s">
        <v>755</v>
      </c>
      <c r="K14" s="103">
        <f t="shared" si="3"/>
        <v>34</v>
      </c>
      <c r="L14" s="104">
        <f t="shared" si="4"/>
        <v>-1.1969999999999998</v>
      </c>
      <c r="M14" s="105">
        <f t="shared" si="5"/>
        <v>8.2213032581453627E-2</v>
      </c>
      <c r="N14" s="233" t="s">
        <v>595</v>
      </c>
      <c r="O14" s="235">
        <v>45181</v>
      </c>
      <c r="P14" s="234" t="s">
        <v>311</v>
      </c>
      <c r="R14" s="37" t="s">
        <v>594</v>
      </c>
    </row>
    <row r="15" spans="1:38" ht="15" customHeight="1">
      <c r="A15" s="262">
        <v>6</v>
      </c>
      <c r="B15" s="231">
        <v>45167</v>
      </c>
      <c r="C15" s="245"/>
      <c r="D15" s="264" t="s">
        <v>402</v>
      </c>
      <c r="E15" s="246" t="s">
        <v>592</v>
      </c>
      <c r="F15" s="230">
        <v>2935</v>
      </c>
      <c r="G15" s="223">
        <v>2700</v>
      </c>
      <c r="H15" s="230">
        <v>3125</v>
      </c>
      <c r="I15" s="230" t="s">
        <v>879</v>
      </c>
      <c r="J15" s="103" t="s">
        <v>915</v>
      </c>
      <c r="K15" s="103">
        <f t="shared" si="3"/>
        <v>190</v>
      </c>
      <c r="L15" s="104">
        <f t="shared" si="4"/>
        <v>-8.8049999999999997</v>
      </c>
      <c r="M15" s="105">
        <f t="shared" si="5"/>
        <v>6.173594548551959E-2</v>
      </c>
      <c r="N15" s="233" t="s">
        <v>595</v>
      </c>
      <c r="O15" s="235">
        <v>45173</v>
      </c>
      <c r="P15" s="234" t="s">
        <v>311</v>
      </c>
      <c r="R15" s="37" t="s">
        <v>594</v>
      </c>
    </row>
    <row r="16" spans="1:38" ht="15" customHeight="1">
      <c r="A16" s="262">
        <v>7</v>
      </c>
      <c r="B16" s="231">
        <v>45167</v>
      </c>
      <c r="C16" s="245"/>
      <c r="D16" s="264" t="s">
        <v>430</v>
      </c>
      <c r="E16" s="246" t="s">
        <v>592</v>
      </c>
      <c r="F16" s="230">
        <v>114.5</v>
      </c>
      <c r="G16" s="223">
        <v>105</v>
      </c>
      <c r="H16" s="230">
        <v>122.25</v>
      </c>
      <c r="I16" s="230" t="s">
        <v>882</v>
      </c>
      <c r="J16" s="103" t="s">
        <v>902</v>
      </c>
      <c r="K16" s="103">
        <f t="shared" si="3"/>
        <v>7.75</v>
      </c>
      <c r="L16" s="104">
        <f t="shared" si="4"/>
        <v>-0.34350000000000003</v>
      </c>
      <c r="M16" s="105">
        <f t="shared" si="5"/>
        <v>6.4685589519650658E-2</v>
      </c>
      <c r="N16" s="233" t="s">
        <v>595</v>
      </c>
      <c r="O16" s="235">
        <v>45171</v>
      </c>
      <c r="P16" s="234" t="s">
        <v>311</v>
      </c>
      <c r="R16" s="37" t="s">
        <v>594</v>
      </c>
    </row>
    <row r="17" spans="1:18" ht="15" customHeight="1">
      <c r="A17" s="262">
        <v>8</v>
      </c>
      <c r="B17" s="231">
        <v>45168</v>
      </c>
      <c r="C17" s="245"/>
      <c r="D17" s="264" t="s">
        <v>324</v>
      </c>
      <c r="E17" s="246" t="s">
        <v>592</v>
      </c>
      <c r="F17" s="230">
        <v>627</v>
      </c>
      <c r="G17" s="223">
        <v>577</v>
      </c>
      <c r="H17" s="230">
        <v>671</v>
      </c>
      <c r="I17" s="230" t="s">
        <v>891</v>
      </c>
      <c r="J17" s="103" t="s">
        <v>956</v>
      </c>
      <c r="K17" s="103">
        <f t="shared" si="3"/>
        <v>44</v>
      </c>
      <c r="L17" s="104">
        <f t="shared" si="4"/>
        <v>-1.881</v>
      </c>
      <c r="M17" s="105">
        <f t="shared" si="5"/>
        <v>6.7175438596491222E-2</v>
      </c>
      <c r="N17" s="233" t="s">
        <v>595</v>
      </c>
      <c r="O17" s="235">
        <v>45177</v>
      </c>
      <c r="P17" s="234" t="s">
        <v>311</v>
      </c>
      <c r="R17" s="37" t="s">
        <v>594</v>
      </c>
    </row>
    <row r="18" spans="1:18" ht="15" customHeight="1">
      <c r="A18" s="262">
        <v>9</v>
      </c>
      <c r="B18" s="231">
        <v>45169</v>
      </c>
      <c r="C18" s="245"/>
      <c r="D18" s="264" t="s">
        <v>387</v>
      </c>
      <c r="E18" s="246" t="s">
        <v>592</v>
      </c>
      <c r="F18" s="230">
        <v>1530</v>
      </c>
      <c r="G18" s="223">
        <v>1415</v>
      </c>
      <c r="H18" s="230">
        <v>1612.5</v>
      </c>
      <c r="I18" s="230" t="s">
        <v>894</v>
      </c>
      <c r="J18" s="103" t="s">
        <v>819</v>
      </c>
      <c r="K18" s="103">
        <f t="shared" si="3"/>
        <v>82.5</v>
      </c>
      <c r="L18" s="104">
        <f t="shared" si="4"/>
        <v>-4.59</v>
      </c>
      <c r="M18" s="105">
        <f t="shared" si="5"/>
        <v>5.092156862745098E-2</v>
      </c>
      <c r="N18" s="233" t="s">
        <v>595</v>
      </c>
      <c r="O18" s="235">
        <v>45170</v>
      </c>
      <c r="P18" s="234" t="s">
        <v>311</v>
      </c>
      <c r="R18" s="37" t="s">
        <v>594</v>
      </c>
    </row>
    <row r="19" spans="1:18" ht="15" customHeight="1">
      <c r="A19" s="262">
        <v>10</v>
      </c>
      <c r="B19" s="231">
        <v>45170</v>
      </c>
      <c r="C19" s="245"/>
      <c r="D19" s="264" t="s">
        <v>228</v>
      </c>
      <c r="E19" s="246" t="s">
        <v>592</v>
      </c>
      <c r="F19" s="230">
        <v>126.5</v>
      </c>
      <c r="G19" s="223">
        <v>119</v>
      </c>
      <c r="H19" s="230">
        <v>134.1</v>
      </c>
      <c r="I19" s="230" t="s">
        <v>896</v>
      </c>
      <c r="J19" s="103" t="s">
        <v>1032</v>
      </c>
      <c r="K19" s="103">
        <f t="shared" ref="K19" si="6">H19-F19</f>
        <v>7.5999999999999943</v>
      </c>
      <c r="L19" s="104">
        <f t="shared" ref="L19" si="7">(F19*-0.3)/100</f>
        <v>-0.37949999999999995</v>
      </c>
      <c r="M19" s="105">
        <f t="shared" ref="M19" si="8">(K19+L19)/F19</f>
        <v>5.7079051383399165E-2</v>
      </c>
      <c r="N19" s="233" t="s">
        <v>595</v>
      </c>
      <c r="O19" s="235">
        <v>45183</v>
      </c>
      <c r="P19" s="234" t="s">
        <v>311</v>
      </c>
      <c r="R19" s="37" t="s">
        <v>594</v>
      </c>
    </row>
    <row r="20" spans="1:18" ht="15" customHeight="1">
      <c r="A20" s="272">
        <v>11</v>
      </c>
      <c r="B20" s="231">
        <v>45170</v>
      </c>
      <c r="C20" s="245"/>
      <c r="D20" s="264" t="s">
        <v>114</v>
      </c>
      <c r="E20" s="246" t="s">
        <v>592</v>
      </c>
      <c r="F20" s="230">
        <v>141.5</v>
      </c>
      <c r="G20" s="223">
        <v>133</v>
      </c>
      <c r="H20" s="230">
        <v>149</v>
      </c>
      <c r="I20" s="230" t="s">
        <v>878</v>
      </c>
      <c r="J20" s="103" t="s">
        <v>963</v>
      </c>
      <c r="K20" s="103">
        <f>H20-F20</f>
        <v>7.5</v>
      </c>
      <c r="L20" s="104">
        <f>(F20*-0.02)/100</f>
        <v>-2.8300000000000002E-2</v>
      </c>
      <c r="M20" s="105">
        <f>(K20+L20)/F20</f>
        <v>5.2803533568904597E-2</v>
      </c>
      <c r="N20" s="233" t="s">
        <v>595</v>
      </c>
      <c r="O20" s="235">
        <v>45180</v>
      </c>
      <c r="P20" s="234" t="s">
        <v>311</v>
      </c>
      <c r="R20" s="37" t="s">
        <v>594</v>
      </c>
    </row>
    <row r="21" spans="1:18" ht="15" customHeight="1">
      <c r="A21" s="272">
        <v>12</v>
      </c>
      <c r="B21" s="231">
        <v>45173</v>
      </c>
      <c r="C21" s="245"/>
      <c r="D21" s="264" t="s">
        <v>486</v>
      </c>
      <c r="E21" s="246" t="s">
        <v>592</v>
      </c>
      <c r="F21" s="230">
        <v>133.5</v>
      </c>
      <c r="G21" s="223">
        <v>124</v>
      </c>
      <c r="H21" s="230">
        <v>142</v>
      </c>
      <c r="I21" s="230" t="s">
        <v>905</v>
      </c>
      <c r="J21" s="103" t="s">
        <v>916</v>
      </c>
      <c r="K21" s="103">
        <f>H21-F21</f>
        <v>8.5</v>
      </c>
      <c r="L21" s="104">
        <f>(F21*-0.02)/100</f>
        <v>-2.6699999999999998E-2</v>
      </c>
      <c r="M21" s="105">
        <f>(K21+L21)/F21</f>
        <v>6.3470411985018724E-2</v>
      </c>
      <c r="N21" s="233" t="s">
        <v>595</v>
      </c>
      <c r="O21" s="235">
        <v>45173</v>
      </c>
      <c r="P21" s="234" t="s">
        <v>311</v>
      </c>
      <c r="R21" s="37" t="s">
        <v>594</v>
      </c>
    </row>
    <row r="22" spans="1:18" ht="15" customHeight="1">
      <c r="A22" s="272">
        <v>13</v>
      </c>
      <c r="B22" s="231">
        <v>45173</v>
      </c>
      <c r="C22" s="245"/>
      <c r="D22" s="264" t="s">
        <v>229</v>
      </c>
      <c r="E22" s="246" t="s">
        <v>592</v>
      </c>
      <c r="F22" s="230">
        <v>3410</v>
      </c>
      <c r="G22" s="223">
        <v>3195</v>
      </c>
      <c r="H22" s="230">
        <v>3610</v>
      </c>
      <c r="I22" s="230" t="s">
        <v>914</v>
      </c>
      <c r="J22" s="103" t="s">
        <v>1049</v>
      </c>
      <c r="K22" s="103">
        <f>H22-F22</f>
        <v>200</v>
      </c>
      <c r="L22" s="104">
        <f>(F22*-0.02)/100</f>
        <v>-0.68200000000000005</v>
      </c>
      <c r="M22" s="105">
        <f>(K22+L22)/F22</f>
        <v>5.8451026392961881E-2</v>
      </c>
      <c r="N22" s="233" t="s">
        <v>595</v>
      </c>
      <c r="O22" s="235">
        <v>45187</v>
      </c>
      <c r="P22" s="234" t="s">
        <v>311</v>
      </c>
      <c r="R22" s="37" t="s">
        <v>594</v>
      </c>
    </row>
    <row r="23" spans="1:18" ht="15" customHeight="1">
      <c r="A23" s="357">
        <v>14</v>
      </c>
      <c r="B23" s="251">
        <v>45174</v>
      </c>
      <c r="C23" s="358"/>
      <c r="D23" s="359" t="s">
        <v>486</v>
      </c>
      <c r="E23" s="360" t="s">
        <v>592</v>
      </c>
      <c r="F23" s="250">
        <v>136.5</v>
      </c>
      <c r="G23" s="252">
        <v>129</v>
      </c>
      <c r="H23" s="250">
        <v>129</v>
      </c>
      <c r="I23" s="250" t="s">
        <v>920</v>
      </c>
      <c r="J23" s="361" t="s">
        <v>1072</v>
      </c>
      <c r="K23" s="361">
        <f>H23-F23</f>
        <v>-7.5</v>
      </c>
      <c r="L23" s="362">
        <f>(F23*-0.02)/100</f>
        <v>-2.7300000000000001E-2</v>
      </c>
      <c r="M23" s="363">
        <f>(K23+L23)/F23</f>
        <v>-5.514505494505495E-2</v>
      </c>
      <c r="N23" s="364" t="s">
        <v>605</v>
      </c>
      <c r="O23" s="365">
        <v>45190</v>
      </c>
      <c r="P23" s="366" t="s">
        <v>311</v>
      </c>
      <c r="R23" s="37" t="s">
        <v>594</v>
      </c>
    </row>
    <row r="24" spans="1:18" ht="15" customHeight="1">
      <c r="A24" s="236">
        <v>15</v>
      </c>
      <c r="B24" s="228">
        <v>45174</v>
      </c>
      <c r="C24" s="237"/>
      <c r="D24" s="242" t="s">
        <v>402</v>
      </c>
      <c r="E24" s="239" t="s">
        <v>592</v>
      </c>
      <c r="F24" s="227" t="s">
        <v>922</v>
      </c>
      <c r="G24" s="229">
        <v>2785</v>
      </c>
      <c r="H24" s="227"/>
      <c r="I24" s="227" t="s">
        <v>923</v>
      </c>
      <c r="J24" s="229" t="s">
        <v>593</v>
      </c>
      <c r="K24" s="229"/>
      <c r="L24" s="232"/>
      <c r="M24" s="240"/>
      <c r="N24" s="229"/>
      <c r="O24" s="241"/>
      <c r="P24" s="106">
        <f>VLOOKUP(D24,'MidCap Intra'!$B$11:$C$568,2,0)</f>
        <v>3007.45</v>
      </c>
      <c r="R24" s="37" t="s">
        <v>594</v>
      </c>
    </row>
    <row r="25" spans="1:18" ht="15" customHeight="1">
      <c r="A25" s="272">
        <v>16</v>
      </c>
      <c r="B25" s="231">
        <v>45175</v>
      </c>
      <c r="C25" s="245"/>
      <c r="D25" s="264" t="s">
        <v>372</v>
      </c>
      <c r="E25" s="246" t="s">
        <v>592</v>
      </c>
      <c r="F25" s="230">
        <v>512</v>
      </c>
      <c r="G25" s="223">
        <v>485</v>
      </c>
      <c r="H25" s="230">
        <v>560</v>
      </c>
      <c r="I25" s="230" t="s">
        <v>938</v>
      </c>
      <c r="J25" s="103" t="s">
        <v>1033</v>
      </c>
      <c r="K25" s="103">
        <f>H25-F25</f>
        <v>48</v>
      </c>
      <c r="L25" s="104">
        <f>(F25*-0.02)/100</f>
        <v>-0.1024</v>
      </c>
      <c r="M25" s="105">
        <f>(K25+L25)/F25</f>
        <v>9.3549999999999994E-2</v>
      </c>
      <c r="N25" s="233" t="s">
        <v>595</v>
      </c>
      <c r="O25" s="235">
        <v>45183</v>
      </c>
      <c r="P25" s="234" t="s">
        <v>311</v>
      </c>
      <c r="R25" s="37" t="s">
        <v>594</v>
      </c>
    </row>
    <row r="26" spans="1:18" ht="15" customHeight="1">
      <c r="A26" s="357">
        <v>17</v>
      </c>
      <c r="B26" s="251">
        <v>45180</v>
      </c>
      <c r="C26" s="358"/>
      <c r="D26" s="359" t="s">
        <v>490</v>
      </c>
      <c r="E26" s="360" t="s">
        <v>919</v>
      </c>
      <c r="F26" s="250">
        <v>1222</v>
      </c>
      <c r="G26" s="252">
        <v>1167</v>
      </c>
      <c r="H26" s="250">
        <v>1165</v>
      </c>
      <c r="I26" s="250" t="s">
        <v>964</v>
      </c>
      <c r="J26" s="361" t="s">
        <v>1090</v>
      </c>
      <c r="K26" s="361">
        <f>H26-F26</f>
        <v>-57</v>
      </c>
      <c r="L26" s="362">
        <f>(F26*-0.02)/100</f>
        <v>-0.24440000000000001</v>
      </c>
      <c r="M26" s="363">
        <f>(K26+L26)/F26</f>
        <v>-4.6844844517184944E-2</v>
      </c>
      <c r="N26" s="364" t="s">
        <v>605</v>
      </c>
      <c r="O26" s="365">
        <v>45191</v>
      </c>
      <c r="P26" s="366" t="s">
        <v>311</v>
      </c>
      <c r="R26" s="37" t="s">
        <v>594</v>
      </c>
    </row>
    <row r="27" spans="1:18" ht="15" customHeight="1">
      <c r="A27" s="236">
        <v>18</v>
      </c>
      <c r="B27" s="228">
        <v>45181</v>
      </c>
      <c r="C27" s="237"/>
      <c r="D27" s="242" t="s">
        <v>324</v>
      </c>
      <c r="E27" s="239" t="s">
        <v>592</v>
      </c>
      <c r="F27" s="227" t="s">
        <v>985</v>
      </c>
      <c r="G27" s="229">
        <v>608</v>
      </c>
      <c r="H27" s="227"/>
      <c r="I27" s="227" t="s">
        <v>986</v>
      </c>
      <c r="J27" s="229" t="s">
        <v>593</v>
      </c>
      <c r="K27" s="229"/>
      <c r="L27" s="232"/>
      <c r="M27" s="240"/>
      <c r="N27" s="229"/>
      <c r="O27" s="241"/>
      <c r="P27" s="106">
        <f>VLOOKUP(D27,'MidCap Intra'!$B$11:$C$568,2,0)</f>
        <v>636.70000000000005</v>
      </c>
      <c r="R27" s="37" t="s">
        <v>594</v>
      </c>
    </row>
    <row r="28" spans="1:18" ht="15" customHeight="1">
      <c r="A28" s="236">
        <v>19</v>
      </c>
      <c r="B28" s="228">
        <v>45181</v>
      </c>
      <c r="C28" s="237"/>
      <c r="D28" s="242" t="s">
        <v>226</v>
      </c>
      <c r="E28" s="239" t="s">
        <v>592</v>
      </c>
      <c r="F28" s="227" t="s">
        <v>999</v>
      </c>
      <c r="G28" s="229">
        <v>584</v>
      </c>
      <c r="H28" s="227"/>
      <c r="I28" s="227" t="s">
        <v>987</v>
      </c>
      <c r="J28" s="229" t="s">
        <v>593</v>
      </c>
      <c r="K28" s="229"/>
      <c r="L28" s="232"/>
      <c r="M28" s="240"/>
      <c r="N28" s="229"/>
      <c r="O28" s="241"/>
      <c r="P28" s="106">
        <f>VLOOKUP(D28,'MidCap Intra'!$B$11:$C$568,2,0)</f>
        <v>618.70000000000005</v>
      </c>
      <c r="R28" s="37" t="s">
        <v>594</v>
      </c>
    </row>
    <row r="29" spans="1:18" ht="15" customHeight="1">
      <c r="A29" s="272">
        <v>20</v>
      </c>
      <c r="B29" s="231">
        <v>45181</v>
      </c>
      <c r="C29" s="245"/>
      <c r="D29" s="264" t="s">
        <v>430</v>
      </c>
      <c r="E29" s="246" t="s">
        <v>592</v>
      </c>
      <c r="F29" s="230">
        <v>116.5</v>
      </c>
      <c r="G29" s="223">
        <v>108</v>
      </c>
      <c r="H29" s="230">
        <v>124</v>
      </c>
      <c r="I29" s="230" t="s">
        <v>882</v>
      </c>
      <c r="J29" s="103" t="s">
        <v>963</v>
      </c>
      <c r="K29" s="103">
        <f>H29-F29</f>
        <v>7.5</v>
      </c>
      <c r="L29" s="104">
        <f>(F29*-0.02)/100</f>
        <v>-2.3300000000000001E-2</v>
      </c>
      <c r="M29" s="105">
        <f>(K29+L29)/F29</f>
        <v>6.4177682403433481E-2</v>
      </c>
      <c r="N29" s="233" t="s">
        <v>595</v>
      </c>
      <c r="O29" s="235">
        <v>45184</v>
      </c>
      <c r="P29" s="354" t="s">
        <v>311</v>
      </c>
      <c r="R29" s="37" t="s">
        <v>594</v>
      </c>
    </row>
    <row r="30" spans="1:18" ht="15" customHeight="1">
      <c r="A30" s="236">
        <v>21</v>
      </c>
      <c r="B30" s="228">
        <v>45187</v>
      </c>
      <c r="C30" s="237"/>
      <c r="D30" s="242" t="s">
        <v>453</v>
      </c>
      <c r="E30" s="239" t="s">
        <v>592</v>
      </c>
      <c r="F30" s="227" t="s">
        <v>1046</v>
      </c>
      <c r="G30" s="229">
        <v>2380</v>
      </c>
      <c r="H30" s="227"/>
      <c r="I30" s="227" t="s">
        <v>1047</v>
      </c>
      <c r="J30" s="229" t="s">
        <v>593</v>
      </c>
      <c r="K30" s="229"/>
      <c r="L30" s="232"/>
      <c r="M30" s="240"/>
      <c r="N30" s="229"/>
      <c r="O30" s="241"/>
      <c r="P30" s="232">
        <f>VLOOKUP(D30,'MidCap Intra'!$B$11:$C$568,2,0)</f>
        <v>2396.75</v>
      </c>
      <c r="R30" s="37" t="s">
        <v>594</v>
      </c>
    </row>
    <row r="31" spans="1:18" ht="15" customHeight="1">
      <c r="A31" s="236">
        <v>22</v>
      </c>
      <c r="B31" s="228">
        <v>45189</v>
      </c>
      <c r="C31" s="237"/>
      <c r="D31" s="242" t="s">
        <v>211</v>
      </c>
      <c r="E31" s="239" t="s">
        <v>592</v>
      </c>
      <c r="F31" s="227" t="s">
        <v>1060</v>
      </c>
      <c r="G31" s="229">
        <v>2235</v>
      </c>
      <c r="H31" s="227"/>
      <c r="I31" s="227" t="s">
        <v>1061</v>
      </c>
      <c r="J31" s="229" t="s">
        <v>593</v>
      </c>
      <c r="K31" s="229"/>
      <c r="L31" s="232"/>
      <c r="M31" s="240"/>
      <c r="N31" s="229"/>
      <c r="O31" s="241"/>
      <c r="P31" s="232">
        <f>VLOOKUP(D31,'MidCap Intra'!$B$11:$C$568,2,0)</f>
        <v>2340.4499999999998</v>
      </c>
      <c r="R31" s="37" t="s">
        <v>594</v>
      </c>
    </row>
    <row r="32" spans="1:18" ht="15" customHeight="1">
      <c r="A32" s="236">
        <v>23</v>
      </c>
      <c r="B32" s="228">
        <v>45189</v>
      </c>
      <c r="C32" s="237"/>
      <c r="D32" s="242" t="s">
        <v>201</v>
      </c>
      <c r="E32" s="239" t="s">
        <v>592</v>
      </c>
      <c r="F32" s="227" t="s">
        <v>1062</v>
      </c>
      <c r="G32" s="229">
        <v>3370</v>
      </c>
      <c r="H32" s="227"/>
      <c r="I32" s="227" t="s">
        <v>1063</v>
      </c>
      <c r="J32" s="229" t="s">
        <v>593</v>
      </c>
      <c r="K32" s="229"/>
      <c r="L32" s="232"/>
      <c r="M32" s="240"/>
      <c r="N32" s="229"/>
      <c r="O32" s="241"/>
      <c r="P32" s="232">
        <f>VLOOKUP(D32,'MidCap Intra'!$B$11:$C$568,2,0)</f>
        <v>3393.2</v>
      </c>
      <c r="R32" s="37" t="s">
        <v>594</v>
      </c>
    </row>
    <row r="33" spans="1:38" ht="15" customHeight="1">
      <c r="A33" s="272">
        <v>24</v>
      </c>
      <c r="B33" s="231">
        <v>45189</v>
      </c>
      <c r="C33" s="245"/>
      <c r="D33" s="264" t="s">
        <v>354</v>
      </c>
      <c r="E33" s="246" t="s">
        <v>592</v>
      </c>
      <c r="F33" s="230">
        <v>1145</v>
      </c>
      <c r="G33" s="223">
        <v>1070</v>
      </c>
      <c r="H33" s="230">
        <v>1202.5</v>
      </c>
      <c r="I33" s="230" t="s">
        <v>1064</v>
      </c>
      <c r="J33" s="103" t="s">
        <v>1093</v>
      </c>
      <c r="K33" s="103">
        <f>H33-F33</f>
        <v>57.5</v>
      </c>
      <c r="L33" s="104">
        <f>(F33*-0.02)/100</f>
        <v>-0.22900000000000001</v>
      </c>
      <c r="M33" s="105">
        <f>(K33+L33)/F33</f>
        <v>5.0018340611353712E-2</v>
      </c>
      <c r="N33" s="233" t="s">
        <v>595</v>
      </c>
      <c r="O33" s="235">
        <v>45191</v>
      </c>
      <c r="P33" s="354" t="s">
        <v>311</v>
      </c>
      <c r="R33" s="37" t="s">
        <v>594</v>
      </c>
    </row>
    <row r="34" spans="1:38" ht="15" customHeight="1">
      <c r="A34" s="236">
        <v>25</v>
      </c>
      <c r="B34" s="228">
        <v>45190</v>
      </c>
      <c r="C34" s="237"/>
      <c r="D34" s="242" t="s">
        <v>548</v>
      </c>
      <c r="E34" s="239" t="s">
        <v>592</v>
      </c>
      <c r="F34" s="227" t="s">
        <v>1073</v>
      </c>
      <c r="G34" s="229">
        <v>276</v>
      </c>
      <c r="H34" s="227"/>
      <c r="I34" s="227" t="s">
        <v>1074</v>
      </c>
      <c r="J34" s="229" t="s">
        <v>593</v>
      </c>
      <c r="K34" s="229"/>
      <c r="L34" s="232"/>
      <c r="M34" s="240"/>
      <c r="N34" s="229"/>
      <c r="O34" s="241"/>
      <c r="P34" s="232">
        <f>VLOOKUP(D34,'MidCap Intra'!$B$11:$C$568,2,0)</f>
        <v>305.55</v>
      </c>
    </row>
    <row r="35" spans="1:38" ht="15" customHeight="1">
      <c r="A35" s="236">
        <v>26</v>
      </c>
      <c r="B35" s="228">
        <v>45191</v>
      </c>
      <c r="C35" s="237"/>
      <c r="D35" s="242" t="s">
        <v>372</v>
      </c>
      <c r="E35" s="239" t="s">
        <v>592</v>
      </c>
      <c r="F35" s="227" t="s">
        <v>1091</v>
      </c>
      <c r="G35" s="229">
        <v>485</v>
      </c>
      <c r="H35" s="227"/>
      <c r="I35" s="227" t="s">
        <v>1092</v>
      </c>
      <c r="J35" s="229" t="s">
        <v>593</v>
      </c>
      <c r="K35" s="229"/>
      <c r="L35" s="232"/>
      <c r="M35" s="240"/>
      <c r="N35" s="229"/>
      <c r="O35" s="241"/>
      <c r="P35" s="232">
        <f>VLOOKUP(D35,'MidCap Intra'!$B$11:$C$568,2,0)</f>
        <v>533.70000000000005</v>
      </c>
    </row>
    <row r="36" spans="1:38" ht="15" customHeight="1">
      <c r="A36" s="236">
        <v>27</v>
      </c>
      <c r="B36" s="228">
        <v>45194</v>
      </c>
      <c r="C36" s="237"/>
      <c r="D36" s="242" t="s">
        <v>430</v>
      </c>
      <c r="E36" s="239" t="s">
        <v>592</v>
      </c>
      <c r="F36" s="227" t="s">
        <v>1112</v>
      </c>
      <c r="G36" s="229">
        <v>108</v>
      </c>
      <c r="H36" s="227"/>
      <c r="I36" s="227" t="s">
        <v>882</v>
      </c>
      <c r="J36" s="229" t="s">
        <v>593</v>
      </c>
      <c r="K36" s="229"/>
      <c r="L36" s="232"/>
      <c r="M36" s="240"/>
      <c r="N36" s="229"/>
      <c r="O36" s="241"/>
      <c r="P36" s="232">
        <f>VLOOKUP(D36,'MidCap Intra'!$B$11:$C$568,2,0)</f>
        <v>117.3</v>
      </c>
    </row>
    <row r="37" spans="1:38" ht="15" customHeight="1">
      <c r="A37" s="236"/>
      <c r="B37" s="228"/>
      <c r="C37" s="237"/>
      <c r="D37" s="242"/>
      <c r="E37" s="239"/>
      <c r="F37" s="227"/>
      <c r="G37" s="229"/>
      <c r="H37" s="227"/>
      <c r="I37" s="227"/>
      <c r="J37" s="229"/>
      <c r="K37" s="229"/>
      <c r="L37" s="232"/>
      <c r="M37" s="240"/>
      <c r="N37" s="229"/>
      <c r="O37" s="241"/>
      <c r="P37" s="232"/>
    </row>
    <row r="38" spans="1:38" ht="15" customHeight="1">
      <c r="A38" s="236"/>
      <c r="B38" s="228"/>
      <c r="C38" s="237"/>
      <c r="D38" s="238"/>
      <c r="E38" s="239"/>
      <c r="F38" s="227"/>
      <c r="G38" s="229"/>
      <c r="H38" s="227"/>
      <c r="I38" s="227"/>
      <c r="J38" s="229"/>
      <c r="K38" s="229"/>
      <c r="L38" s="232"/>
      <c r="M38" s="240"/>
      <c r="N38" s="229"/>
      <c r="O38" s="241"/>
      <c r="P38" s="232"/>
    </row>
    <row r="43" spans="1:38" ht="14.25" customHeight="1">
      <c r="A43" s="107"/>
      <c r="B43" s="108"/>
      <c r="C43" s="109"/>
      <c r="D43" s="110"/>
      <c r="E43" s="111"/>
      <c r="F43" s="111"/>
      <c r="G43" s="107"/>
      <c r="H43" s="111"/>
      <c r="I43" s="112"/>
      <c r="J43" s="113"/>
      <c r="K43" s="113"/>
      <c r="L43" s="114"/>
      <c r="M43" s="115"/>
      <c r="N43" s="116"/>
      <c r="O43" s="117"/>
      <c r="P43" s="118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19" t="s">
        <v>596</v>
      </c>
      <c r="B44" s="120"/>
      <c r="C44" s="121"/>
      <c r="E44" s="122"/>
      <c r="F44" s="122"/>
      <c r="G44" s="122"/>
      <c r="H44" s="122"/>
      <c r="I44" s="122"/>
      <c r="J44" s="123"/>
      <c r="K44" s="122"/>
      <c r="L44" s="124"/>
      <c r="M44" s="55"/>
      <c r="N44" s="123"/>
      <c r="O44" s="121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25" t="s">
        <v>597</v>
      </c>
      <c r="B45" s="119"/>
      <c r="C45" s="119"/>
      <c r="D45" s="119"/>
      <c r="E45" s="37"/>
      <c r="F45" s="126" t="s">
        <v>598</v>
      </c>
      <c r="G45" s="6"/>
      <c r="H45" s="6"/>
      <c r="I45" s="6"/>
      <c r="J45" s="127"/>
      <c r="K45" s="128"/>
      <c r="L45" s="128"/>
      <c r="M45" s="129"/>
      <c r="N45" s="1"/>
      <c r="O45" s="130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19" t="s">
        <v>599</v>
      </c>
      <c r="B46" s="119"/>
      <c r="C46" s="119"/>
      <c r="D46" s="119" t="s">
        <v>600</v>
      </c>
      <c r="E46" s="6"/>
      <c r="F46" s="126" t="s">
        <v>601</v>
      </c>
      <c r="G46" s="6"/>
      <c r="H46" s="6"/>
      <c r="I46" s="6"/>
      <c r="J46" s="127"/>
      <c r="K46" s="128"/>
      <c r="L46" s="128"/>
      <c r="M46" s="129"/>
      <c r="N46" s="1"/>
      <c r="O46" s="130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19"/>
      <c r="B47" s="119"/>
      <c r="C47" s="119"/>
      <c r="D47" s="119"/>
      <c r="E47" s="6"/>
      <c r="F47" s="6"/>
      <c r="G47" s="6"/>
      <c r="H47" s="6"/>
      <c r="I47" s="6"/>
      <c r="J47" s="131"/>
      <c r="K47" s="128"/>
      <c r="L47" s="128"/>
      <c r="M47" s="6"/>
      <c r="N47" s="132"/>
      <c r="O47" s="1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276"/>
      <c r="B48" s="276"/>
      <c r="C48" s="276"/>
      <c r="D48" s="276"/>
      <c r="E48" s="277"/>
      <c r="F48" s="277"/>
      <c r="G48" s="277"/>
      <c r="H48" s="277"/>
      <c r="I48" s="277"/>
      <c r="J48" s="278"/>
      <c r="K48" s="279"/>
      <c r="L48" s="279"/>
      <c r="M48" s="277"/>
      <c r="N48" s="280"/>
      <c r="O48" s="281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4.25" customHeight="1">
      <c r="A49" s="119"/>
      <c r="B49" s="119"/>
      <c r="C49" s="119"/>
      <c r="D49" s="119"/>
      <c r="E49" s="6"/>
      <c r="F49" s="6"/>
      <c r="G49" s="6"/>
      <c r="H49" s="6"/>
      <c r="I49" s="6"/>
      <c r="J49" s="131"/>
      <c r="K49" s="128"/>
      <c r="L49" s="129"/>
      <c r="M49" s="6"/>
      <c r="N49" s="132"/>
      <c r="O49" s="1"/>
      <c r="P49" s="37"/>
      <c r="Q49" s="37"/>
      <c r="R49" s="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.75" customHeight="1">
      <c r="A50" s="142" t="s">
        <v>607</v>
      </c>
      <c r="B50" s="142"/>
      <c r="C50" s="142"/>
      <c r="D50" s="142"/>
      <c r="E50" s="6"/>
      <c r="F50" s="6"/>
      <c r="G50" s="6"/>
      <c r="H50" s="6"/>
      <c r="I50" s="6"/>
      <c r="J50" s="6"/>
      <c r="K50" s="6"/>
      <c r="L50" s="6"/>
      <c r="M50" s="6"/>
      <c r="N50" s="6"/>
      <c r="O50" s="24"/>
      <c r="Q50" s="37"/>
      <c r="R50" s="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38.25" customHeight="1">
      <c r="A51" s="96" t="s">
        <v>16</v>
      </c>
      <c r="B51" s="96" t="s">
        <v>567</v>
      </c>
      <c r="C51" s="96"/>
      <c r="D51" s="97" t="s">
        <v>579</v>
      </c>
      <c r="E51" s="96" t="s">
        <v>580</v>
      </c>
      <c r="F51" s="96" t="s">
        <v>581</v>
      </c>
      <c r="G51" s="96" t="s">
        <v>602</v>
      </c>
      <c r="H51" s="96" t="s">
        <v>583</v>
      </c>
      <c r="I51" s="247" t="s">
        <v>584</v>
      </c>
      <c r="J51" s="249" t="s">
        <v>585</v>
      </c>
      <c r="K51" s="248" t="s">
        <v>608</v>
      </c>
      <c r="L51" s="98" t="s">
        <v>587</v>
      </c>
      <c r="M51" s="143" t="s">
        <v>609</v>
      </c>
      <c r="N51" s="96" t="s">
        <v>610</v>
      </c>
      <c r="O51" s="95" t="s">
        <v>589</v>
      </c>
      <c r="P51" s="97" t="s">
        <v>590</v>
      </c>
      <c r="Q51" s="37"/>
      <c r="R51" s="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.75" customHeight="1">
      <c r="A52" s="224">
        <v>1</v>
      </c>
      <c r="B52" s="270">
        <v>45169</v>
      </c>
      <c r="C52" s="271"/>
      <c r="D52" s="271" t="s">
        <v>889</v>
      </c>
      <c r="E52" s="224" t="s">
        <v>604</v>
      </c>
      <c r="F52" s="224">
        <v>4380</v>
      </c>
      <c r="G52" s="224">
        <v>4300</v>
      </c>
      <c r="H52" s="225">
        <v>4435</v>
      </c>
      <c r="I52" s="225" t="s">
        <v>890</v>
      </c>
      <c r="J52" s="266" t="s">
        <v>731</v>
      </c>
      <c r="K52" s="267">
        <f t="shared" ref="K52" si="9">H52-F52</f>
        <v>55</v>
      </c>
      <c r="L52" s="104">
        <f t="shared" ref="L52" si="10">(H52*N52)*0.03%</f>
        <v>199.57499999999999</v>
      </c>
      <c r="M52" s="268">
        <f t="shared" ref="M52" si="11">(K52*N52)-L52</f>
        <v>8050.4250000000002</v>
      </c>
      <c r="N52" s="267">
        <v>150</v>
      </c>
      <c r="O52" s="103" t="s">
        <v>595</v>
      </c>
      <c r="P52" s="269">
        <v>45173</v>
      </c>
      <c r="Q52" s="144"/>
      <c r="R52" s="55" t="s">
        <v>606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5"/>
      <c r="AG52" s="146"/>
      <c r="AH52" s="144"/>
      <c r="AI52" s="144"/>
      <c r="AJ52" s="145"/>
      <c r="AK52" s="145"/>
      <c r="AL52" s="145"/>
    </row>
    <row r="53" spans="1:38" ht="12.75" customHeight="1">
      <c r="A53" s="224">
        <v>2</v>
      </c>
      <c r="B53" s="270">
        <v>45169</v>
      </c>
      <c r="C53" s="271"/>
      <c r="D53" s="271" t="s">
        <v>892</v>
      </c>
      <c r="E53" s="224" t="s">
        <v>604</v>
      </c>
      <c r="F53" s="224">
        <v>2430</v>
      </c>
      <c r="G53" s="224">
        <v>2385</v>
      </c>
      <c r="H53" s="225">
        <v>2473</v>
      </c>
      <c r="I53" s="225" t="s">
        <v>893</v>
      </c>
      <c r="J53" s="266" t="s">
        <v>961</v>
      </c>
      <c r="K53" s="267">
        <f t="shared" ref="K53" si="12">H53-F53</f>
        <v>43</v>
      </c>
      <c r="L53" s="104">
        <f t="shared" ref="L53" si="13">(H53*N53)*0.03%</f>
        <v>185.47499999999999</v>
      </c>
      <c r="M53" s="268">
        <f t="shared" ref="M53" si="14">(K53*N53)-L53</f>
        <v>10564.525</v>
      </c>
      <c r="N53" s="267">
        <v>250</v>
      </c>
      <c r="O53" s="103" t="s">
        <v>595</v>
      </c>
      <c r="P53" s="269">
        <v>45180</v>
      </c>
      <c r="Q53" s="144"/>
      <c r="R53" s="55" t="s">
        <v>594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5"/>
      <c r="AG53" s="146"/>
      <c r="AH53" s="144"/>
      <c r="AI53" s="144"/>
      <c r="AJ53" s="145"/>
      <c r="AK53" s="145"/>
      <c r="AL53" s="145"/>
    </row>
    <row r="54" spans="1:38" ht="12.75" customHeight="1">
      <c r="A54" s="224">
        <v>3</v>
      </c>
      <c r="B54" s="270">
        <v>45170</v>
      </c>
      <c r="C54" s="271"/>
      <c r="D54" s="271" t="s">
        <v>897</v>
      </c>
      <c r="E54" s="224" t="s">
        <v>604</v>
      </c>
      <c r="F54" s="224">
        <v>1096.5</v>
      </c>
      <c r="G54" s="224">
        <v>1082</v>
      </c>
      <c r="H54" s="225">
        <v>1106.5</v>
      </c>
      <c r="I54" s="225" t="s">
        <v>898</v>
      </c>
      <c r="J54" s="266" t="s">
        <v>904</v>
      </c>
      <c r="K54" s="267">
        <f t="shared" ref="K54" si="15">H54-F54</f>
        <v>10</v>
      </c>
      <c r="L54" s="104">
        <f t="shared" ref="L54" si="16">(H54*N54)*0.03%</f>
        <v>282.15749999999997</v>
      </c>
      <c r="M54" s="268">
        <f t="shared" ref="M54" si="17">(K54*N54)-L54</f>
        <v>8217.8425000000007</v>
      </c>
      <c r="N54" s="267">
        <v>850</v>
      </c>
      <c r="O54" s="103" t="s">
        <v>595</v>
      </c>
      <c r="P54" s="269">
        <v>45173</v>
      </c>
      <c r="Q54" s="144"/>
      <c r="R54" s="55" t="s">
        <v>606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5"/>
      <c r="AG54" s="146"/>
      <c r="AH54" s="144"/>
      <c r="AI54" s="144"/>
      <c r="AJ54" s="145"/>
      <c r="AK54" s="145"/>
      <c r="AL54" s="145"/>
    </row>
    <row r="55" spans="1:38" ht="12.75" customHeight="1">
      <c r="A55" s="224">
        <v>4</v>
      </c>
      <c r="B55" s="270">
        <v>45170</v>
      </c>
      <c r="C55" s="271"/>
      <c r="D55" s="271" t="s">
        <v>883</v>
      </c>
      <c r="E55" s="224" t="s">
        <v>604</v>
      </c>
      <c r="F55" s="224">
        <v>7345</v>
      </c>
      <c r="G55" s="224">
        <v>7170</v>
      </c>
      <c r="H55" s="225">
        <v>7445</v>
      </c>
      <c r="I55" s="225" t="s">
        <v>903</v>
      </c>
      <c r="J55" s="266" t="s">
        <v>616</v>
      </c>
      <c r="K55" s="267">
        <f t="shared" ref="K55" si="18">H55-F55</f>
        <v>100</v>
      </c>
      <c r="L55" s="104">
        <f t="shared" ref="L55" si="19">(H55*N55)*0.03%</f>
        <v>167.51249999999999</v>
      </c>
      <c r="M55" s="268">
        <f t="shared" ref="M55" si="20">(K55*N55)-L55</f>
        <v>7332.4875000000002</v>
      </c>
      <c r="N55" s="267">
        <v>75</v>
      </c>
      <c r="O55" s="103" t="s">
        <v>595</v>
      </c>
      <c r="P55" s="269">
        <v>45174</v>
      </c>
      <c r="Q55" s="144"/>
      <c r="R55" s="55" t="s">
        <v>606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5"/>
      <c r="AG55" s="146"/>
      <c r="AH55" s="144"/>
      <c r="AI55" s="144"/>
      <c r="AJ55" s="145"/>
      <c r="AK55" s="145"/>
      <c r="AL55" s="145"/>
    </row>
    <row r="56" spans="1:38" ht="12.75" customHeight="1">
      <c r="A56" s="224">
        <v>5</v>
      </c>
      <c r="B56" s="270">
        <v>45173</v>
      </c>
      <c r="C56" s="271"/>
      <c r="D56" s="271" t="s">
        <v>910</v>
      </c>
      <c r="E56" s="224" t="s">
        <v>604</v>
      </c>
      <c r="F56" s="224">
        <v>1363.5</v>
      </c>
      <c r="G56" s="224">
        <v>1325</v>
      </c>
      <c r="H56" s="225">
        <v>1373.5</v>
      </c>
      <c r="I56" s="225" t="s">
        <v>911</v>
      </c>
      <c r="J56" s="266" t="s">
        <v>904</v>
      </c>
      <c r="K56" s="267">
        <f t="shared" ref="K56" si="21">H56-F56</f>
        <v>10</v>
      </c>
      <c r="L56" s="104">
        <f t="shared" ref="L56" si="22">(H56*N56)*0.03%</f>
        <v>206.02499999999998</v>
      </c>
      <c r="M56" s="268">
        <f t="shared" ref="M56" si="23">(K56*N56)-L56</f>
        <v>4793.9750000000004</v>
      </c>
      <c r="N56" s="267">
        <v>500</v>
      </c>
      <c r="O56" s="103" t="s">
        <v>595</v>
      </c>
      <c r="P56" s="269">
        <v>45181</v>
      </c>
      <c r="Q56" s="144"/>
      <c r="R56" s="55" t="s">
        <v>606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5"/>
      <c r="AG56" s="146"/>
      <c r="AH56" s="144"/>
      <c r="AI56" s="144"/>
      <c r="AJ56" s="145"/>
      <c r="AK56" s="145"/>
      <c r="AL56" s="145"/>
    </row>
    <row r="57" spans="1:38" ht="12.75" customHeight="1">
      <c r="A57" s="224">
        <v>6</v>
      </c>
      <c r="B57" s="270">
        <v>45173</v>
      </c>
      <c r="C57" s="271"/>
      <c r="D57" s="271" t="s">
        <v>912</v>
      </c>
      <c r="E57" s="224" t="s">
        <v>604</v>
      </c>
      <c r="F57" s="224">
        <v>4145</v>
      </c>
      <c r="G57" s="224">
        <v>4090</v>
      </c>
      <c r="H57" s="225">
        <v>4185</v>
      </c>
      <c r="I57" s="225" t="s">
        <v>913</v>
      </c>
      <c r="J57" s="266" t="s">
        <v>636</v>
      </c>
      <c r="K57" s="267">
        <f t="shared" ref="K57" si="24">H57-F57</f>
        <v>40</v>
      </c>
      <c r="L57" s="104">
        <f t="shared" ref="L57" si="25">(H57*N57)*0.03%</f>
        <v>251.09999999999997</v>
      </c>
      <c r="M57" s="268">
        <f t="shared" ref="M57" si="26">(K57*N57)-L57</f>
        <v>7748.9</v>
      </c>
      <c r="N57" s="267">
        <v>200</v>
      </c>
      <c r="O57" s="103" t="s">
        <v>595</v>
      </c>
      <c r="P57" s="269">
        <v>45174</v>
      </c>
      <c r="Q57" s="144"/>
      <c r="R57" s="55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5"/>
      <c r="AG57" s="146"/>
      <c r="AH57" s="144"/>
      <c r="AI57" s="144"/>
      <c r="AJ57" s="145"/>
      <c r="AK57" s="145"/>
      <c r="AL57" s="145"/>
    </row>
    <row r="58" spans="1:38" ht="12.75" customHeight="1">
      <c r="A58" s="224">
        <v>7</v>
      </c>
      <c r="B58" s="270">
        <v>45174</v>
      </c>
      <c r="C58" s="271"/>
      <c r="D58" s="271" t="s">
        <v>924</v>
      </c>
      <c r="E58" s="224" t="s">
        <v>604</v>
      </c>
      <c r="F58" s="224">
        <v>1676.5</v>
      </c>
      <c r="G58" s="224">
        <v>1646</v>
      </c>
      <c r="H58" s="225">
        <v>1696.5</v>
      </c>
      <c r="I58" s="225" t="s">
        <v>925</v>
      </c>
      <c r="J58" s="266" t="s">
        <v>930</v>
      </c>
      <c r="K58" s="267">
        <f t="shared" ref="K58" si="27">H58-F58</f>
        <v>20</v>
      </c>
      <c r="L58" s="104">
        <f t="shared" ref="L58" si="28">(H58*N58)*0.03%</f>
        <v>190.85624999999999</v>
      </c>
      <c r="M58" s="268">
        <f t="shared" ref="M58" si="29">(K58*N58)-L58</f>
        <v>7309.1437500000002</v>
      </c>
      <c r="N58" s="267">
        <v>375</v>
      </c>
      <c r="O58" s="103" t="s">
        <v>595</v>
      </c>
      <c r="P58" s="269">
        <v>45175</v>
      </c>
      <c r="Q58" s="144"/>
      <c r="R58" s="55" t="s">
        <v>606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5"/>
      <c r="AG58" s="146"/>
      <c r="AH58" s="144"/>
      <c r="AI58" s="144"/>
      <c r="AJ58" s="145"/>
      <c r="AK58" s="145"/>
      <c r="AL58" s="145"/>
    </row>
    <row r="59" spans="1:38" ht="12.75" customHeight="1">
      <c r="A59" s="224">
        <v>8</v>
      </c>
      <c r="B59" s="270">
        <v>45174</v>
      </c>
      <c r="C59" s="271"/>
      <c r="D59" s="271" t="s">
        <v>926</v>
      </c>
      <c r="E59" s="224" t="s">
        <v>604</v>
      </c>
      <c r="F59" s="224">
        <v>890</v>
      </c>
      <c r="G59" s="224">
        <v>870</v>
      </c>
      <c r="H59" s="225">
        <v>906.5</v>
      </c>
      <c r="I59" s="225" t="s">
        <v>927</v>
      </c>
      <c r="J59" s="266" t="s">
        <v>931</v>
      </c>
      <c r="K59" s="267">
        <f t="shared" ref="K59" si="30">H59-F59</f>
        <v>16.5</v>
      </c>
      <c r="L59" s="104">
        <f t="shared" ref="L59" si="31">(H59*N59)*0.03%</f>
        <v>176.76749999999998</v>
      </c>
      <c r="M59" s="268">
        <f t="shared" ref="M59" si="32">(K59*N59)-L59</f>
        <v>10548.2325</v>
      </c>
      <c r="N59" s="267">
        <v>650</v>
      </c>
      <c r="O59" s="103" t="s">
        <v>595</v>
      </c>
      <c r="P59" s="269">
        <v>45175</v>
      </c>
      <c r="Q59" s="144"/>
      <c r="R59" s="55" t="s">
        <v>606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5"/>
      <c r="AG59" s="146"/>
      <c r="AH59" s="144"/>
      <c r="AI59" s="144"/>
      <c r="AJ59" s="145"/>
      <c r="AK59" s="145"/>
      <c r="AL59" s="145"/>
    </row>
    <row r="60" spans="1:38" ht="12.75" customHeight="1">
      <c r="A60" s="224">
        <v>9</v>
      </c>
      <c r="B60" s="270">
        <v>45175</v>
      </c>
      <c r="C60" s="271"/>
      <c r="D60" s="271" t="s">
        <v>935</v>
      </c>
      <c r="E60" s="224" t="s">
        <v>604</v>
      </c>
      <c r="F60" s="224">
        <v>782</v>
      </c>
      <c r="G60" s="224">
        <v>775</v>
      </c>
      <c r="H60" s="225">
        <v>790</v>
      </c>
      <c r="I60" s="225" t="s">
        <v>936</v>
      </c>
      <c r="J60" s="266" t="s">
        <v>937</v>
      </c>
      <c r="K60" s="267">
        <f t="shared" ref="K60" si="33">H60-F60</f>
        <v>8</v>
      </c>
      <c r="L60" s="104">
        <f t="shared" ref="L60" si="34">(H60*N60)*0.03%</f>
        <v>343.65</v>
      </c>
      <c r="M60" s="268">
        <f t="shared" ref="M60" si="35">(K60*N60)-L60</f>
        <v>11256.35</v>
      </c>
      <c r="N60" s="267">
        <v>1450</v>
      </c>
      <c r="O60" s="103" t="s">
        <v>595</v>
      </c>
      <c r="P60" s="269">
        <v>45175</v>
      </c>
      <c r="Q60" s="144"/>
      <c r="R60" s="55" t="s">
        <v>594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5"/>
      <c r="AG60" s="146"/>
      <c r="AH60" s="144"/>
      <c r="AI60" s="144"/>
      <c r="AJ60" s="145"/>
      <c r="AK60" s="145"/>
      <c r="AL60" s="145"/>
    </row>
    <row r="61" spans="1:38" ht="12.75" customHeight="1">
      <c r="A61" s="291">
        <v>10</v>
      </c>
      <c r="B61" s="294">
        <v>45176</v>
      </c>
      <c r="C61" s="295"/>
      <c r="D61" s="295" t="s">
        <v>939</v>
      </c>
      <c r="E61" s="291" t="s">
        <v>604</v>
      </c>
      <c r="F61" s="291">
        <v>1431</v>
      </c>
      <c r="G61" s="291">
        <v>1405</v>
      </c>
      <c r="H61" s="296">
        <v>1435</v>
      </c>
      <c r="I61" s="296" t="s">
        <v>940</v>
      </c>
      <c r="J61" s="297" t="s">
        <v>962</v>
      </c>
      <c r="K61" s="298">
        <f t="shared" ref="K61" si="36">H61-F61</f>
        <v>4</v>
      </c>
      <c r="L61" s="299">
        <f t="shared" ref="L61" si="37">(H61*N61)*0.03%</f>
        <v>172.2</v>
      </c>
      <c r="M61" s="300">
        <f t="shared" ref="M61" si="38">(K61*N61)-L61</f>
        <v>1427.8</v>
      </c>
      <c r="N61" s="298">
        <v>400</v>
      </c>
      <c r="O61" s="301" t="s">
        <v>613</v>
      </c>
      <c r="P61" s="302">
        <v>45180</v>
      </c>
      <c r="Q61" s="144"/>
      <c r="R61" s="55" t="s">
        <v>606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5"/>
      <c r="AG61" s="146"/>
      <c r="AH61" s="144"/>
      <c r="AI61" s="144"/>
      <c r="AJ61" s="145"/>
      <c r="AK61" s="145"/>
      <c r="AL61" s="145"/>
    </row>
    <row r="62" spans="1:38" ht="12.75" customHeight="1">
      <c r="A62" s="224">
        <v>11</v>
      </c>
      <c r="B62" s="270">
        <v>45176</v>
      </c>
      <c r="C62" s="271"/>
      <c r="D62" s="271" t="s">
        <v>941</v>
      </c>
      <c r="E62" s="224" t="s">
        <v>604</v>
      </c>
      <c r="F62" s="224">
        <v>2737.5</v>
      </c>
      <c r="G62" s="224">
        <v>2698</v>
      </c>
      <c r="H62" s="225">
        <v>2781</v>
      </c>
      <c r="I62" s="225" t="s">
        <v>942</v>
      </c>
      <c r="J62" s="266" t="s">
        <v>943</v>
      </c>
      <c r="K62" s="267">
        <f t="shared" ref="K62" si="39">H62-F62</f>
        <v>43.5</v>
      </c>
      <c r="L62" s="104">
        <f t="shared" ref="L62" si="40">(H62*N62)*0.03%</f>
        <v>250.29</v>
      </c>
      <c r="M62" s="268">
        <f t="shared" ref="M62" si="41">(K62*N62)-L62</f>
        <v>12799.71</v>
      </c>
      <c r="N62" s="267">
        <v>300</v>
      </c>
      <c r="O62" s="103" t="s">
        <v>595</v>
      </c>
      <c r="P62" s="269">
        <v>45176</v>
      </c>
      <c r="Q62" s="144"/>
      <c r="R62" s="55" t="s">
        <v>594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5"/>
      <c r="AG62" s="146"/>
      <c r="AH62" s="144"/>
      <c r="AI62" s="144"/>
      <c r="AJ62" s="145"/>
      <c r="AK62" s="145"/>
      <c r="AL62" s="145"/>
    </row>
    <row r="63" spans="1:38" ht="12.75" customHeight="1">
      <c r="A63" s="224">
        <v>12</v>
      </c>
      <c r="B63" s="270">
        <v>45177</v>
      </c>
      <c r="C63" s="271"/>
      <c r="D63" s="271" t="s">
        <v>957</v>
      </c>
      <c r="E63" s="224" t="s">
        <v>604</v>
      </c>
      <c r="F63" s="224">
        <v>260.5</v>
      </c>
      <c r="G63" s="224">
        <v>256.5</v>
      </c>
      <c r="H63" s="225">
        <v>263.5</v>
      </c>
      <c r="I63" s="225" t="s">
        <v>958</v>
      </c>
      <c r="J63" s="266" t="s">
        <v>969</v>
      </c>
      <c r="K63" s="267">
        <f t="shared" ref="K63" si="42">H63-F63</f>
        <v>3</v>
      </c>
      <c r="L63" s="104">
        <f t="shared" ref="L63" si="43">(H63*N63)*0.03%</f>
        <v>213.43499999999997</v>
      </c>
      <c r="M63" s="268">
        <f t="shared" ref="M63" si="44">(K63*N63)-L63</f>
        <v>7886.5649999999996</v>
      </c>
      <c r="N63" s="267">
        <v>2700</v>
      </c>
      <c r="O63" s="103" t="s">
        <v>595</v>
      </c>
      <c r="P63" s="269">
        <v>45180</v>
      </c>
      <c r="Q63" s="144"/>
      <c r="R63" s="55" t="s">
        <v>606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5"/>
      <c r="AG63" s="146"/>
      <c r="AH63" s="144"/>
      <c r="AI63" s="144"/>
      <c r="AJ63" s="145"/>
      <c r="AK63" s="145"/>
      <c r="AL63" s="145"/>
    </row>
    <row r="64" spans="1:38" ht="12.75" customHeight="1">
      <c r="A64" s="250">
        <v>13</v>
      </c>
      <c r="B64" s="251">
        <v>45180</v>
      </c>
      <c r="C64" s="252"/>
      <c r="D64" s="253" t="s">
        <v>967</v>
      </c>
      <c r="E64" s="252" t="s">
        <v>604</v>
      </c>
      <c r="F64" s="254">
        <v>3982.5</v>
      </c>
      <c r="G64" s="252">
        <v>3940</v>
      </c>
      <c r="H64" s="252">
        <v>3940</v>
      </c>
      <c r="I64" s="254" t="s">
        <v>968</v>
      </c>
      <c r="J64" s="303" t="s">
        <v>984</v>
      </c>
      <c r="K64" s="256">
        <f t="shared" ref="K64:K65" si="45">H64-F64</f>
        <v>-42.5</v>
      </c>
      <c r="L64" s="257">
        <f t="shared" ref="L64:L65" si="46">(H64*N64)*0.03%</f>
        <v>325.04999999999995</v>
      </c>
      <c r="M64" s="258">
        <f t="shared" ref="M64:M65" si="47">(K64*N64)-L64</f>
        <v>-12012.55</v>
      </c>
      <c r="N64" s="256">
        <v>275</v>
      </c>
      <c r="O64" s="259" t="s">
        <v>605</v>
      </c>
      <c r="P64" s="260">
        <v>45181</v>
      </c>
      <c r="Q64" s="144"/>
      <c r="R64" s="55" t="s">
        <v>606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5"/>
      <c r="AG64" s="146"/>
      <c r="AH64" s="144"/>
      <c r="AI64" s="144"/>
      <c r="AJ64" s="145"/>
      <c r="AK64" s="145"/>
      <c r="AL64" s="145"/>
    </row>
    <row r="65" spans="1:38" ht="12.75" customHeight="1">
      <c r="A65" s="224">
        <v>14</v>
      </c>
      <c r="B65" s="270">
        <v>45180</v>
      </c>
      <c r="C65" s="271"/>
      <c r="D65" s="271" t="s">
        <v>972</v>
      </c>
      <c r="E65" s="224" t="s">
        <v>604</v>
      </c>
      <c r="F65" s="224">
        <v>1000</v>
      </c>
      <c r="G65" s="224">
        <v>980</v>
      </c>
      <c r="H65" s="225">
        <v>1014</v>
      </c>
      <c r="I65" s="225" t="s">
        <v>973</v>
      </c>
      <c r="J65" s="266" t="s">
        <v>998</v>
      </c>
      <c r="K65" s="267">
        <f t="shared" si="45"/>
        <v>14</v>
      </c>
      <c r="L65" s="104">
        <f t="shared" si="46"/>
        <v>190.12499999999997</v>
      </c>
      <c r="M65" s="268">
        <f t="shared" si="47"/>
        <v>8559.875</v>
      </c>
      <c r="N65" s="267">
        <v>625</v>
      </c>
      <c r="O65" s="103" t="s">
        <v>595</v>
      </c>
      <c r="P65" s="269">
        <v>45181</v>
      </c>
      <c r="Q65" s="144"/>
      <c r="R65" s="55" t="s">
        <v>606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5"/>
      <c r="AG65" s="146"/>
      <c r="AH65" s="144"/>
      <c r="AI65" s="144"/>
      <c r="AJ65" s="145"/>
      <c r="AK65" s="145"/>
      <c r="AL65" s="145"/>
    </row>
    <row r="66" spans="1:38" ht="12.75" customHeight="1">
      <c r="A66" s="250">
        <v>15</v>
      </c>
      <c r="B66" s="251">
        <v>45181</v>
      </c>
      <c r="C66" s="252"/>
      <c r="D66" s="253" t="s">
        <v>889</v>
      </c>
      <c r="E66" s="252" t="s">
        <v>604</v>
      </c>
      <c r="F66" s="254">
        <v>4485</v>
      </c>
      <c r="G66" s="252">
        <v>4395</v>
      </c>
      <c r="H66" s="252">
        <v>4395</v>
      </c>
      <c r="I66" s="254" t="s">
        <v>990</v>
      </c>
      <c r="J66" s="333" t="s">
        <v>1015</v>
      </c>
      <c r="K66" s="256">
        <f t="shared" ref="K66" si="48">H66-F66</f>
        <v>-90</v>
      </c>
      <c r="L66" s="257">
        <f t="shared" ref="L66" si="49">(H66*N66)*0.03%</f>
        <v>197.77499999999998</v>
      </c>
      <c r="M66" s="258">
        <f t="shared" ref="M66" si="50">(K66*N66)-L66</f>
        <v>-13697.775</v>
      </c>
      <c r="N66" s="256">
        <v>150</v>
      </c>
      <c r="O66" s="259" t="s">
        <v>605</v>
      </c>
      <c r="P66" s="260">
        <v>45182</v>
      </c>
      <c r="Q66" s="144"/>
      <c r="R66" s="55" t="s">
        <v>1013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5"/>
      <c r="AG66" s="146"/>
      <c r="AH66" s="144"/>
      <c r="AI66" s="144"/>
      <c r="AJ66" s="145"/>
      <c r="AK66" s="145"/>
      <c r="AL66" s="145"/>
    </row>
    <row r="67" spans="1:38" ht="12.75" customHeight="1">
      <c r="A67" s="224">
        <v>16</v>
      </c>
      <c r="B67" s="270">
        <v>45181</v>
      </c>
      <c r="C67" s="271"/>
      <c r="D67" s="271" t="s">
        <v>883</v>
      </c>
      <c r="E67" s="224" t="s">
        <v>604</v>
      </c>
      <c r="F67" s="224">
        <v>7295</v>
      </c>
      <c r="G67" s="224">
        <v>7140</v>
      </c>
      <c r="H67" s="225">
        <v>7390</v>
      </c>
      <c r="I67" s="330" t="s">
        <v>991</v>
      </c>
      <c r="J67" s="334" t="s">
        <v>1003</v>
      </c>
      <c r="K67" s="332">
        <f t="shared" ref="K67" si="51">H67-F67</f>
        <v>95</v>
      </c>
      <c r="L67" s="104">
        <f t="shared" ref="L67" si="52">(H67*N67)*0.03%</f>
        <v>166.27499999999998</v>
      </c>
      <c r="M67" s="268">
        <f t="shared" ref="M67" si="53">(K67*N67)-L67</f>
        <v>6958.7250000000004</v>
      </c>
      <c r="N67" s="267">
        <v>75</v>
      </c>
      <c r="O67" s="103" t="s">
        <v>595</v>
      </c>
      <c r="P67" s="269">
        <v>45182</v>
      </c>
      <c r="Q67" s="144"/>
      <c r="R67" s="55" t="s">
        <v>606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5"/>
      <c r="AG67" s="146"/>
      <c r="AH67" s="144"/>
      <c r="AI67" s="144"/>
      <c r="AJ67" s="145"/>
      <c r="AK67" s="145"/>
      <c r="AL67" s="145"/>
    </row>
    <row r="68" spans="1:38" ht="12.75" customHeight="1">
      <c r="A68" s="224">
        <v>17</v>
      </c>
      <c r="B68" s="270">
        <v>45182</v>
      </c>
      <c r="C68" s="271"/>
      <c r="D68" s="271" t="s">
        <v>1004</v>
      </c>
      <c r="E68" s="224" t="s">
        <v>604</v>
      </c>
      <c r="F68" s="224">
        <v>5445</v>
      </c>
      <c r="G68" s="224">
        <v>5375</v>
      </c>
      <c r="H68" s="225">
        <v>5510</v>
      </c>
      <c r="I68" s="330" t="s">
        <v>1005</v>
      </c>
      <c r="J68" s="334" t="s">
        <v>1019</v>
      </c>
      <c r="K68" s="332">
        <f t="shared" ref="K68:K69" si="54">H68-F68</f>
        <v>65</v>
      </c>
      <c r="L68" s="104">
        <f t="shared" ref="L68:L69" si="55">(H68*N68)*0.03%</f>
        <v>247.95</v>
      </c>
      <c r="M68" s="268">
        <f t="shared" ref="M68:M69" si="56">(K68*N68)-L68</f>
        <v>9502.0499999999993</v>
      </c>
      <c r="N68" s="267">
        <v>150</v>
      </c>
      <c r="O68" s="103" t="s">
        <v>595</v>
      </c>
      <c r="P68" s="269">
        <v>45183</v>
      </c>
      <c r="Q68" s="144"/>
      <c r="R68" s="55" t="s">
        <v>594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5"/>
      <c r="AG68" s="146"/>
      <c r="AH68" s="144"/>
      <c r="AI68" s="144"/>
      <c r="AJ68" s="145"/>
      <c r="AK68" s="145"/>
      <c r="AL68" s="145"/>
    </row>
    <row r="69" spans="1:38" ht="12.75" customHeight="1">
      <c r="A69" s="250">
        <v>18</v>
      </c>
      <c r="B69" s="251">
        <v>45182</v>
      </c>
      <c r="C69" s="252"/>
      <c r="D69" s="253" t="s">
        <v>1010</v>
      </c>
      <c r="E69" s="252" t="s">
        <v>604</v>
      </c>
      <c r="F69" s="254">
        <v>3747.5</v>
      </c>
      <c r="G69" s="252">
        <v>3690</v>
      </c>
      <c r="H69" s="252">
        <v>3690</v>
      </c>
      <c r="I69" s="331" t="s">
        <v>1011</v>
      </c>
      <c r="J69" s="252" t="s">
        <v>1030</v>
      </c>
      <c r="K69" s="275">
        <f t="shared" si="54"/>
        <v>-57.5</v>
      </c>
      <c r="L69" s="257">
        <f t="shared" si="55"/>
        <v>221.39999999999998</v>
      </c>
      <c r="M69" s="258">
        <f t="shared" si="56"/>
        <v>-11721.4</v>
      </c>
      <c r="N69" s="256">
        <v>200</v>
      </c>
      <c r="O69" s="259" t="s">
        <v>605</v>
      </c>
      <c r="P69" s="260">
        <v>45183</v>
      </c>
      <c r="Q69" s="144"/>
      <c r="R69" s="55" t="s">
        <v>594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145"/>
      <c r="AG69" s="146"/>
      <c r="AH69" s="144"/>
      <c r="AI69" s="144"/>
      <c r="AJ69" s="145"/>
      <c r="AK69" s="145"/>
      <c r="AL69" s="145"/>
    </row>
    <row r="70" spans="1:38" ht="12.75" customHeight="1">
      <c r="A70" s="346">
        <v>19</v>
      </c>
      <c r="B70" s="347">
        <v>45183</v>
      </c>
      <c r="C70" s="348"/>
      <c r="D70" s="348" t="s">
        <v>883</v>
      </c>
      <c r="E70" s="346" t="s">
        <v>604</v>
      </c>
      <c r="F70" s="346">
        <v>7330</v>
      </c>
      <c r="G70" s="346">
        <v>7165</v>
      </c>
      <c r="H70" s="255">
        <v>7165</v>
      </c>
      <c r="I70" s="349" t="s">
        <v>991</v>
      </c>
      <c r="J70" s="252" t="s">
        <v>1050</v>
      </c>
      <c r="K70" s="275">
        <f t="shared" ref="K70" si="57">H70-F70</f>
        <v>-165</v>
      </c>
      <c r="L70" s="257">
        <f t="shared" ref="L70" si="58">(H70*N70)*0.03%</f>
        <v>161.21249999999998</v>
      </c>
      <c r="M70" s="258">
        <f t="shared" ref="M70" si="59">(K70*N70)-L70</f>
        <v>-12536.2125</v>
      </c>
      <c r="N70" s="256">
        <v>75</v>
      </c>
      <c r="O70" s="259" t="s">
        <v>605</v>
      </c>
      <c r="P70" s="260">
        <v>45189</v>
      </c>
      <c r="Q70" s="144"/>
      <c r="R70" s="55" t="s">
        <v>606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5"/>
      <c r="AG70" s="146"/>
      <c r="AH70" s="144"/>
      <c r="AI70" s="144"/>
      <c r="AJ70" s="145"/>
      <c r="AK70" s="145"/>
      <c r="AL70" s="145"/>
    </row>
    <row r="71" spans="1:38" ht="12.75" customHeight="1">
      <c r="A71" s="346">
        <v>20</v>
      </c>
      <c r="B71" s="347">
        <v>45189</v>
      </c>
      <c r="C71" s="348"/>
      <c r="D71" s="348" t="s">
        <v>1052</v>
      </c>
      <c r="E71" s="346" t="s">
        <v>604</v>
      </c>
      <c r="F71" s="346">
        <v>20060</v>
      </c>
      <c r="G71" s="346">
        <v>19890</v>
      </c>
      <c r="H71" s="255">
        <v>19890</v>
      </c>
      <c r="I71" s="349" t="s">
        <v>1053</v>
      </c>
      <c r="J71" s="252" t="s">
        <v>1075</v>
      </c>
      <c r="K71" s="275">
        <f t="shared" ref="K71" si="60">H71-F71</f>
        <v>-170</v>
      </c>
      <c r="L71" s="257">
        <f t="shared" ref="L71" si="61">(H71*N71)*0.03%</f>
        <v>298.34999999999997</v>
      </c>
      <c r="M71" s="258">
        <f t="shared" ref="M71" si="62">(K71*N71)-L71</f>
        <v>-8798.35</v>
      </c>
      <c r="N71" s="256">
        <v>50</v>
      </c>
      <c r="O71" s="259" t="s">
        <v>605</v>
      </c>
      <c r="P71" s="260">
        <v>45190</v>
      </c>
      <c r="Q71" s="144"/>
      <c r="R71" s="55" t="s">
        <v>594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145"/>
      <c r="AG71" s="146"/>
      <c r="AH71" s="144"/>
      <c r="AI71" s="144"/>
      <c r="AJ71" s="145"/>
      <c r="AK71" s="145"/>
      <c r="AL71" s="145"/>
    </row>
    <row r="72" spans="1:38" ht="12.75" customHeight="1">
      <c r="A72" s="313">
        <v>21</v>
      </c>
      <c r="B72" s="314">
        <v>45189</v>
      </c>
      <c r="C72" s="315"/>
      <c r="D72" s="315" t="s">
        <v>1054</v>
      </c>
      <c r="E72" s="313" t="s">
        <v>604</v>
      </c>
      <c r="F72" s="313">
        <v>390</v>
      </c>
      <c r="G72" s="313">
        <v>383</v>
      </c>
      <c r="H72" s="316">
        <v>396.5</v>
      </c>
      <c r="I72" s="328" t="s">
        <v>1055</v>
      </c>
      <c r="J72" s="334" t="s">
        <v>1065</v>
      </c>
      <c r="K72" s="332">
        <f t="shared" ref="K72:K74" si="63">H72-F72</f>
        <v>6.5</v>
      </c>
      <c r="L72" s="104">
        <f t="shared" ref="L72:L74" si="64">(H72*N72)*0.03%</f>
        <v>202.21499999999997</v>
      </c>
      <c r="M72" s="268">
        <f t="shared" ref="M72:M74" si="65">(K72*N72)-L72</f>
        <v>10847.785</v>
      </c>
      <c r="N72" s="267">
        <v>1700</v>
      </c>
      <c r="O72" s="103" t="s">
        <v>595</v>
      </c>
      <c r="P72" s="269">
        <v>45189</v>
      </c>
      <c r="Q72" s="144"/>
      <c r="R72" s="55" t="s">
        <v>606</v>
      </c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145"/>
      <c r="AG72" s="146"/>
      <c r="AH72" s="144"/>
      <c r="AI72" s="144"/>
      <c r="AJ72" s="145"/>
      <c r="AK72" s="145"/>
      <c r="AL72" s="145"/>
    </row>
    <row r="73" spans="1:38" ht="12.75" customHeight="1">
      <c r="A73" s="313">
        <v>22</v>
      </c>
      <c r="B73" s="314">
        <v>45189</v>
      </c>
      <c r="C73" s="315"/>
      <c r="D73" s="315" t="s">
        <v>1056</v>
      </c>
      <c r="E73" s="313" t="s">
        <v>604</v>
      </c>
      <c r="F73" s="313">
        <v>1139</v>
      </c>
      <c r="G73" s="313">
        <v>1125</v>
      </c>
      <c r="H73" s="316">
        <v>1152</v>
      </c>
      <c r="I73" s="328" t="s">
        <v>1057</v>
      </c>
      <c r="J73" s="334" t="s">
        <v>1066</v>
      </c>
      <c r="K73" s="332">
        <f t="shared" si="63"/>
        <v>13</v>
      </c>
      <c r="L73" s="104">
        <f t="shared" si="64"/>
        <v>293.76</v>
      </c>
      <c r="M73" s="268">
        <f t="shared" si="65"/>
        <v>10756.24</v>
      </c>
      <c r="N73" s="267">
        <v>850</v>
      </c>
      <c r="O73" s="103" t="s">
        <v>595</v>
      </c>
      <c r="P73" s="269">
        <v>45189</v>
      </c>
      <c r="Q73" s="144"/>
      <c r="R73" s="55" t="s">
        <v>606</v>
      </c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145"/>
      <c r="AG73" s="146"/>
      <c r="AH73" s="144"/>
      <c r="AI73" s="144"/>
      <c r="AJ73" s="145"/>
      <c r="AK73" s="145"/>
      <c r="AL73" s="145"/>
    </row>
    <row r="74" spans="1:38" ht="12.75" customHeight="1">
      <c r="A74" s="346">
        <v>23</v>
      </c>
      <c r="B74" s="347">
        <v>45190</v>
      </c>
      <c r="C74" s="348"/>
      <c r="D74" s="348" t="s">
        <v>1076</v>
      </c>
      <c r="E74" s="346" t="s">
        <v>604</v>
      </c>
      <c r="F74" s="346">
        <v>4327.5</v>
      </c>
      <c r="G74" s="346">
        <v>4285</v>
      </c>
      <c r="H74" s="255">
        <v>4285</v>
      </c>
      <c r="I74" s="349" t="s">
        <v>1077</v>
      </c>
      <c r="J74" s="252" t="s">
        <v>984</v>
      </c>
      <c r="K74" s="275">
        <f t="shared" si="63"/>
        <v>-42.5</v>
      </c>
      <c r="L74" s="257">
        <f t="shared" si="64"/>
        <v>321.375</v>
      </c>
      <c r="M74" s="258">
        <f t="shared" si="65"/>
        <v>-10946.375</v>
      </c>
      <c r="N74" s="256">
        <v>250</v>
      </c>
      <c r="O74" s="259" t="s">
        <v>605</v>
      </c>
      <c r="P74" s="260">
        <v>45190</v>
      </c>
      <c r="Q74" s="144"/>
      <c r="R74" s="55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145"/>
      <c r="AG74" s="146"/>
      <c r="AH74" s="144"/>
      <c r="AI74" s="144"/>
      <c r="AJ74" s="145"/>
      <c r="AK74" s="145"/>
      <c r="AL74" s="145"/>
    </row>
    <row r="75" spans="1:38" ht="12.75" customHeight="1">
      <c r="A75" s="304">
        <v>24</v>
      </c>
      <c r="B75" s="305">
        <v>45194</v>
      </c>
      <c r="C75" s="306"/>
      <c r="D75" s="306" t="s">
        <v>1109</v>
      </c>
      <c r="E75" s="304" t="s">
        <v>604</v>
      </c>
      <c r="F75" s="304" t="s">
        <v>1110</v>
      </c>
      <c r="G75" s="304">
        <v>2465</v>
      </c>
      <c r="H75" s="307"/>
      <c r="I75" s="320" t="s">
        <v>1111</v>
      </c>
      <c r="J75" s="323" t="s">
        <v>593</v>
      </c>
      <c r="K75" s="321"/>
      <c r="L75" s="308"/>
      <c r="M75" s="309"/>
      <c r="N75" s="304"/>
      <c r="O75" s="307"/>
      <c r="P75" s="310"/>
      <c r="Q75" s="144"/>
      <c r="R75" s="55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145"/>
      <c r="AG75" s="146"/>
      <c r="AH75" s="144"/>
      <c r="AI75" s="144"/>
      <c r="AJ75" s="145"/>
      <c r="AK75" s="145"/>
      <c r="AL75" s="145"/>
    </row>
    <row r="76" spans="1:38" ht="12.75" customHeight="1">
      <c r="A76" s="304">
        <v>25</v>
      </c>
      <c r="B76" s="305">
        <v>45194</v>
      </c>
      <c r="C76" s="306"/>
      <c r="D76" s="306" t="s">
        <v>1119</v>
      </c>
      <c r="E76" s="304" t="s">
        <v>604</v>
      </c>
      <c r="F76" s="304" t="s">
        <v>1120</v>
      </c>
      <c r="G76" s="304">
        <v>1127</v>
      </c>
      <c r="H76" s="307"/>
      <c r="I76" s="320" t="s">
        <v>1121</v>
      </c>
      <c r="J76" s="323" t="s">
        <v>593</v>
      </c>
      <c r="K76" s="321"/>
      <c r="L76" s="308"/>
      <c r="M76" s="309"/>
      <c r="N76" s="304"/>
      <c r="O76" s="307"/>
      <c r="P76" s="310"/>
      <c r="Q76" s="144"/>
      <c r="R76" s="55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145"/>
      <c r="AG76" s="146"/>
      <c r="AH76" s="144"/>
      <c r="AI76" s="144"/>
      <c r="AJ76" s="145"/>
      <c r="AK76" s="145"/>
      <c r="AL76" s="145"/>
    </row>
    <row r="77" spans="1:38" ht="12.75" customHeight="1">
      <c r="A77" s="304"/>
      <c r="B77" s="305"/>
      <c r="C77" s="306"/>
      <c r="D77" s="306"/>
      <c r="E77" s="304"/>
      <c r="F77" s="304"/>
      <c r="G77" s="304"/>
      <c r="H77" s="307"/>
      <c r="I77" s="320"/>
      <c r="J77" s="323"/>
      <c r="K77" s="321"/>
      <c r="L77" s="308"/>
      <c r="M77" s="309"/>
      <c r="N77" s="304"/>
      <c r="O77" s="307"/>
      <c r="P77" s="310"/>
      <c r="Q77" s="144"/>
      <c r="R77" s="55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145"/>
      <c r="AG77" s="146"/>
      <c r="AH77" s="144"/>
      <c r="AI77" s="144"/>
      <c r="AJ77" s="145"/>
      <c r="AK77" s="145"/>
      <c r="AL77" s="145"/>
    </row>
    <row r="78" spans="1:38" ht="12.75" customHeight="1">
      <c r="A78" s="227"/>
      <c r="B78" s="311"/>
      <c r="C78" s="312"/>
      <c r="D78" s="312"/>
      <c r="E78" s="227"/>
      <c r="F78" s="227"/>
      <c r="G78" s="227"/>
      <c r="H78" s="229"/>
      <c r="I78" s="229"/>
      <c r="J78" s="229"/>
      <c r="K78" s="227"/>
      <c r="L78" s="232"/>
      <c r="M78" s="244"/>
      <c r="N78" s="227"/>
      <c r="O78" s="229"/>
      <c r="P78" s="228"/>
      <c r="Q78" s="144"/>
      <c r="R78" s="55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145"/>
      <c r="AG78" s="146"/>
      <c r="AH78" s="144"/>
      <c r="AI78" s="144"/>
      <c r="AJ78" s="145"/>
      <c r="AK78" s="145"/>
      <c r="AL78" s="145"/>
    </row>
    <row r="80" spans="1:38" ht="12.75" customHeight="1">
      <c r="A80" s="145"/>
      <c r="B80" s="148"/>
      <c r="C80" s="144"/>
      <c r="D80" s="144"/>
      <c r="E80" s="145"/>
      <c r="F80" s="145"/>
      <c r="G80" s="145"/>
      <c r="H80" s="149"/>
      <c r="I80" s="149"/>
      <c r="J80" s="149"/>
      <c r="K80" s="144"/>
      <c r="L80" s="145"/>
      <c r="M80" s="145"/>
      <c r="N80" s="145"/>
      <c r="O80" s="149"/>
      <c r="P80" s="149"/>
      <c r="Q80" s="144"/>
      <c r="R80" s="55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145"/>
      <c r="AG80" s="146"/>
      <c r="AH80" s="144"/>
      <c r="AI80" s="144"/>
      <c r="AJ80" s="145"/>
      <c r="AK80" s="145"/>
      <c r="AL80" s="145"/>
    </row>
    <row r="81" spans="1:38" ht="13.8">
      <c r="A81" s="150" t="s">
        <v>611</v>
      </c>
      <c r="B81" s="150"/>
      <c r="C81" s="150"/>
      <c r="D81" s="150"/>
      <c r="E81" s="151"/>
      <c r="F81" s="112"/>
      <c r="G81" s="112"/>
      <c r="H81" s="112"/>
      <c r="I81" s="112"/>
      <c r="J81" s="1"/>
      <c r="K81" s="6"/>
      <c r="L81" s="6"/>
      <c r="M81" s="6"/>
      <c r="N81" s="1"/>
      <c r="O81" s="1"/>
      <c r="P81" s="37"/>
      <c r="Q81" s="37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7"/>
      <c r="AG81" s="37"/>
      <c r="AH81" s="37"/>
      <c r="AI81" s="37"/>
      <c r="AJ81" s="37"/>
      <c r="AK81" s="37"/>
      <c r="AL81" s="37"/>
    </row>
    <row r="82" spans="1:38" ht="39.6">
      <c r="A82" s="96" t="s">
        <v>16</v>
      </c>
      <c r="B82" s="96" t="s">
        <v>567</v>
      </c>
      <c r="C82" s="96"/>
      <c r="D82" s="97" t="s">
        <v>579</v>
      </c>
      <c r="E82" s="96" t="s">
        <v>580</v>
      </c>
      <c r="F82" s="96" t="s">
        <v>581</v>
      </c>
      <c r="G82" s="96" t="s">
        <v>602</v>
      </c>
      <c r="H82" s="96" t="s">
        <v>583</v>
      </c>
      <c r="I82" s="96" t="s">
        <v>584</v>
      </c>
      <c r="J82" s="95" t="s">
        <v>585</v>
      </c>
      <c r="K82" s="95" t="s">
        <v>612</v>
      </c>
      <c r="L82" s="98" t="s">
        <v>587</v>
      </c>
      <c r="M82" s="143" t="s">
        <v>609</v>
      </c>
      <c r="N82" s="96" t="s">
        <v>610</v>
      </c>
      <c r="O82" s="96" t="s">
        <v>589</v>
      </c>
      <c r="P82" s="97" t="s">
        <v>590</v>
      </c>
      <c r="Q82" s="37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37"/>
      <c r="AH82" s="37"/>
      <c r="AI82" s="37"/>
      <c r="AJ82" s="37"/>
      <c r="AK82" s="37"/>
      <c r="AL82" s="37"/>
    </row>
    <row r="83" spans="1:38" ht="15" customHeight="1">
      <c r="A83" s="250">
        <v>1</v>
      </c>
      <c r="B83" s="251">
        <v>45168</v>
      </c>
      <c r="C83" s="252"/>
      <c r="D83" s="253" t="s">
        <v>884</v>
      </c>
      <c r="E83" s="252" t="s">
        <v>604</v>
      </c>
      <c r="F83" s="254" t="s">
        <v>899</v>
      </c>
      <c r="G83" s="252">
        <v>20</v>
      </c>
      <c r="H83" s="252">
        <v>23</v>
      </c>
      <c r="I83" s="254" t="s">
        <v>885</v>
      </c>
      <c r="J83" s="255" t="s">
        <v>900</v>
      </c>
      <c r="K83" s="256">
        <f t="shared" ref="K83:K84" si="66">H83-F83</f>
        <v>-13.5</v>
      </c>
      <c r="L83" s="257">
        <v>50</v>
      </c>
      <c r="M83" s="258">
        <f t="shared" ref="M83:M84" si="67">(K83*N83)-50</f>
        <v>-4100</v>
      </c>
      <c r="N83" s="256">
        <v>300</v>
      </c>
      <c r="O83" s="259" t="s">
        <v>605</v>
      </c>
      <c r="P83" s="260">
        <v>45170</v>
      </c>
      <c r="Q83" s="145"/>
      <c r="R83" s="55" t="s">
        <v>606</v>
      </c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</row>
    <row r="84" spans="1:38" ht="15" customHeight="1">
      <c r="A84" s="283">
        <v>2</v>
      </c>
      <c r="B84" s="284">
        <v>45168</v>
      </c>
      <c r="C84" s="285"/>
      <c r="D84" s="286" t="s">
        <v>886</v>
      </c>
      <c r="E84" s="285" t="s">
        <v>604</v>
      </c>
      <c r="F84" s="287" t="s">
        <v>959</v>
      </c>
      <c r="G84" s="285">
        <v>25</v>
      </c>
      <c r="H84" s="285">
        <v>41</v>
      </c>
      <c r="I84" s="287" t="s">
        <v>873</v>
      </c>
      <c r="J84" s="285" t="s">
        <v>960</v>
      </c>
      <c r="K84" s="288">
        <f t="shared" si="66"/>
        <v>-1</v>
      </c>
      <c r="L84" s="289">
        <v>50</v>
      </c>
      <c r="M84" s="290">
        <f t="shared" si="67"/>
        <v>-300</v>
      </c>
      <c r="N84" s="291">
        <v>250</v>
      </c>
      <c r="O84" s="292" t="s">
        <v>605</v>
      </c>
      <c r="P84" s="293">
        <v>45177</v>
      </c>
      <c r="Q84" s="145"/>
      <c r="R84" s="55" t="s">
        <v>606</v>
      </c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</row>
    <row r="85" spans="1:38" ht="15" customHeight="1">
      <c r="A85" s="250">
        <v>3</v>
      </c>
      <c r="B85" s="251">
        <v>45173</v>
      </c>
      <c r="C85" s="252"/>
      <c r="D85" s="253" t="s">
        <v>908</v>
      </c>
      <c r="E85" s="252" t="s">
        <v>604</v>
      </c>
      <c r="F85" s="254" t="s">
        <v>921</v>
      </c>
      <c r="G85" s="252">
        <v>10</v>
      </c>
      <c r="H85" s="252">
        <v>13</v>
      </c>
      <c r="I85" s="254" t="s">
        <v>909</v>
      </c>
      <c r="J85" s="252" t="s">
        <v>929</v>
      </c>
      <c r="K85" s="275">
        <f t="shared" ref="K85:K87" si="68">H85-F85</f>
        <v>-23</v>
      </c>
      <c r="L85" s="257">
        <v>50</v>
      </c>
      <c r="M85" s="258">
        <f t="shared" ref="M85" si="69">(K85*N85)-50</f>
        <v>-970</v>
      </c>
      <c r="N85" s="256">
        <v>40</v>
      </c>
      <c r="O85" s="259" t="s">
        <v>605</v>
      </c>
      <c r="P85" s="260">
        <v>45174</v>
      </c>
      <c r="Q85" s="145"/>
      <c r="R85" s="55" t="s">
        <v>606</v>
      </c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</row>
    <row r="86" spans="1:38" ht="15" customHeight="1">
      <c r="A86" s="230">
        <v>4</v>
      </c>
      <c r="B86" s="231">
        <v>45175</v>
      </c>
      <c r="C86" s="223"/>
      <c r="D86" s="273" t="s">
        <v>932</v>
      </c>
      <c r="E86" s="223" t="s">
        <v>604</v>
      </c>
      <c r="F86" s="274" t="s">
        <v>933</v>
      </c>
      <c r="G86" s="223">
        <v>35</v>
      </c>
      <c r="H86" s="223">
        <v>78</v>
      </c>
      <c r="I86" s="274" t="s">
        <v>934</v>
      </c>
      <c r="J86" s="266" t="s">
        <v>930</v>
      </c>
      <c r="K86" s="267">
        <f t="shared" si="68"/>
        <v>20</v>
      </c>
      <c r="L86" s="282">
        <v>50</v>
      </c>
      <c r="M86" s="268">
        <f t="shared" ref="M86:M87" si="70">(K86*N86)-L86</f>
        <v>950</v>
      </c>
      <c r="N86" s="267">
        <v>50</v>
      </c>
      <c r="O86" s="103" t="s">
        <v>595</v>
      </c>
      <c r="P86" s="269">
        <v>45175</v>
      </c>
      <c r="Q86" s="145"/>
      <c r="R86" s="55" t="s">
        <v>594</v>
      </c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</row>
    <row r="87" spans="1:38" ht="15" customHeight="1">
      <c r="A87" s="230">
        <v>5</v>
      </c>
      <c r="B87" s="231">
        <v>45176</v>
      </c>
      <c r="C87" s="223"/>
      <c r="D87" s="273" t="s">
        <v>944</v>
      </c>
      <c r="E87" s="223" t="s">
        <v>604</v>
      </c>
      <c r="F87" s="274" t="s">
        <v>976</v>
      </c>
      <c r="G87" s="223">
        <v>9.5</v>
      </c>
      <c r="H87" s="223">
        <v>17.75</v>
      </c>
      <c r="I87" s="274" t="s">
        <v>945</v>
      </c>
      <c r="J87" s="266" t="s">
        <v>977</v>
      </c>
      <c r="K87" s="267">
        <f t="shared" si="68"/>
        <v>2.25</v>
      </c>
      <c r="L87" s="282">
        <v>50</v>
      </c>
      <c r="M87" s="268">
        <f t="shared" si="70"/>
        <v>1525</v>
      </c>
      <c r="N87" s="267">
        <v>700</v>
      </c>
      <c r="O87" s="103" t="s">
        <v>595</v>
      </c>
      <c r="P87" s="269">
        <v>45181</v>
      </c>
      <c r="Q87" s="145"/>
      <c r="R87" s="55" t="s">
        <v>594</v>
      </c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5" customHeight="1">
      <c r="A88" s="230">
        <v>6</v>
      </c>
      <c r="B88" s="231">
        <v>45176</v>
      </c>
      <c r="C88" s="223"/>
      <c r="D88" s="273" t="s">
        <v>946</v>
      </c>
      <c r="E88" s="223" t="s">
        <v>604</v>
      </c>
      <c r="F88" s="274" t="s">
        <v>952</v>
      </c>
      <c r="G88" s="223">
        <v>88</v>
      </c>
      <c r="H88" s="223">
        <v>130</v>
      </c>
      <c r="I88" s="274" t="s">
        <v>947</v>
      </c>
      <c r="J88" s="266" t="s">
        <v>953</v>
      </c>
      <c r="K88" s="267">
        <f t="shared" ref="K88" si="71">H88-F88</f>
        <v>17</v>
      </c>
      <c r="L88" s="282">
        <v>50</v>
      </c>
      <c r="M88" s="268">
        <f t="shared" ref="M88" si="72">(K88*N88)-L88</f>
        <v>2500</v>
      </c>
      <c r="N88" s="267">
        <v>150</v>
      </c>
      <c r="O88" s="103" t="s">
        <v>595</v>
      </c>
      <c r="P88" s="269">
        <v>45177</v>
      </c>
      <c r="Q88" s="145"/>
      <c r="R88" s="55" t="s">
        <v>606</v>
      </c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5" customHeight="1">
      <c r="A89" s="230">
        <v>7</v>
      </c>
      <c r="B89" s="231">
        <v>45176</v>
      </c>
      <c r="C89" s="223"/>
      <c r="D89" s="273" t="s">
        <v>948</v>
      </c>
      <c r="E89" s="223" t="s">
        <v>604</v>
      </c>
      <c r="F89" s="274" t="s">
        <v>949</v>
      </c>
      <c r="G89" s="223">
        <v>142</v>
      </c>
      <c r="H89" s="223">
        <v>212.5</v>
      </c>
      <c r="I89" s="274" t="s">
        <v>950</v>
      </c>
      <c r="J89" s="266" t="s">
        <v>951</v>
      </c>
      <c r="K89" s="267">
        <f t="shared" ref="K89" si="73">H89-F89</f>
        <v>29</v>
      </c>
      <c r="L89" s="282">
        <v>50</v>
      </c>
      <c r="M89" s="268">
        <f t="shared" ref="M89" si="74">(K89*N89)-L89</f>
        <v>2850</v>
      </c>
      <c r="N89" s="267">
        <v>100</v>
      </c>
      <c r="O89" s="103" t="s">
        <v>595</v>
      </c>
      <c r="P89" s="269">
        <v>45176</v>
      </c>
      <c r="Q89" s="145"/>
      <c r="R89" s="55" t="s">
        <v>606</v>
      </c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5" customHeight="1">
      <c r="A90" s="230">
        <v>8</v>
      </c>
      <c r="B90" s="231">
        <v>45177</v>
      </c>
      <c r="C90" s="223"/>
      <c r="D90" s="273" t="s">
        <v>954</v>
      </c>
      <c r="E90" s="223" t="s">
        <v>604</v>
      </c>
      <c r="F90" s="274" t="s">
        <v>982</v>
      </c>
      <c r="G90" s="223">
        <v>44</v>
      </c>
      <c r="H90" s="223">
        <v>59.5</v>
      </c>
      <c r="I90" s="274" t="s">
        <v>955</v>
      </c>
      <c r="J90" s="266" t="s">
        <v>983</v>
      </c>
      <c r="K90" s="267">
        <f t="shared" ref="K90:K91" si="75">H90-F90</f>
        <v>5.5</v>
      </c>
      <c r="L90" s="282">
        <v>50</v>
      </c>
      <c r="M90" s="268">
        <f t="shared" ref="M90" si="76">(K90*N90)-L90</f>
        <v>2150</v>
      </c>
      <c r="N90" s="267">
        <v>400</v>
      </c>
      <c r="O90" s="103" t="s">
        <v>595</v>
      </c>
      <c r="P90" s="269">
        <v>45181</v>
      </c>
      <c r="Q90" s="145"/>
      <c r="R90" s="55" t="s">
        <v>606</v>
      </c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5" customHeight="1">
      <c r="A91" s="250">
        <v>9</v>
      </c>
      <c r="B91" s="251">
        <v>45180</v>
      </c>
      <c r="C91" s="252"/>
      <c r="D91" s="253" t="s">
        <v>965</v>
      </c>
      <c r="E91" s="252" t="s">
        <v>604</v>
      </c>
      <c r="F91" s="254" t="s">
        <v>988</v>
      </c>
      <c r="G91" s="252">
        <v>18</v>
      </c>
      <c r="H91" s="252">
        <v>18</v>
      </c>
      <c r="I91" s="254" t="s">
        <v>966</v>
      </c>
      <c r="J91" s="252" t="s">
        <v>989</v>
      </c>
      <c r="K91" s="275">
        <f t="shared" si="75"/>
        <v>-13</v>
      </c>
      <c r="L91" s="257">
        <v>50</v>
      </c>
      <c r="M91" s="258">
        <f t="shared" ref="M91" si="77">(K91*N91)-50</f>
        <v>-4600</v>
      </c>
      <c r="N91" s="256">
        <v>350</v>
      </c>
      <c r="O91" s="259" t="s">
        <v>605</v>
      </c>
      <c r="P91" s="260">
        <v>45181</v>
      </c>
      <c r="Q91" s="145"/>
      <c r="R91" s="55" t="s">
        <v>606</v>
      </c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5" customHeight="1">
      <c r="A92" s="230">
        <v>10</v>
      </c>
      <c r="B92" s="231">
        <v>45180</v>
      </c>
      <c r="C92" s="223"/>
      <c r="D92" s="273" t="s">
        <v>970</v>
      </c>
      <c r="E92" s="223" t="s">
        <v>604</v>
      </c>
      <c r="F92" s="274" t="s">
        <v>980</v>
      </c>
      <c r="G92" s="223">
        <v>9</v>
      </c>
      <c r="H92" s="223">
        <v>22.5</v>
      </c>
      <c r="I92" s="274" t="s">
        <v>971</v>
      </c>
      <c r="J92" s="266" t="s">
        <v>981</v>
      </c>
      <c r="K92" s="267">
        <f t="shared" ref="K92" si="78">H92-F92</f>
        <v>9.5</v>
      </c>
      <c r="L92" s="282">
        <v>50</v>
      </c>
      <c r="M92" s="268">
        <f t="shared" ref="M92" si="79">(K92*N92)-L92</f>
        <v>6600</v>
      </c>
      <c r="N92" s="267">
        <v>700</v>
      </c>
      <c r="O92" s="103" t="s">
        <v>595</v>
      </c>
      <c r="P92" s="269">
        <v>45181</v>
      </c>
      <c r="Q92" s="145"/>
      <c r="R92" s="55" t="s">
        <v>594</v>
      </c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5" customHeight="1">
      <c r="A93" s="230">
        <v>11</v>
      </c>
      <c r="B93" s="231">
        <v>45180</v>
      </c>
      <c r="C93" s="223"/>
      <c r="D93" s="273" t="s">
        <v>974</v>
      </c>
      <c r="E93" s="223" t="s">
        <v>604</v>
      </c>
      <c r="F93" s="274" t="s">
        <v>978</v>
      </c>
      <c r="G93" s="223">
        <v>35</v>
      </c>
      <c r="H93" s="223">
        <v>122.5</v>
      </c>
      <c r="I93" s="274" t="s">
        <v>975</v>
      </c>
      <c r="J93" s="266" t="s">
        <v>979</v>
      </c>
      <c r="K93" s="267">
        <f t="shared" ref="K93:K94" si="80">H93-F93</f>
        <v>53.5</v>
      </c>
      <c r="L93" s="282">
        <v>50</v>
      </c>
      <c r="M93" s="268">
        <f t="shared" ref="M93" si="81">(K93*N93)-L93</f>
        <v>2625</v>
      </c>
      <c r="N93" s="267">
        <v>50</v>
      </c>
      <c r="O93" s="103" t="s">
        <v>595</v>
      </c>
      <c r="P93" s="269">
        <v>45181</v>
      </c>
      <c r="Q93" s="145"/>
      <c r="R93" s="55" t="s">
        <v>594</v>
      </c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5" customHeight="1">
      <c r="A94" s="250">
        <v>12</v>
      </c>
      <c r="B94" s="251">
        <v>45181</v>
      </c>
      <c r="C94" s="252"/>
      <c r="D94" s="253" t="s">
        <v>994</v>
      </c>
      <c r="E94" s="252" t="s">
        <v>604</v>
      </c>
      <c r="F94" s="254" t="s">
        <v>995</v>
      </c>
      <c r="G94" s="252">
        <v>0</v>
      </c>
      <c r="H94" s="252">
        <v>3.5</v>
      </c>
      <c r="I94" s="254" t="s">
        <v>996</v>
      </c>
      <c r="J94" s="252" t="s">
        <v>997</v>
      </c>
      <c r="K94" s="275">
        <f t="shared" si="80"/>
        <v>-18</v>
      </c>
      <c r="L94" s="257">
        <v>50</v>
      </c>
      <c r="M94" s="258">
        <f t="shared" ref="M94" si="82">(K94*N94)-50</f>
        <v>-770</v>
      </c>
      <c r="N94" s="256">
        <v>40</v>
      </c>
      <c r="O94" s="259" t="s">
        <v>605</v>
      </c>
      <c r="P94" s="260">
        <v>45181</v>
      </c>
      <c r="Q94" s="145"/>
      <c r="R94" s="55" t="s">
        <v>606</v>
      </c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5" customHeight="1">
      <c r="A95" s="230">
        <v>13</v>
      </c>
      <c r="B95" s="231">
        <v>45181</v>
      </c>
      <c r="C95" s="223"/>
      <c r="D95" s="273" t="s">
        <v>992</v>
      </c>
      <c r="E95" s="223" t="s">
        <v>604</v>
      </c>
      <c r="F95" s="274" t="s">
        <v>1000</v>
      </c>
      <c r="G95" s="223">
        <v>2.5</v>
      </c>
      <c r="H95" s="223">
        <v>4.55</v>
      </c>
      <c r="I95" s="274" t="s">
        <v>993</v>
      </c>
      <c r="J95" s="266" t="s">
        <v>1001</v>
      </c>
      <c r="K95" s="267">
        <f t="shared" ref="K95" si="83">H95-F95</f>
        <v>0.89999999999999991</v>
      </c>
      <c r="L95" s="282">
        <v>50</v>
      </c>
      <c r="M95" s="268">
        <f t="shared" ref="M95" si="84">(K95*N95)-L95</f>
        <v>2379.9999999999995</v>
      </c>
      <c r="N95" s="267">
        <v>2700</v>
      </c>
      <c r="O95" s="103" t="s">
        <v>595</v>
      </c>
      <c r="P95" s="269">
        <v>45182</v>
      </c>
      <c r="Q95" s="145"/>
      <c r="R95" s="55" t="s">
        <v>594</v>
      </c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5" customHeight="1">
      <c r="A96" s="230">
        <v>14</v>
      </c>
      <c r="B96" s="231">
        <v>45182</v>
      </c>
      <c r="C96" s="223"/>
      <c r="D96" s="273" t="s">
        <v>1014</v>
      </c>
      <c r="E96" s="223" t="s">
        <v>604</v>
      </c>
      <c r="F96" s="274" t="s">
        <v>1017</v>
      </c>
      <c r="G96" s="223">
        <v>50</v>
      </c>
      <c r="H96" s="223">
        <v>114.5</v>
      </c>
      <c r="I96" s="274" t="s">
        <v>1002</v>
      </c>
      <c r="J96" s="322" t="s">
        <v>1018</v>
      </c>
      <c r="K96" s="267">
        <f t="shared" ref="K96:K97" si="85">H96-F96</f>
        <v>22</v>
      </c>
      <c r="L96" s="282">
        <v>50</v>
      </c>
      <c r="M96" s="268">
        <f t="shared" ref="M96" si="86">(K96*N96)-L96</f>
        <v>2700</v>
      </c>
      <c r="N96" s="267">
        <v>125</v>
      </c>
      <c r="O96" s="103" t="s">
        <v>595</v>
      </c>
      <c r="P96" s="269">
        <v>45183</v>
      </c>
      <c r="Q96" s="145"/>
      <c r="R96" s="55" t="s">
        <v>606</v>
      </c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5" customHeight="1">
      <c r="A97" s="250">
        <v>18</v>
      </c>
      <c r="B97" s="251">
        <v>45182</v>
      </c>
      <c r="C97" s="252"/>
      <c r="D97" s="253" t="s">
        <v>1006</v>
      </c>
      <c r="E97" s="252" t="s">
        <v>604</v>
      </c>
      <c r="F97" s="254">
        <v>30.5</v>
      </c>
      <c r="G97" s="252">
        <v>18</v>
      </c>
      <c r="H97" s="252">
        <v>21</v>
      </c>
      <c r="I97" s="254" t="s">
        <v>966</v>
      </c>
      <c r="J97" s="252" t="s">
        <v>1037</v>
      </c>
      <c r="K97" s="275">
        <f t="shared" si="85"/>
        <v>-9.5</v>
      </c>
      <c r="L97" s="257">
        <v>50</v>
      </c>
      <c r="M97" s="258">
        <f t="shared" ref="M97" si="87">(K97*N97)-50</f>
        <v>-2900</v>
      </c>
      <c r="N97" s="256">
        <v>300</v>
      </c>
      <c r="O97" s="259" t="s">
        <v>605</v>
      </c>
      <c r="P97" s="260">
        <v>45184</v>
      </c>
      <c r="Q97" s="145"/>
      <c r="R97" s="55" t="s">
        <v>606</v>
      </c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5" customHeight="1">
      <c r="A98" s="313">
        <v>19</v>
      </c>
      <c r="B98" s="314">
        <v>45182</v>
      </c>
      <c r="C98" s="315"/>
      <c r="D98" s="315" t="s">
        <v>1007</v>
      </c>
      <c r="E98" s="313" t="s">
        <v>604</v>
      </c>
      <c r="F98" s="313">
        <v>17.5</v>
      </c>
      <c r="G98" s="313">
        <v>12.9</v>
      </c>
      <c r="H98" s="316">
        <v>20.25</v>
      </c>
      <c r="I98" s="328" t="s">
        <v>1008</v>
      </c>
      <c r="J98" s="223" t="s">
        <v>1009</v>
      </c>
      <c r="K98" s="329">
        <f t="shared" ref="K98" si="88">H98-F98</f>
        <v>2.75</v>
      </c>
      <c r="L98" s="317">
        <v>50</v>
      </c>
      <c r="M98" s="318">
        <f t="shared" ref="M98" si="89">(K98*N98)-L98</f>
        <v>1600</v>
      </c>
      <c r="N98" s="313">
        <v>600</v>
      </c>
      <c r="O98" s="316" t="s">
        <v>595</v>
      </c>
      <c r="P98" s="319">
        <v>45182</v>
      </c>
      <c r="Q98" s="145"/>
      <c r="R98" s="55" t="s">
        <v>606</v>
      </c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5" customHeight="1">
      <c r="A99" s="313">
        <v>20</v>
      </c>
      <c r="B99" s="314">
        <v>45183</v>
      </c>
      <c r="C99" s="315"/>
      <c r="D99" s="315" t="s">
        <v>1020</v>
      </c>
      <c r="E99" s="313" t="s">
        <v>604</v>
      </c>
      <c r="F99" s="313">
        <v>250</v>
      </c>
      <c r="G99" s="313">
        <v>150</v>
      </c>
      <c r="H99" s="316">
        <v>360</v>
      </c>
      <c r="I99" s="328" t="s">
        <v>1021</v>
      </c>
      <c r="J99" s="223" t="s">
        <v>1027</v>
      </c>
      <c r="K99" s="329">
        <f t="shared" ref="K99:K100" si="90">H99-F99</f>
        <v>110</v>
      </c>
      <c r="L99" s="317">
        <v>50</v>
      </c>
      <c r="M99" s="318">
        <f t="shared" ref="M99" si="91">(K99*N99)-L99</f>
        <v>1600</v>
      </c>
      <c r="N99" s="313">
        <v>15</v>
      </c>
      <c r="O99" s="316" t="s">
        <v>595</v>
      </c>
      <c r="P99" s="319">
        <v>45183</v>
      </c>
      <c r="Q99" s="145"/>
      <c r="R99" s="55" t="s">
        <v>594</v>
      </c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5" customHeight="1">
      <c r="A100" s="250">
        <v>21</v>
      </c>
      <c r="B100" s="251">
        <v>45183</v>
      </c>
      <c r="C100" s="252"/>
      <c r="D100" s="253" t="s">
        <v>1022</v>
      </c>
      <c r="E100" s="252" t="s">
        <v>604</v>
      </c>
      <c r="F100" s="254">
        <v>19.5</v>
      </c>
      <c r="G100" s="252">
        <v>10</v>
      </c>
      <c r="H100" s="252">
        <v>10</v>
      </c>
      <c r="I100" s="254" t="s">
        <v>1023</v>
      </c>
      <c r="J100" s="252" t="s">
        <v>1037</v>
      </c>
      <c r="K100" s="275">
        <f t="shared" si="90"/>
        <v>-9.5</v>
      </c>
      <c r="L100" s="257">
        <v>50</v>
      </c>
      <c r="M100" s="258">
        <f t="shared" ref="M100" si="92">(K100*N100)-50</f>
        <v>-3850</v>
      </c>
      <c r="N100" s="256">
        <v>400</v>
      </c>
      <c r="O100" s="259" t="s">
        <v>605</v>
      </c>
      <c r="P100" s="260">
        <v>45187</v>
      </c>
      <c r="Q100" s="145"/>
      <c r="R100" s="55" t="s">
        <v>606</v>
      </c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5" customHeight="1">
      <c r="A101" s="313">
        <v>22</v>
      </c>
      <c r="B101" s="314">
        <v>45183</v>
      </c>
      <c r="C101" s="315"/>
      <c r="D101" s="315" t="s">
        <v>1024</v>
      </c>
      <c r="E101" s="313" t="s">
        <v>604</v>
      </c>
      <c r="F101" s="313">
        <v>70</v>
      </c>
      <c r="G101" s="313">
        <v>30</v>
      </c>
      <c r="H101" s="316">
        <v>105</v>
      </c>
      <c r="I101" s="328" t="s">
        <v>1025</v>
      </c>
      <c r="J101" s="223" t="s">
        <v>1026</v>
      </c>
      <c r="K101" s="329">
        <f t="shared" ref="K101" si="93">H101-F101</f>
        <v>35</v>
      </c>
      <c r="L101" s="317">
        <v>50</v>
      </c>
      <c r="M101" s="318">
        <f t="shared" ref="M101" si="94">(K101*N101)-L101</f>
        <v>1350</v>
      </c>
      <c r="N101" s="313">
        <v>40</v>
      </c>
      <c r="O101" s="316" t="s">
        <v>595</v>
      </c>
      <c r="P101" s="319">
        <v>45183</v>
      </c>
      <c r="Q101" s="145"/>
      <c r="R101" s="55" t="s">
        <v>594</v>
      </c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5" customHeight="1">
      <c r="A102" s="313">
        <v>23</v>
      </c>
      <c r="B102" s="314">
        <v>45183</v>
      </c>
      <c r="C102" s="315"/>
      <c r="D102" s="315" t="s">
        <v>1028</v>
      </c>
      <c r="E102" s="313" t="s">
        <v>604</v>
      </c>
      <c r="F102" s="313">
        <v>415</v>
      </c>
      <c r="G102" s="313">
        <v>310</v>
      </c>
      <c r="H102" s="316">
        <v>460</v>
      </c>
      <c r="I102" s="328" t="s">
        <v>1029</v>
      </c>
      <c r="J102" s="223" t="s">
        <v>1031</v>
      </c>
      <c r="K102" s="329">
        <f t="shared" ref="K102:K103" si="95">H102-F102</f>
        <v>45</v>
      </c>
      <c r="L102" s="317">
        <v>50</v>
      </c>
      <c r="M102" s="318">
        <f t="shared" ref="M102:M103" si="96">(K102*N102)-L102</f>
        <v>625</v>
      </c>
      <c r="N102" s="313">
        <v>15</v>
      </c>
      <c r="O102" s="316" t="s">
        <v>595</v>
      </c>
      <c r="P102" s="319">
        <v>45183</v>
      </c>
      <c r="Q102" s="145"/>
      <c r="R102" s="55" t="s">
        <v>594</v>
      </c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5" customHeight="1">
      <c r="A103" s="230">
        <v>24</v>
      </c>
      <c r="B103" s="350">
        <v>45184</v>
      </c>
      <c r="C103" s="351"/>
      <c r="D103" s="351" t="s">
        <v>1028</v>
      </c>
      <c r="E103" s="230" t="s">
        <v>604</v>
      </c>
      <c r="F103" s="230">
        <v>340</v>
      </c>
      <c r="G103" s="230">
        <v>180</v>
      </c>
      <c r="H103" s="223">
        <v>485</v>
      </c>
      <c r="I103" s="223" t="s">
        <v>1034</v>
      </c>
      <c r="J103" s="223" t="s">
        <v>739</v>
      </c>
      <c r="K103" s="329">
        <f t="shared" si="95"/>
        <v>145</v>
      </c>
      <c r="L103" s="317">
        <v>50</v>
      </c>
      <c r="M103" s="318">
        <f t="shared" si="96"/>
        <v>2125</v>
      </c>
      <c r="N103" s="313">
        <v>15</v>
      </c>
      <c r="O103" s="316" t="s">
        <v>595</v>
      </c>
      <c r="P103" s="319">
        <v>45189</v>
      </c>
      <c r="Q103" s="145"/>
      <c r="R103" s="55" t="s">
        <v>594</v>
      </c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5" customHeight="1">
      <c r="A104" s="250">
        <v>25</v>
      </c>
      <c r="B104" s="251">
        <v>45184</v>
      </c>
      <c r="C104" s="252"/>
      <c r="D104" s="253" t="s">
        <v>1035</v>
      </c>
      <c r="E104" s="252" t="s">
        <v>604</v>
      </c>
      <c r="F104" s="254">
        <v>58</v>
      </c>
      <c r="G104" s="252">
        <v>20</v>
      </c>
      <c r="H104" s="252">
        <v>20</v>
      </c>
      <c r="I104" s="254" t="s">
        <v>975</v>
      </c>
      <c r="J104" s="252" t="s">
        <v>1039</v>
      </c>
      <c r="K104" s="275">
        <f t="shared" ref="K104:K105" si="97">H104-F104</f>
        <v>-38</v>
      </c>
      <c r="L104" s="257">
        <v>50</v>
      </c>
      <c r="M104" s="258">
        <f t="shared" ref="M104" si="98">(K104*N104)-50</f>
        <v>-1570</v>
      </c>
      <c r="N104" s="256">
        <v>40</v>
      </c>
      <c r="O104" s="259" t="s">
        <v>605</v>
      </c>
      <c r="P104" s="260">
        <v>45184</v>
      </c>
      <c r="Q104" s="145"/>
      <c r="R104" s="55" t="s">
        <v>606</v>
      </c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5" customHeight="1">
      <c r="A105" s="313">
        <v>26</v>
      </c>
      <c r="B105" s="314">
        <v>45184</v>
      </c>
      <c r="C105" s="315"/>
      <c r="D105" s="315" t="s">
        <v>1014</v>
      </c>
      <c r="E105" s="313" t="s">
        <v>604</v>
      </c>
      <c r="F105" s="313">
        <v>93.5</v>
      </c>
      <c r="G105" s="313">
        <v>65</v>
      </c>
      <c r="H105" s="316">
        <v>109.5</v>
      </c>
      <c r="I105" s="328" t="s">
        <v>1002</v>
      </c>
      <c r="J105" s="223" t="s">
        <v>1031</v>
      </c>
      <c r="K105" s="329">
        <f t="shared" si="97"/>
        <v>16</v>
      </c>
      <c r="L105" s="317">
        <v>50</v>
      </c>
      <c r="M105" s="318">
        <f t="shared" ref="M105" si="99">(K105*N105)-L105</f>
        <v>1950</v>
      </c>
      <c r="N105" s="313">
        <v>125</v>
      </c>
      <c r="O105" s="316" t="s">
        <v>595</v>
      </c>
      <c r="P105" s="319">
        <v>45184</v>
      </c>
      <c r="Q105" s="145"/>
      <c r="R105" s="55" t="s">
        <v>594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5" customHeight="1">
      <c r="A106" s="250">
        <v>27</v>
      </c>
      <c r="B106" s="251">
        <v>45184</v>
      </c>
      <c r="C106" s="252"/>
      <c r="D106" s="253" t="s">
        <v>1044</v>
      </c>
      <c r="E106" s="252" t="s">
        <v>604</v>
      </c>
      <c r="F106" s="254">
        <v>102.5</v>
      </c>
      <c r="G106" s="252">
        <v>80</v>
      </c>
      <c r="H106" s="252">
        <v>80</v>
      </c>
      <c r="I106" s="254" t="s">
        <v>1038</v>
      </c>
      <c r="J106" s="252" t="s">
        <v>1045</v>
      </c>
      <c r="K106" s="275">
        <f t="shared" ref="K106" si="100">H106-F106</f>
        <v>-22.5</v>
      </c>
      <c r="L106" s="257">
        <v>50</v>
      </c>
      <c r="M106" s="258">
        <f t="shared" ref="M106" si="101">(K106*N106)-50</f>
        <v>-3425</v>
      </c>
      <c r="N106" s="256">
        <v>150</v>
      </c>
      <c r="O106" s="259" t="s">
        <v>605</v>
      </c>
      <c r="P106" s="260">
        <v>45187</v>
      </c>
      <c r="Q106" s="145"/>
      <c r="R106" s="55" t="s">
        <v>606</v>
      </c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5" customHeight="1">
      <c r="A107" s="250">
        <v>28</v>
      </c>
      <c r="B107" s="352">
        <v>45187</v>
      </c>
      <c r="C107" s="353"/>
      <c r="D107" s="353" t="s">
        <v>1014</v>
      </c>
      <c r="E107" s="250" t="s">
        <v>604</v>
      </c>
      <c r="F107" s="250">
        <v>77.5</v>
      </c>
      <c r="G107" s="250">
        <v>48</v>
      </c>
      <c r="H107" s="252">
        <v>48</v>
      </c>
      <c r="I107" s="252" t="s">
        <v>1048</v>
      </c>
      <c r="J107" s="252" t="s">
        <v>1051</v>
      </c>
      <c r="K107" s="275">
        <f t="shared" ref="K107" si="102">H107-F107</f>
        <v>-29.5</v>
      </c>
      <c r="L107" s="257">
        <v>50</v>
      </c>
      <c r="M107" s="258">
        <f t="shared" ref="M107" si="103">(K107*N107)-50</f>
        <v>-3737.5</v>
      </c>
      <c r="N107" s="256">
        <v>125</v>
      </c>
      <c r="O107" s="259" t="s">
        <v>605</v>
      </c>
      <c r="P107" s="260">
        <v>45189</v>
      </c>
      <c r="Q107" s="145"/>
      <c r="R107" s="55" t="s">
        <v>787</v>
      </c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5" customHeight="1">
      <c r="A108" s="250">
        <v>29</v>
      </c>
      <c r="B108" s="352">
        <v>45189</v>
      </c>
      <c r="C108" s="353"/>
      <c r="D108" s="353" t="s">
        <v>1058</v>
      </c>
      <c r="E108" s="250" t="s">
        <v>604</v>
      </c>
      <c r="F108" s="250">
        <v>42.5</v>
      </c>
      <c r="G108" s="250">
        <v>0</v>
      </c>
      <c r="H108" s="252">
        <v>0</v>
      </c>
      <c r="I108" s="252" t="s">
        <v>1059</v>
      </c>
      <c r="J108" s="252" t="s">
        <v>1067</v>
      </c>
      <c r="K108" s="275">
        <f t="shared" ref="K108:K109" si="104">H108-F108</f>
        <v>-42.5</v>
      </c>
      <c r="L108" s="257">
        <v>50</v>
      </c>
      <c r="M108" s="258">
        <f t="shared" ref="M108" si="105">(K108*N108)-50</f>
        <v>-687.5</v>
      </c>
      <c r="N108" s="256">
        <v>15</v>
      </c>
      <c r="O108" s="259" t="s">
        <v>605</v>
      </c>
      <c r="P108" s="260">
        <v>45189</v>
      </c>
      <c r="Q108" s="145"/>
      <c r="R108" s="55" t="s">
        <v>606</v>
      </c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15" customHeight="1">
      <c r="A109" s="399">
        <v>30</v>
      </c>
      <c r="B109" s="401">
        <v>45191</v>
      </c>
      <c r="C109" s="351"/>
      <c r="D109" s="351" t="s">
        <v>1084</v>
      </c>
      <c r="E109" s="230" t="s">
        <v>604</v>
      </c>
      <c r="F109" s="230">
        <v>72.5</v>
      </c>
      <c r="G109" s="230"/>
      <c r="H109" s="223">
        <v>135</v>
      </c>
      <c r="I109" s="223"/>
      <c r="J109" s="407" t="s">
        <v>1087</v>
      </c>
      <c r="K109" s="329">
        <f t="shared" si="104"/>
        <v>62.5</v>
      </c>
      <c r="L109" s="317">
        <v>50</v>
      </c>
      <c r="M109" s="409">
        <v>800</v>
      </c>
      <c r="N109" s="382">
        <v>40</v>
      </c>
      <c r="O109" s="411" t="s">
        <v>595</v>
      </c>
      <c r="P109" s="412">
        <v>45191</v>
      </c>
      <c r="Q109" s="145"/>
      <c r="R109" s="5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</row>
    <row r="110" spans="1:38" ht="15" customHeight="1">
      <c r="A110" s="400"/>
      <c r="B110" s="402"/>
      <c r="C110" s="351"/>
      <c r="D110" s="351" t="s">
        <v>1085</v>
      </c>
      <c r="E110" s="230" t="s">
        <v>1086</v>
      </c>
      <c r="F110" s="230">
        <v>42.5</v>
      </c>
      <c r="G110" s="230"/>
      <c r="H110" s="223">
        <v>82.5</v>
      </c>
      <c r="I110" s="223"/>
      <c r="J110" s="408"/>
      <c r="K110" s="381">
        <f>F110-H110</f>
        <v>-40</v>
      </c>
      <c r="L110" s="282">
        <v>50</v>
      </c>
      <c r="M110" s="410"/>
      <c r="N110" s="383">
        <v>40</v>
      </c>
      <c r="O110" s="406"/>
      <c r="P110" s="398"/>
      <c r="Q110" s="145"/>
      <c r="R110" s="5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</row>
    <row r="111" spans="1:38" ht="15" customHeight="1">
      <c r="A111" s="399">
        <v>31</v>
      </c>
      <c r="B111" s="401">
        <v>45191</v>
      </c>
      <c r="C111" s="351"/>
      <c r="D111" s="351" t="s">
        <v>1088</v>
      </c>
      <c r="E111" s="230" t="s">
        <v>604</v>
      </c>
      <c r="F111" s="230">
        <v>235</v>
      </c>
      <c r="G111" s="230"/>
      <c r="H111" s="223">
        <v>390</v>
      </c>
      <c r="I111" s="223"/>
      <c r="J111" s="407" t="s">
        <v>731</v>
      </c>
      <c r="K111" s="329">
        <f t="shared" ref="K111" si="106">H111-F111</f>
        <v>155</v>
      </c>
      <c r="L111" s="317">
        <v>50</v>
      </c>
      <c r="M111" s="409">
        <v>725</v>
      </c>
      <c r="N111" s="382">
        <v>15</v>
      </c>
      <c r="O111" s="405" t="s">
        <v>595</v>
      </c>
      <c r="P111" s="397">
        <v>45191</v>
      </c>
      <c r="Q111" s="145"/>
      <c r="R111" s="5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</row>
    <row r="112" spans="1:38" ht="15" customHeight="1">
      <c r="A112" s="400"/>
      <c r="B112" s="402"/>
      <c r="C112" s="351"/>
      <c r="D112" s="351" t="s">
        <v>1089</v>
      </c>
      <c r="E112" s="230" t="s">
        <v>1086</v>
      </c>
      <c r="F112" s="230">
        <v>145</v>
      </c>
      <c r="G112" s="230"/>
      <c r="H112" s="223">
        <v>245</v>
      </c>
      <c r="I112" s="223"/>
      <c r="J112" s="408"/>
      <c r="K112" s="381">
        <f>F112-H112</f>
        <v>-100</v>
      </c>
      <c r="L112" s="282">
        <v>50</v>
      </c>
      <c r="M112" s="410"/>
      <c r="N112" s="383">
        <v>15</v>
      </c>
      <c r="O112" s="406"/>
      <c r="P112" s="398"/>
      <c r="Q112" s="145"/>
      <c r="R112" s="5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15" customHeight="1">
      <c r="A113" s="399">
        <v>32</v>
      </c>
      <c r="B113" s="401">
        <v>45191</v>
      </c>
      <c r="C113" s="351"/>
      <c r="D113" s="351" t="s">
        <v>1088</v>
      </c>
      <c r="E113" s="230" t="s">
        <v>604</v>
      </c>
      <c r="F113" s="230">
        <v>205</v>
      </c>
      <c r="G113" s="230"/>
      <c r="H113" s="223">
        <v>330</v>
      </c>
      <c r="I113" s="223"/>
      <c r="J113" s="407" t="s">
        <v>810</v>
      </c>
      <c r="K113" s="329">
        <f t="shared" ref="K113" si="107">H113-F113</f>
        <v>125</v>
      </c>
      <c r="L113" s="317">
        <v>50</v>
      </c>
      <c r="M113" s="409">
        <v>800</v>
      </c>
      <c r="N113" s="382">
        <v>15</v>
      </c>
      <c r="O113" s="405" t="s">
        <v>595</v>
      </c>
      <c r="P113" s="397">
        <v>45191</v>
      </c>
      <c r="Q113" s="145"/>
      <c r="R113" s="5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 ht="15" customHeight="1">
      <c r="A114" s="400"/>
      <c r="B114" s="402"/>
      <c r="C114" s="351"/>
      <c r="D114" s="351" t="s">
        <v>1089</v>
      </c>
      <c r="E114" s="230" t="s">
        <v>1086</v>
      </c>
      <c r="F114" s="230">
        <v>125</v>
      </c>
      <c r="G114" s="230"/>
      <c r="H114" s="223">
        <v>190</v>
      </c>
      <c r="I114" s="223"/>
      <c r="J114" s="408"/>
      <c r="K114" s="381">
        <f>F114-H114</f>
        <v>-65</v>
      </c>
      <c r="L114" s="282">
        <v>50</v>
      </c>
      <c r="M114" s="410"/>
      <c r="N114" s="383">
        <v>15</v>
      </c>
      <c r="O114" s="406"/>
      <c r="P114" s="398"/>
      <c r="Q114" s="145"/>
      <c r="R114" s="5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</row>
    <row r="115" spans="1:38" ht="15" customHeight="1">
      <c r="A115" s="399">
        <v>33</v>
      </c>
      <c r="B115" s="401">
        <v>45194</v>
      </c>
      <c r="C115" s="351"/>
      <c r="D115" s="351" t="s">
        <v>1113</v>
      </c>
      <c r="E115" s="230" t="s">
        <v>604</v>
      </c>
      <c r="F115" s="230">
        <v>55</v>
      </c>
      <c r="G115" s="230"/>
      <c r="H115" s="223">
        <v>84</v>
      </c>
      <c r="I115" s="223"/>
      <c r="J115" s="407" t="s">
        <v>1115</v>
      </c>
      <c r="K115" s="329">
        <f t="shared" ref="K115" si="108">H115-F115</f>
        <v>29</v>
      </c>
      <c r="L115" s="317">
        <v>50</v>
      </c>
      <c r="M115" s="409">
        <v>700</v>
      </c>
      <c r="N115" s="382">
        <v>50</v>
      </c>
      <c r="O115" s="405" t="s">
        <v>595</v>
      </c>
      <c r="P115" s="397">
        <v>45194</v>
      </c>
      <c r="Q115" s="145"/>
      <c r="R115" s="5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15" customHeight="1">
      <c r="A116" s="400"/>
      <c r="B116" s="402"/>
      <c r="C116" s="351"/>
      <c r="D116" s="351" t="s">
        <v>1114</v>
      </c>
      <c r="E116" s="230" t="s">
        <v>1086</v>
      </c>
      <c r="F116" s="230">
        <v>26</v>
      </c>
      <c r="G116" s="230"/>
      <c r="H116" s="223">
        <v>39</v>
      </c>
      <c r="I116" s="223"/>
      <c r="J116" s="408"/>
      <c r="K116" s="381">
        <f>F116-H116</f>
        <v>-13</v>
      </c>
      <c r="L116" s="282">
        <v>50</v>
      </c>
      <c r="M116" s="404"/>
      <c r="N116" s="383">
        <v>50</v>
      </c>
      <c r="O116" s="406"/>
      <c r="P116" s="398"/>
      <c r="Q116" s="145"/>
      <c r="R116" s="5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 ht="15" customHeight="1">
      <c r="A117" s="399">
        <v>34</v>
      </c>
      <c r="B117" s="401">
        <v>45194</v>
      </c>
      <c r="C117" s="351"/>
      <c r="D117" s="351" t="s">
        <v>1116</v>
      </c>
      <c r="E117" s="230" t="s">
        <v>604</v>
      </c>
      <c r="F117" s="230">
        <v>58</v>
      </c>
      <c r="G117" s="230"/>
      <c r="H117" s="223">
        <v>108</v>
      </c>
      <c r="I117" s="223"/>
      <c r="J117" s="407" t="s">
        <v>763</v>
      </c>
      <c r="K117" s="329">
        <f t="shared" ref="K117" si="109">H117-F117</f>
        <v>50</v>
      </c>
      <c r="L117" s="317">
        <v>50</v>
      </c>
      <c r="M117" s="403">
        <v>950</v>
      </c>
      <c r="N117" s="313">
        <v>40</v>
      </c>
      <c r="O117" s="405" t="s">
        <v>595</v>
      </c>
      <c r="P117" s="397">
        <v>45194</v>
      </c>
      <c r="Q117" s="145"/>
      <c r="R117" s="5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</row>
    <row r="118" spans="1:38" ht="15" customHeight="1">
      <c r="A118" s="400"/>
      <c r="B118" s="402"/>
      <c r="C118" s="351"/>
      <c r="D118" s="351" t="s">
        <v>1117</v>
      </c>
      <c r="E118" s="230" t="s">
        <v>1086</v>
      </c>
      <c r="F118" s="230">
        <v>22</v>
      </c>
      <c r="G118" s="230"/>
      <c r="H118" s="223">
        <v>47</v>
      </c>
      <c r="I118" s="223"/>
      <c r="J118" s="408"/>
      <c r="K118" s="329">
        <f>F118-H118</f>
        <v>-25</v>
      </c>
      <c r="L118" s="317">
        <v>50</v>
      </c>
      <c r="M118" s="404"/>
      <c r="N118" s="313">
        <v>40</v>
      </c>
      <c r="O118" s="406"/>
      <c r="P118" s="398"/>
      <c r="Q118" s="145"/>
      <c r="R118" s="5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 ht="15" customHeight="1">
      <c r="A119" s="399">
        <v>35</v>
      </c>
      <c r="B119" s="401">
        <v>45194</v>
      </c>
      <c r="C119" s="351"/>
      <c r="D119" s="351" t="s">
        <v>1088</v>
      </c>
      <c r="E119" s="230" t="s">
        <v>604</v>
      </c>
      <c r="F119" s="230">
        <v>195</v>
      </c>
      <c r="G119" s="230"/>
      <c r="H119" s="223">
        <v>295</v>
      </c>
      <c r="I119" s="223"/>
      <c r="J119" s="407" t="s">
        <v>1118</v>
      </c>
      <c r="K119" s="329">
        <f t="shared" ref="K119" si="110">H119-F119</f>
        <v>100</v>
      </c>
      <c r="L119" s="317">
        <v>50</v>
      </c>
      <c r="M119" s="403">
        <v>650</v>
      </c>
      <c r="N119" s="313">
        <v>15</v>
      </c>
      <c r="O119" s="405" t="s">
        <v>595</v>
      </c>
      <c r="P119" s="397">
        <v>45194</v>
      </c>
      <c r="Q119" s="145"/>
      <c r="R119" s="5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 ht="15" customHeight="1">
      <c r="A120" s="400"/>
      <c r="B120" s="402"/>
      <c r="C120" s="351"/>
      <c r="D120" s="351" t="s">
        <v>1089</v>
      </c>
      <c r="E120" s="230" t="s">
        <v>1086</v>
      </c>
      <c r="F120" s="230">
        <v>100</v>
      </c>
      <c r="G120" s="230"/>
      <c r="H120" s="223">
        <v>150</v>
      </c>
      <c r="I120" s="223"/>
      <c r="J120" s="408"/>
      <c r="K120" s="329">
        <f>F120-H120</f>
        <v>-50</v>
      </c>
      <c r="L120" s="317">
        <v>50</v>
      </c>
      <c r="M120" s="404"/>
      <c r="N120" s="313">
        <v>15</v>
      </c>
      <c r="O120" s="406"/>
      <c r="P120" s="398"/>
      <c r="Q120" s="145"/>
      <c r="R120" s="5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 ht="15" customHeight="1">
      <c r="A121" s="227"/>
      <c r="B121" s="311"/>
      <c r="C121" s="312"/>
      <c r="D121" s="312"/>
      <c r="E121" s="227"/>
      <c r="F121" s="227"/>
      <c r="G121" s="227"/>
      <c r="H121" s="229"/>
      <c r="I121" s="229"/>
      <c r="J121" s="229"/>
      <c r="K121" s="227"/>
      <c r="L121" s="243"/>
      <c r="M121" s="244"/>
      <c r="N121" s="227"/>
      <c r="O121" s="229"/>
      <c r="P121" s="228"/>
      <c r="Q121" s="145"/>
      <c r="R121" s="5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</row>
    <row r="122" spans="1:38" ht="15" customHeight="1">
      <c r="A122" s="227"/>
      <c r="B122" s="311"/>
      <c r="C122" s="312"/>
      <c r="D122" s="312"/>
      <c r="E122" s="227"/>
      <c r="F122" s="227"/>
      <c r="G122" s="227"/>
      <c r="H122" s="229"/>
      <c r="I122" s="229"/>
      <c r="J122" s="229"/>
      <c r="K122" s="227"/>
      <c r="L122" s="243"/>
      <c r="M122" s="244"/>
      <c r="N122" s="227"/>
      <c r="O122" s="229"/>
      <c r="P122" s="228"/>
      <c r="Q122" s="145"/>
      <c r="R122" s="5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</row>
    <row r="123" spans="1:38" ht="38.25" customHeight="1">
      <c r="A123" s="94" t="s">
        <v>617</v>
      </c>
      <c r="B123" s="152"/>
      <c r="C123" s="152"/>
      <c r="D123" s="153"/>
      <c r="E123" s="133"/>
      <c r="F123" s="6"/>
      <c r="G123" s="6"/>
      <c r="H123" s="134"/>
      <c r="I123" s="154"/>
      <c r="J123" s="1"/>
      <c r="K123" s="6"/>
      <c r="L123" s="6"/>
      <c r="M123" s="6"/>
      <c r="N123" s="1"/>
      <c r="O123" s="1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</row>
    <row r="124" spans="1:38" ht="39.6">
      <c r="A124" s="95" t="s">
        <v>16</v>
      </c>
      <c r="B124" s="96" t="s">
        <v>567</v>
      </c>
      <c r="C124" s="96"/>
      <c r="D124" s="97" t="s">
        <v>579</v>
      </c>
      <c r="E124" s="96" t="s">
        <v>580</v>
      </c>
      <c r="F124" s="96" t="s">
        <v>581</v>
      </c>
      <c r="G124" s="96" t="s">
        <v>582</v>
      </c>
      <c r="H124" s="96" t="s">
        <v>583</v>
      </c>
      <c r="I124" s="96" t="s">
        <v>584</v>
      </c>
      <c r="J124" s="95" t="s">
        <v>585</v>
      </c>
      <c r="K124" s="137" t="s">
        <v>603</v>
      </c>
      <c r="L124" s="138" t="s">
        <v>587</v>
      </c>
      <c r="M124" s="98" t="s">
        <v>588</v>
      </c>
      <c r="N124" s="96" t="s">
        <v>589</v>
      </c>
      <c r="O124" s="97" t="s">
        <v>590</v>
      </c>
      <c r="P124" s="96" t="s">
        <v>591</v>
      </c>
      <c r="Q124" s="37"/>
      <c r="R124" s="6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4.25" customHeight="1">
      <c r="A125" s="99">
        <v>1</v>
      </c>
      <c r="B125" s="100">
        <v>45169</v>
      </c>
      <c r="C125" s="147"/>
      <c r="D125" s="147" t="s">
        <v>887</v>
      </c>
      <c r="E125" s="99" t="s">
        <v>604</v>
      </c>
      <c r="F125" s="99" t="s">
        <v>895</v>
      </c>
      <c r="G125" s="99">
        <v>350</v>
      </c>
      <c r="H125" s="99"/>
      <c r="I125" s="99" t="s">
        <v>888</v>
      </c>
      <c r="J125" s="101" t="s">
        <v>593</v>
      </c>
      <c r="K125" s="101"/>
      <c r="L125" s="102"/>
      <c r="M125" s="355"/>
      <c r="N125" s="229"/>
      <c r="O125" s="241"/>
      <c r="P125" s="356"/>
      <c r="Q125" s="37"/>
      <c r="R125" s="37" t="s">
        <v>594</v>
      </c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4.25" customHeight="1">
      <c r="A126" s="99">
        <v>2</v>
      </c>
      <c r="B126" s="100">
        <v>45173</v>
      </c>
      <c r="C126" s="147"/>
      <c r="D126" s="147" t="s">
        <v>168</v>
      </c>
      <c r="E126" s="99" t="s">
        <v>604</v>
      </c>
      <c r="F126" s="99" t="s">
        <v>906</v>
      </c>
      <c r="G126" s="99">
        <v>4790</v>
      </c>
      <c r="H126" s="99"/>
      <c r="I126" s="99" t="s">
        <v>907</v>
      </c>
      <c r="J126" s="101" t="s">
        <v>593</v>
      </c>
      <c r="K126" s="101"/>
      <c r="L126" s="102"/>
      <c r="M126" s="355"/>
      <c r="N126" s="229"/>
      <c r="O126" s="241"/>
      <c r="P126" s="356"/>
      <c r="Q126" s="37"/>
      <c r="R126" s="37" t="s">
        <v>594</v>
      </c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ht="14.25" customHeight="1">
      <c r="A127" s="99"/>
      <c r="B127" s="100"/>
      <c r="C127" s="147"/>
      <c r="D127" s="147"/>
      <c r="E127" s="99"/>
      <c r="F127" s="99"/>
      <c r="G127" s="99"/>
      <c r="H127" s="99"/>
      <c r="I127" s="99"/>
      <c r="J127" s="101"/>
      <c r="K127" s="101"/>
      <c r="L127" s="102"/>
      <c r="M127" s="355"/>
      <c r="N127" s="229"/>
      <c r="O127" s="241"/>
      <c r="P127" s="356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2.75" customHeight="1">
      <c r="A128" s="99"/>
      <c r="B128" s="100"/>
      <c r="C128" s="147"/>
      <c r="D128" s="147"/>
      <c r="E128" s="99"/>
      <c r="F128" s="99"/>
      <c r="G128" s="99"/>
      <c r="H128" s="99"/>
      <c r="I128" s="99"/>
      <c r="J128" s="101"/>
      <c r="K128" s="101"/>
      <c r="L128" s="102"/>
      <c r="M128" s="155"/>
      <c r="N128" s="226"/>
      <c r="O128" s="226"/>
      <c r="P128" s="100"/>
      <c r="R128" s="6"/>
      <c r="S128" s="1"/>
      <c r="T128" s="1"/>
      <c r="U128" s="1"/>
      <c r="V128" s="1"/>
      <c r="W128" s="1"/>
      <c r="X128" s="1"/>
      <c r="Y128" s="1"/>
    </row>
    <row r="129" spans="1:26" ht="12.75" customHeight="1">
      <c r="A129" s="119" t="s">
        <v>596</v>
      </c>
      <c r="B129" s="119"/>
      <c r="C129" s="119"/>
      <c r="D129" s="119"/>
      <c r="E129" s="37"/>
      <c r="F129" s="126" t="s">
        <v>598</v>
      </c>
      <c r="G129" s="55"/>
      <c r="H129" s="55"/>
      <c r="I129" s="55"/>
      <c r="J129" s="6"/>
      <c r="K129" s="139"/>
      <c r="L129" s="140"/>
      <c r="M129" s="6"/>
      <c r="N129" s="109"/>
      <c r="O129" s="156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25" t="s">
        <v>597</v>
      </c>
      <c r="B130" s="119"/>
      <c r="C130" s="119"/>
      <c r="D130" s="119"/>
      <c r="E130" s="6"/>
      <c r="F130" s="126" t="s">
        <v>601</v>
      </c>
      <c r="G130" s="6"/>
      <c r="H130" s="6" t="s">
        <v>619</v>
      </c>
      <c r="I130" s="6"/>
      <c r="J130" s="1"/>
      <c r="K130" s="6"/>
      <c r="L130" s="6"/>
      <c r="M130" s="6"/>
      <c r="N130" s="1"/>
      <c r="O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25"/>
      <c r="B131" s="119"/>
      <c r="C131" s="119"/>
      <c r="D131" s="119"/>
      <c r="E131" s="6"/>
      <c r="F131" s="126"/>
      <c r="G131" s="6"/>
      <c r="H131" s="6"/>
      <c r="I131" s="6"/>
      <c r="J131" s="1"/>
      <c r="K131" s="6"/>
      <c r="L131" s="6"/>
      <c r="M131" s="6"/>
      <c r="N131" s="1"/>
      <c r="O131" s="1"/>
      <c r="Q131" s="1"/>
      <c r="R131" s="55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25"/>
      <c r="B132" s="119"/>
      <c r="C132" s="119"/>
      <c r="D132" s="119"/>
      <c r="E132" s="6"/>
      <c r="F132" s="126"/>
      <c r="G132" s="55"/>
      <c r="H132" s="37"/>
      <c r="I132" s="55"/>
      <c r="J132" s="6"/>
      <c r="K132" s="139"/>
      <c r="L132" s="140"/>
      <c r="M132" s="6"/>
      <c r="N132" s="109"/>
      <c r="O132" s="14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25"/>
      <c r="B133" s="119"/>
      <c r="C133" s="119"/>
      <c r="D133" s="119"/>
      <c r="E133" s="6"/>
      <c r="F133" s="126"/>
      <c r="G133" s="55"/>
      <c r="H133" s="37"/>
      <c r="I133" s="55"/>
      <c r="J133" s="6"/>
      <c r="K133" s="139"/>
      <c r="L133" s="140"/>
      <c r="M133" s="6"/>
      <c r="N133" s="109"/>
      <c r="O133" s="14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25"/>
      <c r="B134" s="119"/>
      <c r="C134" s="119"/>
      <c r="D134" s="119"/>
      <c r="E134" s="6"/>
      <c r="F134" s="126"/>
      <c r="G134" s="55"/>
      <c r="H134" s="37"/>
      <c r="I134" s="55"/>
      <c r="J134" s="6"/>
      <c r="K134" s="139"/>
      <c r="L134" s="140"/>
      <c r="M134" s="6"/>
      <c r="N134" s="109"/>
      <c r="O134" s="14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25"/>
      <c r="B135" s="119"/>
      <c r="C135" s="119"/>
      <c r="D135" s="119"/>
      <c r="E135" s="6"/>
      <c r="F135" s="126"/>
      <c r="G135" s="55"/>
      <c r="H135" s="37"/>
      <c r="I135" s="55"/>
      <c r="J135" s="6"/>
      <c r="K135" s="139"/>
      <c r="L135" s="140"/>
      <c r="M135" s="6"/>
      <c r="N135" s="109"/>
      <c r="O135" s="14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25"/>
      <c r="B136" s="119"/>
      <c r="C136" s="119"/>
      <c r="D136" s="119"/>
      <c r="E136" s="6"/>
      <c r="F136" s="126"/>
      <c r="G136" s="55"/>
      <c r="H136" s="37"/>
      <c r="I136" s="55"/>
      <c r="J136" s="6"/>
      <c r="K136" s="139"/>
      <c r="L136" s="140"/>
      <c r="M136" s="6"/>
      <c r="N136" s="109"/>
      <c r="O136" s="14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25"/>
      <c r="B137" s="119"/>
      <c r="C137" s="119"/>
      <c r="D137" s="119"/>
      <c r="E137" s="6"/>
      <c r="F137" s="126"/>
      <c r="G137" s="55"/>
      <c r="H137" s="37"/>
      <c r="I137" s="55"/>
      <c r="J137" s="6"/>
      <c r="K137" s="139"/>
      <c r="L137" s="140"/>
      <c r="M137" s="6"/>
      <c r="N137" s="109"/>
      <c r="O137" s="14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55"/>
      <c r="B138" s="108"/>
      <c r="C138" s="108"/>
      <c r="D138" s="37"/>
      <c r="E138" s="55"/>
      <c r="F138" s="55"/>
      <c r="G138" s="55"/>
      <c r="H138" s="37"/>
      <c r="I138" s="55"/>
      <c r="J138" s="6"/>
      <c r="K138" s="139"/>
      <c r="L138" s="140"/>
      <c r="M138" s="6"/>
      <c r="N138" s="109"/>
      <c r="O138" s="14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38.25" customHeight="1">
      <c r="A139" s="37"/>
      <c r="B139" s="157" t="s">
        <v>620</v>
      </c>
      <c r="C139" s="157"/>
      <c r="D139" s="157"/>
      <c r="E139" s="157"/>
      <c r="F139" s="6"/>
      <c r="G139" s="6"/>
      <c r="H139" s="135"/>
      <c r="I139" s="6"/>
      <c r="J139" s="135"/>
      <c r="K139" s="136"/>
      <c r="L139" s="6"/>
      <c r="M139" s="6"/>
      <c r="N139" s="1"/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95" t="s">
        <v>16</v>
      </c>
      <c r="B140" s="96" t="s">
        <v>567</v>
      </c>
      <c r="C140" s="96"/>
      <c r="D140" s="97" t="s">
        <v>579</v>
      </c>
      <c r="E140" s="96" t="s">
        <v>580</v>
      </c>
      <c r="F140" s="96" t="s">
        <v>581</v>
      </c>
      <c r="G140" s="96" t="s">
        <v>621</v>
      </c>
      <c r="H140" s="96" t="s">
        <v>622</v>
      </c>
      <c r="I140" s="96" t="s">
        <v>584</v>
      </c>
      <c r="J140" s="158" t="s">
        <v>585</v>
      </c>
      <c r="K140" s="96" t="s">
        <v>586</v>
      </c>
      <c r="L140" s="96" t="s">
        <v>623</v>
      </c>
      <c r="M140" s="96" t="s">
        <v>589</v>
      </c>
      <c r="N140" s="97" t="s">
        <v>590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9">
        <v>1</v>
      </c>
      <c r="B141" s="160">
        <v>41579</v>
      </c>
      <c r="C141" s="160"/>
      <c r="D141" s="161" t="s">
        <v>624</v>
      </c>
      <c r="E141" s="162" t="s">
        <v>592</v>
      </c>
      <c r="F141" s="163">
        <v>82</v>
      </c>
      <c r="G141" s="162" t="s">
        <v>625</v>
      </c>
      <c r="H141" s="162">
        <v>100</v>
      </c>
      <c r="I141" s="164">
        <v>100</v>
      </c>
      <c r="J141" s="165" t="s">
        <v>626</v>
      </c>
      <c r="K141" s="166">
        <f t="shared" ref="K141:K193" si="111">H141-F141</f>
        <v>18</v>
      </c>
      <c r="L141" s="167">
        <f t="shared" ref="L141:L193" si="112">K141/F141</f>
        <v>0.21951219512195122</v>
      </c>
      <c r="M141" s="162" t="s">
        <v>595</v>
      </c>
      <c r="N141" s="168">
        <v>42657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9">
        <v>2</v>
      </c>
      <c r="B142" s="160">
        <v>41794</v>
      </c>
      <c r="C142" s="160"/>
      <c r="D142" s="161" t="s">
        <v>627</v>
      </c>
      <c r="E142" s="162" t="s">
        <v>604</v>
      </c>
      <c r="F142" s="163">
        <v>257</v>
      </c>
      <c r="G142" s="162" t="s">
        <v>625</v>
      </c>
      <c r="H142" s="162">
        <v>300</v>
      </c>
      <c r="I142" s="164">
        <v>300</v>
      </c>
      <c r="J142" s="165" t="s">
        <v>626</v>
      </c>
      <c r="K142" s="166">
        <f t="shared" si="111"/>
        <v>43</v>
      </c>
      <c r="L142" s="167">
        <f t="shared" si="112"/>
        <v>0.16731517509727625</v>
      </c>
      <c r="M142" s="162" t="s">
        <v>595</v>
      </c>
      <c r="N142" s="168">
        <v>41822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9">
        <v>3</v>
      </c>
      <c r="B143" s="160">
        <v>41828</v>
      </c>
      <c r="C143" s="160"/>
      <c r="D143" s="161" t="s">
        <v>628</v>
      </c>
      <c r="E143" s="162" t="s">
        <v>604</v>
      </c>
      <c r="F143" s="163">
        <v>393</v>
      </c>
      <c r="G143" s="162" t="s">
        <v>625</v>
      </c>
      <c r="H143" s="162">
        <v>468</v>
      </c>
      <c r="I143" s="164">
        <v>468</v>
      </c>
      <c r="J143" s="165" t="s">
        <v>626</v>
      </c>
      <c r="K143" s="166">
        <f t="shared" si="111"/>
        <v>75</v>
      </c>
      <c r="L143" s="167">
        <f t="shared" si="112"/>
        <v>0.19083969465648856</v>
      </c>
      <c r="M143" s="162" t="s">
        <v>595</v>
      </c>
      <c r="N143" s="168">
        <v>41863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9">
        <v>4</v>
      </c>
      <c r="B144" s="160">
        <v>41857</v>
      </c>
      <c r="C144" s="160"/>
      <c r="D144" s="161" t="s">
        <v>629</v>
      </c>
      <c r="E144" s="162" t="s">
        <v>604</v>
      </c>
      <c r="F144" s="163">
        <v>205</v>
      </c>
      <c r="G144" s="162" t="s">
        <v>625</v>
      </c>
      <c r="H144" s="162">
        <v>275</v>
      </c>
      <c r="I144" s="164">
        <v>250</v>
      </c>
      <c r="J144" s="165" t="s">
        <v>626</v>
      </c>
      <c r="K144" s="166">
        <f t="shared" si="111"/>
        <v>70</v>
      </c>
      <c r="L144" s="167">
        <f t="shared" si="112"/>
        <v>0.34146341463414637</v>
      </c>
      <c r="M144" s="162" t="s">
        <v>595</v>
      </c>
      <c r="N144" s="168">
        <v>41962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9">
        <v>5</v>
      </c>
      <c r="B145" s="160">
        <v>41886</v>
      </c>
      <c r="C145" s="160"/>
      <c r="D145" s="161" t="s">
        <v>630</v>
      </c>
      <c r="E145" s="162" t="s">
        <v>604</v>
      </c>
      <c r="F145" s="163">
        <v>162</v>
      </c>
      <c r="G145" s="162" t="s">
        <v>625</v>
      </c>
      <c r="H145" s="162">
        <v>190</v>
      </c>
      <c r="I145" s="164">
        <v>190</v>
      </c>
      <c r="J145" s="165" t="s">
        <v>626</v>
      </c>
      <c r="K145" s="166">
        <f t="shared" si="111"/>
        <v>28</v>
      </c>
      <c r="L145" s="167">
        <f t="shared" si="112"/>
        <v>0.1728395061728395</v>
      </c>
      <c r="M145" s="162" t="s">
        <v>595</v>
      </c>
      <c r="N145" s="168">
        <v>42006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9">
        <v>6</v>
      </c>
      <c r="B146" s="160">
        <v>41886</v>
      </c>
      <c r="C146" s="160"/>
      <c r="D146" s="161" t="s">
        <v>631</v>
      </c>
      <c r="E146" s="162" t="s">
        <v>604</v>
      </c>
      <c r="F146" s="163">
        <v>75</v>
      </c>
      <c r="G146" s="162" t="s">
        <v>625</v>
      </c>
      <c r="H146" s="162">
        <v>91.5</v>
      </c>
      <c r="I146" s="164" t="s">
        <v>618</v>
      </c>
      <c r="J146" s="165" t="s">
        <v>632</v>
      </c>
      <c r="K146" s="166">
        <f t="shared" si="111"/>
        <v>16.5</v>
      </c>
      <c r="L146" s="167">
        <f t="shared" si="112"/>
        <v>0.22</v>
      </c>
      <c r="M146" s="162" t="s">
        <v>595</v>
      </c>
      <c r="N146" s="168">
        <v>41954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9">
        <v>7</v>
      </c>
      <c r="B147" s="160">
        <v>41913</v>
      </c>
      <c r="C147" s="160"/>
      <c r="D147" s="161" t="s">
        <v>633</v>
      </c>
      <c r="E147" s="162" t="s">
        <v>604</v>
      </c>
      <c r="F147" s="163">
        <v>850</v>
      </c>
      <c r="G147" s="162" t="s">
        <v>625</v>
      </c>
      <c r="H147" s="162">
        <v>982.5</v>
      </c>
      <c r="I147" s="164">
        <v>1050</v>
      </c>
      <c r="J147" s="165" t="s">
        <v>634</v>
      </c>
      <c r="K147" s="166">
        <f t="shared" si="111"/>
        <v>132.5</v>
      </c>
      <c r="L147" s="167">
        <f t="shared" si="112"/>
        <v>0.15588235294117647</v>
      </c>
      <c r="M147" s="162" t="s">
        <v>595</v>
      </c>
      <c r="N147" s="168">
        <v>42039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9">
        <v>8</v>
      </c>
      <c r="B148" s="160">
        <v>41913</v>
      </c>
      <c r="C148" s="160"/>
      <c r="D148" s="161" t="s">
        <v>635</v>
      </c>
      <c r="E148" s="162" t="s">
        <v>604</v>
      </c>
      <c r="F148" s="163">
        <v>475</v>
      </c>
      <c r="G148" s="162" t="s">
        <v>625</v>
      </c>
      <c r="H148" s="162">
        <v>515</v>
      </c>
      <c r="I148" s="164">
        <v>600</v>
      </c>
      <c r="J148" s="165" t="s">
        <v>636</v>
      </c>
      <c r="K148" s="166">
        <f t="shared" si="111"/>
        <v>40</v>
      </c>
      <c r="L148" s="167">
        <f t="shared" si="112"/>
        <v>8.4210526315789472E-2</v>
      </c>
      <c r="M148" s="162" t="s">
        <v>595</v>
      </c>
      <c r="N148" s="168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9">
        <v>9</v>
      </c>
      <c r="B149" s="160">
        <v>41913</v>
      </c>
      <c r="C149" s="160"/>
      <c r="D149" s="161" t="s">
        <v>637</v>
      </c>
      <c r="E149" s="162" t="s">
        <v>604</v>
      </c>
      <c r="F149" s="163">
        <v>86</v>
      </c>
      <c r="G149" s="162" t="s">
        <v>625</v>
      </c>
      <c r="H149" s="162">
        <v>99</v>
      </c>
      <c r="I149" s="164">
        <v>140</v>
      </c>
      <c r="J149" s="165" t="s">
        <v>638</v>
      </c>
      <c r="K149" s="166">
        <f t="shared" si="111"/>
        <v>13</v>
      </c>
      <c r="L149" s="167">
        <f t="shared" si="112"/>
        <v>0.15116279069767441</v>
      </c>
      <c r="M149" s="162" t="s">
        <v>595</v>
      </c>
      <c r="N149" s="168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9">
        <v>10</v>
      </c>
      <c r="B150" s="160">
        <v>41926</v>
      </c>
      <c r="C150" s="160"/>
      <c r="D150" s="161" t="s">
        <v>639</v>
      </c>
      <c r="E150" s="162" t="s">
        <v>604</v>
      </c>
      <c r="F150" s="163">
        <v>496.6</v>
      </c>
      <c r="G150" s="162" t="s">
        <v>625</v>
      </c>
      <c r="H150" s="162">
        <v>621</v>
      </c>
      <c r="I150" s="164">
        <v>580</v>
      </c>
      <c r="J150" s="165" t="s">
        <v>626</v>
      </c>
      <c r="K150" s="166">
        <f t="shared" si="111"/>
        <v>124.39999999999998</v>
      </c>
      <c r="L150" s="167">
        <f t="shared" si="112"/>
        <v>0.25050342327829234</v>
      </c>
      <c r="M150" s="162" t="s">
        <v>595</v>
      </c>
      <c r="N150" s="168">
        <v>42605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9">
        <v>11</v>
      </c>
      <c r="B151" s="160">
        <v>41926</v>
      </c>
      <c r="C151" s="160"/>
      <c r="D151" s="161" t="s">
        <v>640</v>
      </c>
      <c r="E151" s="162" t="s">
        <v>604</v>
      </c>
      <c r="F151" s="163">
        <v>2481.9</v>
      </c>
      <c r="G151" s="162" t="s">
        <v>625</v>
      </c>
      <c r="H151" s="162">
        <v>2840</v>
      </c>
      <c r="I151" s="164">
        <v>2870</v>
      </c>
      <c r="J151" s="165" t="s">
        <v>641</v>
      </c>
      <c r="K151" s="166">
        <f t="shared" si="111"/>
        <v>358.09999999999991</v>
      </c>
      <c r="L151" s="167">
        <f t="shared" si="112"/>
        <v>0.14428462065353154</v>
      </c>
      <c r="M151" s="162" t="s">
        <v>595</v>
      </c>
      <c r="N151" s="168">
        <v>42017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9">
        <v>12</v>
      </c>
      <c r="B152" s="160">
        <v>41928</v>
      </c>
      <c r="C152" s="160"/>
      <c r="D152" s="161" t="s">
        <v>642</v>
      </c>
      <c r="E152" s="162" t="s">
        <v>604</v>
      </c>
      <c r="F152" s="163">
        <v>84.5</v>
      </c>
      <c r="G152" s="162" t="s">
        <v>625</v>
      </c>
      <c r="H152" s="162">
        <v>93</v>
      </c>
      <c r="I152" s="164">
        <v>110</v>
      </c>
      <c r="J152" s="165" t="s">
        <v>643</v>
      </c>
      <c r="K152" s="166">
        <f t="shared" si="111"/>
        <v>8.5</v>
      </c>
      <c r="L152" s="167">
        <f t="shared" si="112"/>
        <v>0.10059171597633136</v>
      </c>
      <c r="M152" s="162" t="s">
        <v>595</v>
      </c>
      <c r="N152" s="168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9">
        <v>13</v>
      </c>
      <c r="B153" s="160">
        <v>41928</v>
      </c>
      <c r="C153" s="160"/>
      <c r="D153" s="161" t="s">
        <v>644</v>
      </c>
      <c r="E153" s="162" t="s">
        <v>604</v>
      </c>
      <c r="F153" s="163">
        <v>401</v>
      </c>
      <c r="G153" s="162" t="s">
        <v>625</v>
      </c>
      <c r="H153" s="162">
        <v>428</v>
      </c>
      <c r="I153" s="164">
        <v>450</v>
      </c>
      <c r="J153" s="165" t="s">
        <v>645</v>
      </c>
      <c r="K153" s="166">
        <f t="shared" si="111"/>
        <v>27</v>
      </c>
      <c r="L153" s="167">
        <f t="shared" si="112"/>
        <v>6.7331670822942641E-2</v>
      </c>
      <c r="M153" s="162" t="s">
        <v>595</v>
      </c>
      <c r="N153" s="168">
        <v>42020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9">
        <v>14</v>
      </c>
      <c r="B154" s="160">
        <v>41928</v>
      </c>
      <c r="C154" s="160"/>
      <c r="D154" s="161" t="s">
        <v>646</v>
      </c>
      <c r="E154" s="162" t="s">
        <v>604</v>
      </c>
      <c r="F154" s="163">
        <v>101</v>
      </c>
      <c r="G154" s="162" t="s">
        <v>625</v>
      </c>
      <c r="H154" s="162">
        <v>112</v>
      </c>
      <c r="I154" s="164">
        <v>120</v>
      </c>
      <c r="J154" s="165" t="s">
        <v>647</v>
      </c>
      <c r="K154" s="166">
        <f t="shared" si="111"/>
        <v>11</v>
      </c>
      <c r="L154" s="167">
        <f t="shared" si="112"/>
        <v>0.10891089108910891</v>
      </c>
      <c r="M154" s="162" t="s">
        <v>595</v>
      </c>
      <c r="N154" s="168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9">
        <v>15</v>
      </c>
      <c r="B155" s="160">
        <v>41954</v>
      </c>
      <c r="C155" s="160"/>
      <c r="D155" s="161" t="s">
        <v>648</v>
      </c>
      <c r="E155" s="162" t="s">
        <v>604</v>
      </c>
      <c r="F155" s="163">
        <v>59</v>
      </c>
      <c r="G155" s="162" t="s">
        <v>625</v>
      </c>
      <c r="H155" s="162">
        <v>76</v>
      </c>
      <c r="I155" s="164">
        <v>76</v>
      </c>
      <c r="J155" s="165" t="s">
        <v>626</v>
      </c>
      <c r="K155" s="166">
        <f t="shared" si="111"/>
        <v>17</v>
      </c>
      <c r="L155" s="167">
        <f t="shared" si="112"/>
        <v>0.28813559322033899</v>
      </c>
      <c r="M155" s="162" t="s">
        <v>595</v>
      </c>
      <c r="N155" s="168">
        <v>43032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9">
        <v>16</v>
      </c>
      <c r="B156" s="160">
        <v>41954</v>
      </c>
      <c r="C156" s="160"/>
      <c r="D156" s="161" t="s">
        <v>637</v>
      </c>
      <c r="E156" s="162" t="s">
        <v>604</v>
      </c>
      <c r="F156" s="163">
        <v>99</v>
      </c>
      <c r="G156" s="162" t="s">
        <v>625</v>
      </c>
      <c r="H156" s="162">
        <v>120</v>
      </c>
      <c r="I156" s="164">
        <v>120</v>
      </c>
      <c r="J156" s="165" t="s">
        <v>614</v>
      </c>
      <c r="K156" s="166">
        <f t="shared" si="111"/>
        <v>21</v>
      </c>
      <c r="L156" s="167">
        <f t="shared" si="112"/>
        <v>0.21212121212121213</v>
      </c>
      <c r="M156" s="162" t="s">
        <v>595</v>
      </c>
      <c r="N156" s="168">
        <v>41960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9">
        <v>17</v>
      </c>
      <c r="B157" s="160">
        <v>41956</v>
      </c>
      <c r="C157" s="160"/>
      <c r="D157" s="161" t="s">
        <v>649</v>
      </c>
      <c r="E157" s="162" t="s">
        <v>604</v>
      </c>
      <c r="F157" s="163">
        <v>22</v>
      </c>
      <c r="G157" s="162" t="s">
        <v>625</v>
      </c>
      <c r="H157" s="162">
        <v>33.549999999999997</v>
      </c>
      <c r="I157" s="164">
        <v>32</v>
      </c>
      <c r="J157" s="165" t="s">
        <v>650</v>
      </c>
      <c r="K157" s="166">
        <f t="shared" si="111"/>
        <v>11.549999999999997</v>
      </c>
      <c r="L157" s="167">
        <f t="shared" si="112"/>
        <v>0.52499999999999991</v>
      </c>
      <c r="M157" s="162" t="s">
        <v>595</v>
      </c>
      <c r="N157" s="168">
        <v>42188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9">
        <v>18</v>
      </c>
      <c r="B158" s="160">
        <v>41976</v>
      </c>
      <c r="C158" s="160"/>
      <c r="D158" s="161" t="s">
        <v>651</v>
      </c>
      <c r="E158" s="162" t="s">
        <v>604</v>
      </c>
      <c r="F158" s="163">
        <v>440</v>
      </c>
      <c r="G158" s="162" t="s">
        <v>625</v>
      </c>
      <c r="H158" s="162">
        <v>520</v>
      </c>
      <c r="I158" s="164">
        <v>520</v>
      </c>
      <c r="J158" s="165" t="s">
        <v>652</v>
      </c>
      <c r="K158" s="166">
        <f t="shared" si="111"/>
        <v>80</v>
      </c>
      <c r="L158" s="167">
        <f t="shared" si="112"/>
        <v>0.18181818181818182</v>
      </c>
      <c r="M158" s="162" t="s">
        <v>595</v>
      </c>
      <c r="N158" s="168">
        <v>42208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9">
        <v>19</v>
      </c>
      <c r="B159" s="160">
        <v>41976</v>
      </c>
      <c r="C159" s="160"/>
      <c r="D159" s="161" t="s">
        <v>653</v>
      </c>
      <c r="E159" s="162" t="s">
        <v>604</v>
      </c>
      <c r="F159" s="163">
        <v>360</v>
      </c>
      <c r="G159" s="162" t="s">
        <v>625</v>
      </c>
      <c r="H159" s="162">
        <v>427</v>
      </c>
      <c r="I159" s="164">
        <v>425</v>
      </c>
      <c r="J159" s="165" t="s">
        <v>654</v>
      </c>
      <c r="K159" s="166">
        <f t="shared" si="111"/>
        <v>67</v>
      </c>
      <c r="L159" s="167">
        <f t="shared" si="112"/>
        <v>0.18611111111111112</v>
      </c>
      <c r="M159" s="162" t="s">
        <v>595</v>
      </c>
      <c r="N159" s="168">
        <v>42058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9">
        <v>20</v>
      </c>
      <c r="B160" s="160">
        <v>42012</v>
      </c>
      <c r="C160" s="160"/>
      <c r="D160" s="161" t="s">
        <v>655</v>
      </c>
      <c r="E160" s="162" t="s">
        <v>604</v>
      </c>
      <c r="F160" s="163">
        <v>360</v>
      </c>
      <c r="G160" s="162" t="s">
        <v>625</v>
      </c>
      <c r="H160" s="162">
        <v>455</v>
      </c>
      <c r="I160" s="164">
        <v>420</v>
      </c>
      <c r="J160" s="165" t="s">
        <v>656</v>
      </c>
      <c r="K160" s="166">
        <f t="shared" si="111"/>
        <v>95</v>
      </c>
      <c r="L160" s="167">
        <f t="shared" si="112"/>
        <v>0.2638888888888889</v>
      </c>
      <c r="M160" s="162" t="s">
        <v>595</v>
      </c>
      <c r="N160" s="168">
        <v>42024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9">
        <v>21</v>
      </c>
      <c r="B161" s="160">
        <v>42012</v>
      </c>
      <c r="C161" s="160"/>
      <c r="D161" s="161" t="s">
        <v>657</v>
      </c>
      <c r="E161" s="162" t="s">
        <v>604</v>
      </c>
      <c r="F161" s="163">
        <v>130</v>
      </c>
      <c r="G161" s="162"/>
      <c r="H161" s="162">
        <v>175.5</v>
      </c>
      <c r="I161" s="164">
        <v>165</v>
      </c>
      <c r="J161" s="165" t="s">
        <v>658</v>
      </c>
      <c r="K161" s="166">
        <f t="shared" si="111"/>
        <v>45.5</v>
      </c>
      <c r="L161" s="167">
        <f t="shared" si="112"/>
        <v>0.35</v>
      </c>
      <c r="M161" s="162" t="s">
        <v>595</v>
      </c>
      <c r="N161" s="168">
        <v>43088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9">
        <v>22</v>
      </c>
      <c r="B162" s="160">
        <v>42040</v>
      </c>
      <c r="C162" s="160"/>
      <c r="D162" s="161" t="s">
        <v>404</v>
      </c>
      <c r="E162" s="162" t="s">
        <v>592</v>
      </c>
      <c r="F162" s="163">
        <v>98</v>
      </c>
      <c r="G162" s="162"/>
      <c r="H162" s="162">
        <v>120</v>
      </c>
      <c r="I162" s="164">
        <v>120</v>
      </c>
      <c r="J162" s="165" t="s">
        <v>626</v>
      </c>
      <c r="K162" s="166">
        <f t="shared" si="111"/>
        <v>22</v>
      </c>
      <c r="L162" s="167">
        <f t="shared" si="112"/>
        <v>0.22448979591836735</v>
      </c>
      <c r="M162" s="162" t="s">
        <v>595</v>
      </c>
      <c r="N162" s="168">
        <v>42753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9">
        <v>23</v>
      </c>
      <c r="B163" s="160">
        <v>42040</v>
      </c>
      <c r="C163" s="160"/>
      <c r="D163" s="161" t="s">
        <v>659</v>
      </c>
      <c r="E163" s="162" t="s">
        <v>592</v>
      </c>
      <c r="F163" s="163">
        <v>196</v>
      </c>
      <c r="G163" s="162"/>
      <c r="H163" s="162">
        <v>262</v>
      </c>
      <c r="I163" s="164">
        <v>255</v>
      </c>
      <c r="J163" s="165" t="s">
        <v>626</v>
      </c>
      <c r="K163" s="166">
        <f t="shared" si="111"/>
        <v>66</v>
      </c>
      <c r="L163" s="167">
        <f t="shared" si="112"/>
        <v>0.33673469387755101</v>
      </c>
      <c r="M163" s="162" t="s">
        <v>595</v>
      </c>
      <c r="N163" s="168">
        <v>42599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9">
        <v>24</v>
      </c>
      <c r="B164" s="170">
        <v>42067</v>
      </c>
      <c r="C164" s="170"/>
      <c r="D164" s="171" t="s">
        <v>403</v>
      </c>
      <c r="E164" s="172" t="s">
        <v>592</v>
      </c>
      <c r="F164" s="173">
        <v>235</v>
      </c>
      <c r="G164" s="173"/>
      <c r="H164" s="174">
        <v>77</v>
      </c>
      <c r="I164" s="174" t="s">
        <v>660</v>
      </c>
      <c r="J164" s="175" t="s">
        <v>661</v>
      </c>
      <c r="K164" s="176">
        <f t="shared" si="111"/>
        <v>-158</v>
      </c>
      <c r="L164" s="177">
        <f t="shared" si="112"/>
        <v>-0.67234042553191486</v>
      </c>
      <c r="M164" s="173" t="s">
        <v>605</v>
      </c>
      <c r="N164" s="170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9">
        <v>25</v>
      </c>
      <c r="B165" s="160">
        <v>42067</v>
      </c>
      <c r="C165" s="160"/>
      <c r="D165" s="161" t="s">
        <v>662</v>
      </c>
      <c r="E165" s="162" t="s">
        <v>592</v>
      </c>
      <c r="F165" s="163">
        <v>185</v>
      </c>
      <c r="G165" s="162"/>
      <c r="H165" s="162">
        <v>224</v>
      </c>
      <c r="I165" s="164" t="s">
        <v>663</v>
      </c>
      <c r="J165" s="165" t="s">
        <v>626</v>
      </c>
      <c r="K165" s="166">
        <f t="shared" si="111"/>
        <v>39</v>
      </c>
      <c r="L165" s="167">
        <f t="shared" si="112"/>
        <v>0.21081081081081082</v>
      </c>
      <c r="M165" s="162" t="s">
        <v>595</v>
      </c>
      <c r="N165" s="168">
        <v>42647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9">
        <v>26</v>
      </c>
      <c r="B166" s="170">
        <v>42090</v>
      </c>
      <c r="C166" s="170"/>
      <c r="D166" s="178" t="s">
        <v>664</v>
      </c>
      <c r="E166" s="173" t="s">
        <v>592</v>
      </c>
      <c r="F166" s="173">
        <v>49.5</v>
      </c>
      <c r="G166" s="174"/>
      <c r="H166" s="174">
        <v>15.85</v>
      </c>
      <c r="I166" s="174">
        <v>67</v>
      </c>
      <c r="J166" s="175" t="s">
        <v>665</v>
      </c>
      <c r="K166" s="174">
        <f t="shared" si="111"/>
        <v>-33.65</v>
      </c>
      <c r="L166" s="179">
        <f t="shared" si="112"/>
        <v>-0.67979797979797973</v>
      </c>
      <c r="M166" s="173" t="s">
        <v>605</v>
      </c>
      <c r="N166" s="180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9">
        <v>27</v>
      </c>
      <c r="B167" s="160">
        <v>42093</v>
      </c>
      <c r="C167" s="160"/>
      <c r="D167" s="161" t="s">
        <v>666</v>
      </c>
      <c r="E167" s="162" t="s">
        <v>592</v>
      </c>
      <c r="F167" s="163">
        <v>183.5</v>
      </c>
      <c r="G167" s="162"/>
      <c r="H167" s="162">
        <v>219</v>
      </c>
      <c r="I167" s="164">
        <v>218</v>
      </c>
      <c r="J167" s="165" t="s">
        <v>667</v>
      </c>
      <c r="K167" s="166">
        <f t="shared" si="111"/>
        <v>35.5</v>
      </c>
      <c r="L167" s="167">
        <f t="shared" si="112"/>
        <v>0.19346049046321526</v>
      </c>
      <c r="M167" s="162" t="s">
        <v>595</v>
      </c>
      <c r="N167" s="168">
        <v>42103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9">
        <v>28</v>
      </c>
      <c r="B168" s="160">
        <v>42114</v>
      </c>
      <c r="C168" s="160"/>
      <c r="D168" s="161" t="s">
        <v>668</v>
      </c>
      <c r="E168" s="162" t="s">
        <v>592</v>
      </c>
      <c r="F168" s="163">
        <f>(227+237)/2</f>
        <v>232</v>
      </c>
      <c r="G168" s="162"/>
      <c r="H168" s="162">
        <v>298</v>
      </c>
      <c r="I168" s="164">
        <v>298</v>
      </c>
      <c r="J168" s="165" t="s">
        <v>626</v>
      </c>
      <c r="K168" s="166">
        <f t="shared" si="111"/>
        <v>66</v>
      </c>
      <c r="L168" s="167">
        <f t="shared" si="112"/>
        <v>0.28448275862068967</v>
      </c>
      <c r="M168" s="162" t="s">
        <v>595</v>
      </c>
      <c r="N168" s="168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9">
        <v>29</v>
      </c>
      <c r="B169" s="160">
        <v>42128</v>
      </c>
      <c r="C169" s="160"/>
      <c r="D169" s="161" t="s">
        <v>669</v>
      </c>
      <c r="E169" s="162" t="s">
        <v>604</v>
      </c>
      <c r="F169" s="163">
        <v>385</v>
      </c>
      <c r="G169" s="162"/>
      <c r="H169" s="162">
        <f>212.5+331</f>
        <v>543.5</v>
      </c>
      <c r="I169" s="164">
        <v>510</v>
      </c>
      <c r="J169" s="165" t="s">
        <v>670</v>
      </c>
      <c r="K169" s="166">
        <f t="shared" si="111"/>
        <v>158.5</v>
      </c>
      <c r="L169" s="167">
        <f t="shared" si="112"/>
        <v>0.41168831168831171</v>
      </c>
      <c r="M169" s="162" t="s">
        <v>595</v>
      </c>
      <c r="N169" s="168">
        <v>42235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9">
        <v>30</v>
      </c>
      <c r="B170" s="160">
        <v>42128</v>
      </c>
      <c r="C170" s="160"/>
      <c r="D170" s="161" t="s">
        <v>671</v>
      </c>
      <c r="E170" s="162" t="s">
        <v>604</v>
      </c>
      <c r="F170" s="163">
        <v>115.5</v>
      </c>
      <c r="G170" s="162"/>
      <c r="H170" s="162">
        <v>146</v>
      </c>
      <c r="I170" s="164">
        <v>142</v>
      </c>
      <c r="J170" s="165" t="s">
        <v>672</v>
      </c>
      <c r="K170" s="166">
        <f t="shared" si="111"/>
        <v>30.5</v>
      </c>
      <c r="L170" s="167">
        <f t="shared" si="112"/>
        <v>0.26406926406926406</v>
      </c>
      <c r="M170" s="162" t="s">
        <v>595</v>
      </c>
      <c r="N170" s="168">
        <v>42202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9">
        <v>31</v>
      </c>
      <c r="B171" s="160">
        <v>42151</v>
      </c>
      <c r="C171" s="160"/>
      <c r="D171" s="161" t="s">
        <v>541</v>
      </c>
      <c r="E171" s="162" t="s">
        <v>604</v>
      </c>
      <c r="F171" s="163">
        <v>237.5</v>
      </c>
      <c r="G171" s="162"/>
      <c r="H171" s="162">
        <v>279.5</v>
      </c>
      <c r="I171" s="164">
        <v>278</v>
      </c>
      <c r="J171" s="165" t="s">
        <v>626</v>
      </c>
      <c r="K171" s="166">
        <f t="shared" si="111"/>
        <v>42</v>
      </c>
      <c r="L171" s="167">
        <f t="shared" si="112"/>
        <v>0.17684210526315788</v>
      </c>
      <c r="M171" s="162" t="s">
        <v>595</v>
      </c>
      <c r="N171" s="168">
        <v>42222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9">
        <v>32</v>
      </c>
      <c r="B172" s="160">
        <v>42174</v>
      </c>
      <c r="C172" s="160"/>
      <c r="D172" s="161" t="s">
        <v>644</v>
      </c>
      <c r="E172" s="162" t="s">
        <v>592</v>
      </c>
      <c r="F172" s="163">
        <v>340</v>
      </c>
      <c r="G172" s="162"/>
      <c r="H172" s="162">
        <v>448</v>
      </c>
      <c r="I172" s="164">
        <v>448</v>
      </c>
      <c r="J172" s="165" t="s">
        <v>626</v>
      </c>
      <c r="K172" s="166">
        <f t="shared" si="111"/>
        <v>108</v>
      </c>
      <c r="L172" s="167">
        <f t="shared" si="112"/>
        <v>0.31764705882352939</v>
      </c>
      <c r="M172" s="162" t="s">
        <v>595</v>
      </c>
      <c r="N172" s="168">
        <v>43018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9">
        <v>33</v>
      </c>
      <c r="B173" s="160">
        <v>42191</v>
      </c>
      <c r="C173" s="160"/>
      <c r="D173" s="161" t="s">
        <v>673</v>
      </c>
      <c r="E173" s="162" t="s">
        <v>592</v>
      </c>
      <c r="F173" s="163">
        <v>390</v>
      </c>
      <c r="G173" s="162"/>
      <c r="H173" s="162">
        <v>460</v>
      </c>
      <c r="I173" s="164">
        <v>460</v>
      </c>
      <c r="J173" s="165" t="s">
        <v>626</v>
      </c>
      <c r="K173" s="166">
        <f t="shared" si="111"/>
        <v>70</v>
      </c>
      <c r="L173" s="167">
        <f t="shared" si="112"/>
        <v>0.17948717948717949</v>
      </c>
      <c r="M173" s="162" t="s">
        <v>595</v>
      </c>
      <c r="N173" s="168">
        <v>42478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9">
        <v>34</v>
      </c>
      <c r="B174" s="170">
        <v>42195</v>
      </c>
      <c r="C174" s="170"/>
      <c r="D174" s="171" t="s">
        <v>674</v>
      </c>
      <c r="E174" s="172" t="s">
        <v>592</v>
      </c>
      <c r="F174" s="173">
        <v>122.5</v>
      </c>
      <c r="G174" s="173"/>
      <c r="H174" s="174">
        <v>61</v>
      </c>
      <c r="I174" s="174">
        <v>172</v>
      </c>
      <c r="J174" s="175" t="s">
        <v>675</v>
      </c>
      <c r="K174" s="176">
        <f t="shared" si="111"/>
        <v>-61.5</v>
      </c>
      <c r="L174" s="177">
        <f t="shared" si="112"/>
        <v>-0.50204081632653064</v>
      </c>
      <c r="M174" s="173" t="s">
        <v>605</v>
      </c>
      <c r="N174" s="170">
        <v>43333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9">
        <v>35</v>
      </c>
      <c r="B175" s="160">
        <v>42219</v>
      </c>
      <c r="C175" s="160"/>
      <c r="D175" s="161" t="s">
        <v>676</v>
      </c>
      <c r="E175" s="162" t="s">
        <v>592</v>
      </c>
      <c r="F175" s="163">
        <v>297.5</v>
      </c>
      <c r="G175" s="162"/>
      <c r="H175" s="162">
        <v>350</v>
      </c>
      <c r="I175" s="164">
        <v>360</v>
      </c>
      <c r="J175" s="165" t="s">
        <v>677</v>
      </c>
      <c r="K175" s="166">
        <f t="shared" si="111"/>
        <v>52.5</v>
      </c>
      <c r="L175" s="167">
        <f t="shared" si="112"/>
        <v>0.17647058823529413</v>
      </c>
      <c r="M175" s="162" t="s">
        <v>595</v>
      </c>
      <c r="N175" s="168">
        <v>42232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9">
        <v>36</v>
      </c>
      <c r="B176" s="160">
        <v>42219</v>
      </c>
      <c r="C176" s="160"/>
      <c r="D176" s="161" t="s">
        <v>678</v>
      </c>
      <c r="E176" s="162" t="s">
        <v>592</v>
      </c>
      <c r="F176" s="163">
        <v>115.5</v>
      </c>
      <c r="G176" s="162"/>
      <c r="H176" s="162">
        <v>149</v>
      </c>
      <c r="I176" s="164">
        <v>140</v>
      </c>
      <c r="J176" s="165" t="s">
        <v>679</v>
      </c>
      <c r="K176" s="166">
        <f t="shared" si="111"/>
        <v>33.5</v>
      </c>
      <c r="L176" s="167">
        <f t="shared" si="112"/>
        <v>0.29004329004329005</v>
      </c>
      <c r="M176" s="162" t="s">
        <v>595</v>
      </c>
      <c r="N176" s="168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9">
        <v>37</v>
      </c>
      <c r="B177" s="160">
        <v>42251</v>
      </c>
      <c r="C177" s="160"/>
      <c r="D177" s="161" t="s">
        <v>541</v>
      </c>
      <c r="E177" s="162" t="s">
        <v>592</v>
      </c>
      <c r="F177" s="163">
        <v>226</v>
      </c>
      <c r="G177" s="162"/>
      <c r="H177" s="162">
        <v>292</v>
      </c>
      <c r="I177" s="164">
        <v>292</v>
      </c>
      <c r="J177" s="165" t="s">
        <v>680</v>
      </c>
      <c r="K177" s="166">
        <f t="shared" si="111"/>
        <v>66</v>
      </c>
      <c r="L177" s="167">
        <f t="shared" si="112"/>
        <v>0.29203539823008851</v>
      </c>
      <c r="M177" s="162" t="s">
        <v>595</v>
      </c>
      <c r="N177" s="168">
        <v>42286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9">
        <v>38</v>
      </c>
      <c r="B178" s="160">
        <v>42254</v>
      </c>
      <c r="C178" s="160"/>
      <c r="D178" s="161" t="s">
        <v>668</v>
      </c>
      <c r="E178" s="162" t="s">
        <v>592</v>
      </c>
      <c r="F178" s="163">
        <v>232.5</v>
      </c>
      <c r="G178" s="162"/>
      <c r="H178" s="162">
        <v>312.5</v>
      </c>
      <c r="I178" s="164">
        <v>310</v>
      </c>
      <c r="J178" s="165" t="s">
        <v>626</v>
      </c>
      <c r="K178" s="166">
        <f t="shared" si="111"/>
        <v>80</v>
      </c>
      <c r="L178" s="167">
        <f t="shared" si="112"/>
        <v>0.34408602150537637</v>
      </c>
      <c r="M178" s="162" t="s">
        <v>595</v>
      </c>
      <c r="N178" s="168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9">
        <v>39</v>
      </c>
      <c r="B179" s="160">
        <v>42268</v>
      </c>
      <c r="C179" s="160"/>
      <c r="D179" s="161" t="s">
        <v>681</v>
      </c>
      <c r="E179" s="162" t="s">
        <v>592</v>
      </c>
      <c r="F179" s="163">
        <v>196.5</v>
      </c>
      <c r="G179" s="162"/>
      <c r="H179" s="162">
        <v>238</v>
      </c>
      <c r="I179" s="164">
        <v>238</v>
      </c>
      <c r="J179" s="165" t="s">
        <v>680</v>
      </c>
      <c r="K179" s="166">
        <f t="shared" si="111"/>
        <v>41.5</v>
      </c>
      <c r="L179" s="167">
        <f t="shared" si="112"/>
        <v>0.21119592875318066</v>
      </c>
      <c r="M179" s="162" t="s">
        <v>595</v>
      </c>
      <c r="N179" s="168">
        <v>42291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9">
        <v>40</v>
      </c>
      <c r="B180" s="160">
        <v>42271</v>
      </c>
      <c r="C180" s="160"/>
      <c r="D180" s="161" t="s">
        <v>624</v>
      </c>
      <c r="E180" s="162" t="s">
        <v>592</v>
      </c>
      <c r="F180" s="163">
        <v>65</v>
      </c>
      <c r="G180" s="162"/>
      <c r="H180" s="162">
        <v>82</v>
      </c>
      <c r="I180" s="164">
        <v>82</v>
      </c>
      <c r="J180" s="165" t="s">
        <v>680</v>
      </c>
      <c r="K180" s="166">
        <f t="shared" si="111"/>
        <v>17</v>
      </c>
      <c r="L180" s="167">
        <f t="shared" si="112"/>
        <v>0.26153846153846155</v>
      </c>
      <c r="M180" s="162" t="s">
        <v>595</v>
      </c>
      <c r="N180" s="168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9">
        <v>41</v>
      </c>
      <c r="B181" s="160">
        <v>42291</v>
      </c>
      <c r="C181" s="160"/>
      <c r="D181" s="161" t="s">
        <v>682</v>
      </c>
      <c r="E181" s="162" t="s">
        <v>592</v>
      </c>
      <c r="F181" s="163">
        <v>144</v>
      </c>
      <c r="G181" s="162"/>
      <c r="H181" s="162">
        <v>182.5</v>
      </c>
      <c r="I181" s="164">
        <v>181</v>
      </c>
      <c r="J181" s="165" t="s">
        <v>680</v>
      </c>
      <c r="K181" s="166">
        <f t="shared" si="111"/>
        <v>38.5</v>
      </c>
      <c r="L181" s="167">
        <f t="shared" si="112"/>
        <v>0.2673611111111111</v>
      </c>
      <c r="M181" s="162" t="s">
        <v>595</v>
      </c>
      <c r="N181" s="168">
        <v>42817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9">
        <v>42</v>
      </c>
      <c r="B182" s="160">
        <v>42291</v>
      </c>
      <c r="C182" s="160"/>
      <c r="D182" s="161" t="s">
        <v>683</v>
      </c>
      <c r="E182" s="162" t="s">
        <v>592</v>
      </c>
      <c r="F182" s="163">
        <v>264</v>
      </c>
      <c r="G182" s="162"/>
      <c r="H182" s="162">
        <v>311</v>
      </c>
      <c r="I182" s="164">
        <v>311</v>
      </c>
      <c r="J182" s="165" t="s">
        <v>680</v>
      </c>
      <c r="K182" s="166">
        <f t="shared" si="111"/>
        <v>47</v>
      </c>
      <c r="L182" s="167">
        <f t="shared" si="112"/>
        <v>0.17803030303030304</v>
      </c>
      <c r="M182" s="162" t="s">
        <v>595</v>
      </c>
      <c r="N182" s="168">
        <v>42604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9">
        <v>43</v>
      </c>
      <c r="B183" s="160">
        <v>42318</v>
      </c>
      <c r="C183" s="160"/>
      <c r="D183" s="161" t="s">
        <v>684</v>
      </c>
      <c r="E183" s="162" t="s">
        <v>604</v>
      </c>
      <c r="F183" s="163">
        <v>549.5</v>
      </c>
      <c r="G183" s="162"/>
      <c r="H183" s="162">
        <v>630</v>
      </c>
      <c r="I183" s="164">
        <v>630</v>
      </c>
      <c r="J183" s="165" t="s">
        <v>680</v>
      </c>
      <c r="K183" s="166">
        <f t="shared" si="111"/>
        <v>80.5</v>
      </c>
      <c r="L183" s="167">
        <f t="shared" si="112"/>
        <v>0.1464968152866242</v>
      </c>
      <c r="M183" s="162" t="s">
        <v>595</v>
      </c>
      <c r="N183" s="168">
        <v>42419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9">
        <v>44</v>
      </c>
      <c r="B184" s="160">
        <v>42342</v>
      </c>
      <c r="C184" s="160"/>
      <c r="D184" s="161" t="s">
        <v>685</v>
      </c>
      <c r="E184" s="162" t="s">
        <v>592</v>
      </c>
      <c r="F184" s="163">
        <v>1027.5</v>
      </c>
      <c r="G184" s="162"/>
      <c r="H184" s="162">
        <v>1315</v>
      </c>
      <c r="I184" s="164">
        <v>1250</v>
      </c>
      <c r="J184" s="165" t="s">
        <v>680</v>
      </c>
      <c r="K184" s="166">
        <f t="shared" si="111"/>
        <v>287.5</v>
      </c>
      <c r="L184" s="167">
        <f t="shared" si="112"/>
        <v>0.27980535279805352</v>
      </c>
      <c r="M184" s="162" t="s">
        <v>595</v>
      </c>
      <c r="N184" s="168">
        <v>43244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9">
        <v>45</v>
      </c>
      <c r="B185" s="160">
        <v>42367</v>
      </c>
      <c r="C185" s="160"/>
      <c r="D185" s="161" t="s">
        <v>686</v>
      </c>
      <c r="E185" s="162" t="s">
        <v>592</v>
      </c>
      <c r="F185" s="163">
        <v>465</v>
      </c>
      <c r="G185" s="162"/>
      <c r="H185" s="162">
        <v>540</v>
      </c>
      <c r="I185" s="164">
        <v>540</v>
      </c>
      <c r="J185" s="165" t="s">
        <v>680</v>
      </c>
      <c r="K185" s="166">
        <f t="shared" si="111"/>
        <v>75</v>
      </c>
      <c r="L185" s="167">
        <f t="shared" si="112"/>
        <v>0.16129032258064516</v>
      </c>
      <c r="M185" s="162" t="s">
        <v>595</v>
      </c>
      <c r="N185" s="168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9">
        <v>46</v>
      </c>
      <c r="B186" s="160">
        <v>42380</v>
      </c>
      <c r="C186" s="160"/>
      <c r="D186" s="161" t="s">
        <v>404</v>
      </c>
      <c r="E186" s="162" t="s">
        <v>604</v>
      </c>
      <c r="F186" s="163">
        <v>81</v>
      </c>
      <c r="G186" s="162"/>
      <c r="H186" s="162">
        <v>110</v>
      </c>
      <c r="I186" s="164">
        <v>110</v>
      </c>
      <c r="J186" s="165" t="s">
        <v>680</v>
      </c>
      <c r="K186" s="166">
        <f t="shared" si="111"/>
        <v>29</v>
      </c>
      <c r="L186" s="167">
        <f t="shared" si="112"/>
        <v>0.35802469135802467</v>
      </c>
      <c r="M186" s="162" t="s">
        <v>595</v>
      </c>
      <c r="N186" s="168">
        <v>42745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9">
        <v>47</v>
      </c>
      <c r="B187" s="160">
        <v>42382</v>
      </c>
      <c r="C187" s="160"/>
      <c r="D187" s="161" t="s">
        <v>687</v>
      </c>
      <c r="E187" s="162" t="s">
        <v>604</v>
      </c>
      <c r="F187" s="163">
        <v>417.5</v>
      </c>
      <c r="G187" s="162"/>
      <c r="H187" s="162">
        <v>547</v>
      </c>
      <c r="I187" s="164">
        <v>535</v>
      </c>
      <c r="J187" s="165" t="s">
        <v>680</v>
      </c>
      <c r="K187" s="166">
        <f t="shared" si="111"/>
        <v>129.5</v>
      </c>
      <c r="L187" s="167">
        <f t="shared" si="112"/>
        <v>0.31017964071856285</v>
      </c>
      <c r="M187" s="162" t="s">
        <v>595</v>
      </c>
      <c r="N187" s="168">
        <v>42578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9">
        <v>48</v>
      </c>
      <c r="B188" s="160">
        <v>42408</v>
      </c>
      <c r="C188" s="160"/>
      <c r="D188" s="161" t="s">
        <v>688</v>
      </c>
      <c r="E188" s="162" t="s">
        <v>592</v>
      </c>
      <c r="F188" s="163">
        <v>650</v>
      </c>
      <c r="G188" s="162"/>
      <c r="H188" s="162">
        <v>800</v>
      </c>
      <c r="I188" s="164">
        <v>800</v>
      </c>
      <c r="J188" s="165" t="s">
        <v>680</v>
      </c>
      <c r="K188" s="166">
        <f t="shared" si="111"/>
        <v>150</v>
      </c>
      <c r="L188" s="167">
        <f t="shared" si="112"/>
        <v>0.23076923076923078</v>
      </c>
      <c r="M188" s="162" t="s">
        <v>595</v>
      </c>
      <c r="N188" s="168">
        <v>43154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9">
        <v>49</v>
      </c>
      <c r="B189" s="160">
        <v>42433</v>
      </c>
      <c r="C189" s="160"/>
      <c r="D189" s="161" t="s">
        <v>237</v>
      </c>
      <c r="E189" s="162" t="s">
        <v>592</v>
      </c>
      <c r="F189" s="163">
        <v>437.5</v>
      </c>
      <c r="G189" s="162"/>
      <c r="H189" s="162">
        <v>504.5</v>
      </c>
      <c r="I189" s="164">
        <v>522</v>
      </c>
      <c r="J189" s="165" t="s">
        <v>689</v>
      </c>
      <c r="K189" s="166">
        <f t="shared" si="111"/>
        <v>67</v>
      </c>
      <c r="L189" s="167">
        <f t="shared" si="112"/>
        <v>0.15314285714285714</v>
      </c>
      <c r="M189" s="162" t="s">
        <v>595</v>
      </c>
      <c r="N189" s="168">
        <v>42480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9">
        <v>50</v>
      </c>
      <c r="B190" s="160">
        <v>42438</v>
      </c>
      <c r="C190" s="160"/>
      <c r="D190" s="161" t="s">
        <v>690</v>
      </c>
      <c r="E190" s="162" t="s">
        <v>592</v>
      </c>
      <c r="F190" s="163">
        <v>189.5</v>
      </c>
      <c r="G190" s="162"/>
      <c r="H190" s="162">
        <v>218</v>
      </c>
      <c r="I190" s="164">
        <v>218</v>
      </c>
      <c r="J190" s="165" t="s">
        <v>680</v>
      </c>
      <c r="K190" s="166">
        <f t="shared" si="111"/>
        <v>28.5</v>
      </c>
      <c r="L190" s="167">
        <f t="shared" si="112"/>
        <v>0.15039577836411611</v>
      </c>
      <c r="M190" s="162" t="s">
        <v>595</v>
      </c>
      <c r="N190" s="168">
        <v>43034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9">
        <v>51</v>
      </c>
      <c r="B191" s="170">
        <v>42471</v>
      </c>
      <c r="C191" s="170"/>
      <c r="D191" s="178" t="s">
        <v>691</v>
      </c>
      <c r="E191" s="173" t="s">
        <v>592</v>
      </c>
      <c r="F191" s="173">
        <v>36.5</v>
      </c>
      <c r="G191" s="174"/>
      <c r="H191" s="174">
        <v>15.85</v>
      </c>
      <c r="I191" s="174">
        <v>60</v>
      </c>
      <c r="J191" s="175" t="s">
        <v>692</v>
      </c>
      <c r="K191" s="176">
        <f t="shared" si="111"/>
        <v>-20.65</v>
      </c>
      <c r="L191" s="177">
        <f t="shared" si="112"/>
        <v>-0.5657534246575342</v>
      </c>
      <c r="M191" s="173" t="s">
        <v>605</v>
      </c>
      <c r="N191" s="181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9">
        <v>52</v>
      </c>
      <c r="B192" s="160">
        <v>42472</v>
      </c>
      <c r="C192" s="160"/>
      <c r="D192" s="161" t="s">
        <v>693</v>
      </c>
      <c r="E192" s="162" t="s">
        <v>592</v>
      </c>
      <c r="F192" s="163">
        <v>93</v>
      </c>
      <c r="G192" s="162"/>
      <c r="H192" s="162">
        <v>149</v>
      </c>
      <c r="I192" s="164">
        <v>140</v>
      </c>
      <c r="J192" s="165" t="s">
        <v>694</v>
      </c>
      <c r="K192" s="166">
        <f t="shared" si="111"/>
        <v>56</v>
      </c>
      <c r="L192" s="167">
        <f t="shared" si="112"/>
        <v>0.60215053763440862</v>
      </c>
      <c r="M192" s="162" t="s">
        <v>595</v>
      </c>
      <c r="N192" s="168">
        <v>42740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9">
        <v>53</v>
      </c>
      <c r="B193" s="160">
        <v>42472</v>
      </c>
      <c r="C193" s="160"/>
      <c r="D193" s="161" t="s">
        <v>695</v>
      </c>
      <c r="E193" s="162" t="s">
        <v>592</v>
      </c>
      <c r="F193" s="163">
        <v>130</v>
      </c>
      <c r="G193" s="162"/>
      <c r="H193" s="162">
        <v>150</v>
      </c>
      <c r="I193" s="164" t="s">
        <v>696</v>
      </c>
      <c r="J193" s="165" t="s">
        <v>680</v>
      </c>
      <c r="K193" s="166">
        <f t="shared" si="111"/>
        <v>20</v>
      </c>
      <c r="L193" s="167">
        <f t="shared" si="112"/>
        <v>0.15384615384615385</v>
      </c>
      <c r="M193" s="162" t="s">
        <v>595</v>
      </c>
      <c r="N193" s="168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9">
        <v>54</v>
      </c>
      <c r="B194" s="160">
        <v>42473</v>
      </c>
      <c r="C194" s="160"/>
      <c r="D194" s="161" t="s">
        <v>697</v>
      </c>
      <c r="E194" s="162" t="s">
        <v>592</v>
      </c>
      <c r="F194" s="163">
        <v>196</v>
      </c>
      <c r="G194" s="162"/>
      <c r="H194" s="162">
        <v>299</v>
      </c>
      <c r="I194" s="164">
        <v>299</v>
      </c>
      <c r="J194" s="165" t="s">
        <v>680</v>
      </c>
      <c r="K194" s="166">
        <v>103</v>
      </c>
      <c r="L194" s="167">
        <v>0.52551020408163296</v>
      </c>
      <c r="M194" s="162" t="s">
        <v>595</v>
      </c>
      <c r="N194" s="168">
        <v>42620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9">
        <v>55</v>
      </c>
      <c r="B195" s="160">
        <v>42473</v>
      </c>
      <c r="C195" s="160"/>
      <c r="D195" s="161" t="s">
        <v>698</v>
      </c>
      <c r="E195" s="162" t="s">
        <v>592</v>
      </c>
      <c r="F195" s="163">
        <v>88</v>
      </c>
      <c r="G195" s="162"/>
      <c r="H195" s="162">
        <v>103</v>
      </c>
      <c r="I195" s="164">
        <v>103</v>
      </c>
      <c r="J195" s="165" t="s">
        <v>680</v>
      </c>
      <c r="K195" s="166">
        <v>15</v>
      </c>
      <c r="L195" s="167">
        <v>0.170454545454545</v>
      </c>
      <c r="M195" s="162" t="s">
        <v>595</v>
      </c>
      <c r="N195" s="168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9">
        <v>56</v>
      </c>
      <c r="B196" s="160">
        <v>42492</v>
      </c>
      <c r="C196" s="160"/>
      <c r="D196" s="161" t="s">
        <v>699</v>
      </c>
      <c r="E196" s="162" t="s">
        <v>592</v>
      </c>
      <c r="F196" s="163">
        <v>127.5</v>
      </c>
      <c r="G196" s="162"/>
      <c r="H196" s="162">
        <v>148</v>
      </c>
      <c r="I196" s="164" t="s">
        <v>700</v>
      </c>
      <c r="J196" s="165" t="s">
        <v>680</v>
      </c>
      <c r="K196" s="166">
        <f t="shared" ref="K196:K200" si="113">H196-F196</f>
        <v>20.5</v>
      </c>
      <c r="L196" s="167">
        <f t="shared" ref="L196:L200" si="114">K196/F196</f>
        <v>0.16078431372549021</v>
      </c>
      <c r="M196" s="162" t="s">
        <v>595</v>
      </c>
      <c r="N196" s="168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9">
        <v>57</v>
      </c>
      <c r="B197" s="160">
        <v>42493</v>
      </c>
      <c r="C197" s="160"/>
      <c r="D197" s="161" t="s">
        <v>701</v>
      </c>
      <c r="E197" s="162" t="s">
        <v>592</v>
      </c>
      <c r="F197" s="163">
        <v>675</v>
      </c>
      <c r="G197" s="162"/>
      <c r="H197" s="162">
        <v>815</v>
      </c>
      <c r="I197" s="164" t="s">
        <v>702</v>
      </c>
      <c r="J197" s="165" t="s">
        <v>680</v>
      </c>
      <c r="K197" s="166">
        <f t="shared" si="113"/>
        <v>140</v>
      </c>
      <c r="L197" s="167">
        <f t="shared" si="114"/>
        <v>0.2074074074074074</v>
      </c>
      <c r="M197" s="162" t="s">
        <v>595</v>
      </c>
      <c r="N197" s="168">
        <v>43154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9">
        <v>58</v>
      </c>
      <c r="B198" s="170">
        <v>42522</v>
      </c>
      <c r="C198" s="170"/>
      <c r="D198" s="171" t="s">
        <v>703</v>
      </c>
      <c r="E198" s="172" t="s">
        <v>592</v>
      </c>
      <c r="F198" s="173">
        <v>500</v>
      </c>
      <c r="G198" s="173"/>
      <c r="H198" s="174">
        <v>232.5</v>
      </c>
      <c r="I198" s="174" t="s">
        <v>704</v>
      </c>
      <c r="J198" s="175" t="s">
        <v>705</v>
      </c>
      <c r="K198" s="176">
        <f t="shared" si="113"/>
        <v>-267.5</v>
      </c>
      <c r="L198" s="177">
        <f t="shared" si="114"/>
        <v>-0.53500000000000003</v>
      </c>
      <c r="M198" s="173" t="s">
        <v>605</v>
      </c>
      <c r="N198" s="170">
        <v>43735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9">
        <v>59</v>
      </c>
      <c r="B199" s="160">
        <v>42527</v>
      </c>
      <c r="C199" s="160"/>
      <c r="D199" s="161" t="s">
        <v>543</v>
      </c>
      <c r="E199" s="162" t="s">
        <v>592</v>
      </c>
      <c r="F199" s="163">
        <v>110</v>
      </c>
      <c r="G199" s="162"/>
      <c r="H199" s="162">
        <v>126.5</v>
      </c>
      <c r="I199" s="164">
        <v>125</v>
      </c>
      <c r="J199" s="165" t="s">
        <v>632</v>
      </c>
      <c r="K199" s="166">
        <f t="shared" si="113"/>
        <v>16.5</v>
      </c>
      <c r="L199" s="167">
        <f t="shared" si="114"/>
        <v>0.15</v>
      </c>
      <c r="M199" s="162" t="s">
        <v>595</v>
      </c>
      <c r="N199" s="168">
        <v>42552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9">
        <v>60</v>
      </c>
      <c r="B200" s="160">
        <v>42538</v>
      </c>
      <c r="C200" s="160"/>
      <c r="D200" s="161" t="s">
        <v>706</v>
      </c>
      <c r="E200" s="162" t="s">
        <v>592</v>
      </c>
      <c r="F200" s="163">
        <v>44</v>
      </c>
      <c r="G200" s="162"/>
      <c r="H200" s="162">
        <v>69.5</v>
      </c>
      <c r="I200" s="164">
        <v>69.5</v>
      </c>
      <c r="J200" s="165" t="s">
        <v>707</v>
      </c>
      <c r="K200" s="166">
        <f t="shared" si="113"/>
        <v>25.5</v>
      </c>
      <c r="L200" s="167">
        <f t="shared" si="114"/>
        <v>0.57954545454545459</v>
      </c>
      <c r="M200" s="162" t="s">
        <v>595</v>
      </c>
      <c r="N200" s="168">
        <v>42977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9">
        <v>61</v>
      </c>
      <c r="B201" s="160">
        <v>42549</v>
      </c>
      <c r="C201" s="160"/>
      <c r="D201" s="161" t="s">
        <v>708</v>
      </c>
      <c r="E201" s="162" t="s">
        <v>592</v>
      </c>
      <c r="F201" s="163">
        <v>262.5</v>
      </c>
      <c r="G201" s="162"/>
      <c r="H201" s="162">
        <v>340</v>
      </c>
      <c r="I201" s="164">
        <v>333</v>
      </c>
      <c r="J201" s="165" t="s">
        <v>709</v>
      </c>
      <c r="K201" s="166">
        <v>77.5</v>
      </c>
      <c r="L201" s="167">
        <v>0.29523809523809502</v>
      </c>
      <c r="M201" s="162" t="s">
        <v>595</v>
      </c>
      <c r="N201" s="168">
        <v>43017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9">
        <v>62</v>
      </c>
      <c r="B202" s="160">
        <v>42549</v>
      </c>
      <c r="C202" s="160"/>
      <c r="D202" s="161" t="s">
        <v>710</v>
      </c>
      <c r="E202" s="162" t="s">
        <v>592</v>
      </c>
      <c r="F202" s="163">
        <v>840</v>
      </c>
      <c r="G202" s="162"/>
      <c r="H202" s="162">
        <v>1230</v>
      </c>
      <c r="I202" s="164">
        <v>1230</v>
      </c>
      <c r="J202" s="165" t="s">
        <v>680</v>
      </c>
      <c r="K202" s="166">
        <v>390</v>
      </c>
      <c r="L202" s="167">
        <v>0.46428571428571402</v>
      </c>
      <c r="M202" s="162" t="s">
        <v>595</v>
      </c>
      <c r="N202" s="168">
        <v>42649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2">
        <v>63</v>
      </c>
      <c r="B203" s="183">
        <v>42556</v>
      </c>
      <c r="C203" s="183"/>
      <c r="D203" s="184" t="s">
        <v>711</v>
      </c>
      <c r="E203" s="185" t="s">
        <v>592</v>
      </c>
      <c r="F203" s="185">
        <v>395</v>
      </c>
      <c r="G203" s="186"/>
      <c r="H203" s="186">
        <f>(468.5+342.5)/2</f>
        <v>405.5</v>
      </c>
      <c r="I203" s="186">
        <v>510</v>
      </c>
      <c r="J203" s="187" t="s">
        <v>712</v>
      </c>
      <c r="K203" s="188">
        <f t="shared" ref="K203:K209" si="115">H203-F203</f>
        <v>10.5</v>
      </c>
      <c r="L203" s="189">
        <f t="shared" ref="L203:L209" si="116">K203/F203</f>
        <v>2.6582278481012658E-2</v>
      </c>
      <c r="M203" s="185" t="s">
        <v>613</v>
      </c>
      <c r="N203" s="183">
        <v>43606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9">
        <v>64</v>
      </c>
      <c r="B204" s="170">
        <v>42584</v>
      </c>
      <c r="C204" s="170"/>
      <c r="D204" s="171" t="s">
        <v>713</v>
      </c>
      <c r="E204" s="172" t="s">
        <v>604</v>
      </c>
      <c r="F204" s="173">
        <f>169.5-12.8</f>
        <v>156.69999999999999</v>
      </c>
      <c r="G204" s="173"/>
      <c r="H204" s="174">
        <v>77</v>
      </c>
      <c r="I204" s="174" t="s">
        <v>714</v>
      </c>
      <c r="J204" s="175" t="s">
        <v>715</v>
      </c>
      <c r="K204" s="176">
        <f t="shared" si="115"/>
        <v>-79.699999999999989</v>
      </c>
      <c r="L204" s="177">
        <f t="shared" si="116"/>
        <v>-0.50861518825781749</v>
      </c>
      <c r="M204" s="173" t="s">
        <v>605</v>
      </c>
      <c r="N204" s="170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9">
        <v>65</v>
      </c>
      <c r="B205" s="170">
        <v>42586</v>
      </c>
      <c r="C205" s="170"/>
      <c r="D205" s="171" t="s">
        <v>716</v>
      </c>
      <c r="E205" s="172" t="s">
        <v>592</v>
      </c>
      <c r="F205" s="173">
        <v>400</v>
      </c>
      <c r="G205" s="173"/>
      <c r="H205" s="174">
        <v>305</v>
      </c>
      <c r="I205" s="174">
        <v>475</v>
      </c>
      <c r="J205" s="175" t="s">
        <v>717</v>
      </c>
      <c r="K205" s="176">
        <f t="shared" si="115"/>
        <v>-95</v>
      </c>
      <c r="L205" s="177">
        <f t="shared" si="116"/>
        <v>-0.23749999999999999</v>
      </c>
      <c r="M205" s="173" t="s">
        <v>605</v>
      </c>
      <c r="N205" s="170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9">
        <v>66</v>
      </c>
      <c r="B206" s="160">
        <v>42593</v>
      </c>
      <c r="C206" s="160"/>
      <c r="D206" s="161" t="s">
        <v>718</v>
      </c>
      <c r="E206" s="162" t="s">
        <v>592</v>
      </c>
      <c r="F206" s="163">
        <v>86.5</v>
      </c>
      <c r="G206" s="162"/>
      <c r="H206" s="162">
        <v>130</v>
      </c>
      <c r="I206" s="164">
        <v>130</v>
      </c>
      <c r="J206" s="165" t="s">
        <v>719</v>
      </c>
      <c r="K206" s="166">
        <f t="shared" si="115"/>
        <v>43.5</v>
      </c>
      <c r="L206" s="167">
        <f t="shared" si="116"/>
        <v>0.50289017341040465</v>
      </c>
      <c r="M206" s="162" t="s">
        <v>595</v>
      </c>
      <c r="N206" s="168">
        <v>43091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9">
        <v>67</v>
      </c>
      <c r="B207" s="170">
        <v>42600</v>
      </c>
      <c r="C207" s="170"/>
      <c r="D207" s="171" t="s">
        <v>122</v>
      </c>
      <c r="E207" s="172" t="s">
        <v>592</v>
      </c>
      <c r="F207" s="173">
        <v>133.5</v>
      </c>
      <c r="G207" s="173"/>
      <c r="H207" s="174">
        <v>126.5</v>
      </c>
      <c r="I207" s="174">
        <v>178</v>
      </c>
      <c r="J207" s="175" t="s">
        <v>720</v>
      </c>
      <c r="K207" s="176">
        <f t="shared" si="115"/>
        <v>-7</v>
      </c>
      <c r="L207" s="177">
        <f t="shared" si="116"/>
        <v>-5.2434456928838954E-2</v>
      </c>
      <c r="M207" s="173" t="s">
        <v>605</v>
      </c>
      <c r="N207" s="170">
        <v>42615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9">
        <v>68</v>
      </c>
      <c r="B208" s="160">
        <v>42613</v>
      </c>
      <c r="C208" s="160"/>
      <c r="D208" s="161" t="s">
        <v>721</v>
      </c>
      <c r="E208" s="162" t="s">
        <v>592</v>
      </c>
      <c r="F208" s="163">
        <v>560</v>
      </c>
      <c r="G208" s="162"/>
      <c r="H208" s="162">
        <v>725</v>
      </c>
      <c r="I208" s="164">
        <v>725</v>
      </c>
      <c r="J208" s="165" t="s">
        <v>626</v>
      </c>
      <c r="K208" s="166">
        <f t="shared" si="115"/>
        <v>165</v>
      </c>
      <c r="L208" s="167">
        <f t="shared" si="116"/>
        <v>0.29464285714285715</v>
      </c>
      <c r="M208" s="162" t="s">
        <v>595</v>
      </c>
      <c r="N208" s="168">
        <v>42456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9">
        <v>69</v>
      </c>
      <c r="B209" s="160">
        <v>42614</v>
      </c>
      <c r="C209" s="160"/>
      <c r="D209" s="161" t="s">
        <v>722</v>
      </c>
      <c r="E209" s="162" t="s">
        <v>592</v>
      </c>
      <c r="F209" s="163">
        <v>160.5</v>
      </c>
      <c r="G209" s="162"/>
      <c r="H209" s="162">
        <v>210</v>
      </c>
      <c r="I209" s="164">
        <v>210</v>
      </c>
      <c r="J209" s="165" t="s">
        <v>626</v>
      </c>
      <c r="K209" s="166">
        <f t="shared" si="115"/>
        <v>49.5</v>
      </c>
      <c r="L209" s="167">
        <f t="shared" si="116"/>
        <v>0.30841121495327101</v>
      </c>
      <c r="M209" s="162" t="s">
        <v>595</v>
      </c>
      <c r="N209" s="168">
        <v>42871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9">
        <v>70</v>
      </c>
      <c r="B210" s="160">
        <v>42646</v>
      </c>
      <c r="C210" s="160"/>
      <c r="D210" s="161" t="s">
        <v>416</v>
      </c>
      <c r="E210" s="162" t="s">
        <v>592</v>
      </c>
      <c r="F210" s="163">
        <v>430</v>
      </c>
      <c r="G210" s="162"/>
      <c r="H210" s="162">
        <v>596</v>
      </c>
      <c r="I210" s="164">
        <v>575</v>
      </c>
      <c r="J210" s="165" t="s">
        <v>723</v>
      </c>
      <c r="K210" s="166">
        <v>166</v>
      </c>
      <c r="L210" s="167">
        <v>0.38604651162790699</v>
      </c>
      <c r="M210" s="162" t="s">
        <v>595</v>
      </c>
      <c r="N210" s="168">
        <v>42769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9">
        <v>71</v>
      </c>
      <c r="B211" s="160">
        <v>42657</v>
      </c>
      <c r="C211" s="160"/>
      <c r="D211" s="161" t="s">
        <v>724</v>
      </c>
      <c r="E211" s="162" t="s">
        <v>592</v>
      </c>
      <c r="F211" s="163">
        <v>280</v>
      </c>
      <c r="G211" s="162"/>
      <c r="H211" s="162">
        <v>345</v>
      </c>
      <c r="I211" s="164">
        <v>345</v>
      </c>
      <c r="J211" s="165" t="s">
        <v>626</v>
      </c>
      <c r="K211" s="166">
        <f t="shared" ref="K211:K216" si="117">H211-F211</f>
        <v>65</v>
      </c>
      <c r="L211" s="167">
        <f t="shared" ref="L211:L212" si="118">K211/F211</f>
        <v>0.23214285714285715</v>
      </c>
      <c r="M211" s="162" t="s">
        <v>595</v>
      </c>
      <c r="N211" s="168">
        <v>42814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9">
        <v>72</v>
      </c>
      <c r="B212" s="160">
        <v>42657</v>
      </c>
      <c r="C212" s="160"/>
      <c r="D212" s="161" t="s">
        <v>725</v>
      </c>
      <c r="E212" s="162" t="s">
        <v>592</v>
      </c>
      <c r="F212" s="163">
        <v>245</v>
      </c>
      <c r="G212" s="162"/>
      <c r="H212" s="162">
        <v>325.5</v>
      </c>
      <c r="I212" s="164">
        <v>330</v>
      </c>
      <c r="J212" s="165" t="s">
        <v>726</v>
      </c>
      <c r="K212" s="166">
        <f t="shared" si="117"/>
        <v>80.5</v>
      </c>
      <c r="L212" s="167">
        <f t="shared" si="118"/>
        <v>0.32857142857142857</v>
      </c>
      <c r="M212" s="162" t="s">
        <v>595</v>
      </c>
      <c r="N212" s="168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9">
        <v>73</v>
      </c>
      <c r="B213" s="160">
        <v>42660</v>
      </c>
      <c r="C213" s="160"/>
      <c r="D213" s="161" t="s">
        <v>727</v>
      </c>
      <c r="E213" s="162" t="s">
        <v>592</v>
      </c>
      <c r="F213" s="163">
        <v>125</v>
      </c>
      <c r="G213" s="162"/>
      <c r="H213" s="162">
        <v>160</v>
      </c>
      <c r="I213" s="164">
        <v>160</v>
      </c>
      <c r="J213" s="165" t="s">
        <v>680</v>
      </c>
      <c r="K213" s="166">
        <f t="shared" si="117"/>
        <v>35</v>
      </c>
      <c r="L213" s="167">
        <v>0.28000000000000003</v>
      </c>
      <c r="M213" s="162" t="s">
        <v>595</v>
      </c>
      <c r="N213" s="168">
        <v>42803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9">
        <v>74</v>
      </c>
      <c r="B214" s="160">
        <v>42660</v>
      </c>
      <c r="C214" s="160"/>
      <c r="D214" s="161" t="s">
        <v>728</v>
      </c>
      <c r="E214" s="162" t="s">
        <v>592</v>
      </c>
      <c r="F214" s="163">
        <v>114</v>
      </c>
      <c r="G214" s="162"/>
      <c r="H214" s="162">
        <v>145</v>
      </c>
      <c r="I214" s="164">
        <v>145</v>
      </c>
      <c r="J214" s="165" t="s">
        <v>680</v>
      </c>
      <c r="K214" s="166">
        <f t="shared" si="117"/>
        <v>31</v>
      </c>
      <c r="L214" s="167">
        <f t="shared" ref="L214:L216" si="119">K214/F214</f>
        <v>0.27192982456140352</v>
      </c>
      <c r="M214" s="162" t="s">
        <v>595</v>
      </c>
      <c r="N214" s="168">
        <v>42859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9">
        <v>75</v>
      </c>
      <c r="B215" s="160">
        <v>42660</v>
      </c>
      <c r="C215" s="160"/>
      <c r="D215" s="161" t="s">
        <v>729</v>
      </c>
      <c r="E215" s="162" t="s">
        <v>592</v>
      </c>
      <c r="F215" s="163">
        <v>212</v>
      </c>
      <c r="G215" s="162"/>
      <c r="H215" s="162">
        <v>280</v>
      </c>
      <c r="I215" s="164">
        <v>276</v>
      </c>
      <c r="J215" s="165" t="s">
        <v>730</v>
      </c>
      <c r="K215" s="166">
        <f t="shared" si="117"/>
        <v>68</v>
      </c>
      <c r="L215" s="167">
        <f t="shared" si="119"/>
        <v>0.32075471698113206</v>
      </c>
      <c r="M215" s="162" t="s">
        <v>595</v>
      </c>
      <c r="N215" s="168">
        <v>42858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9">
        <v>76</v>
      </c>
      <c r="B216" s="160">
        <v>42678</v>
      </c>
      <c r="C216" s="160"/>
      <c r="D216" s="161" t="s">
        <v>465</v>
      </c>
      <c r="E216" s="162" t="s">
        <v>592</v>
      </c>
      <c r="F216" s="163">
        <v>155</v>
      </c>
      <c r="G216" s="162"/>
      <c r="H216" s="162">
        <v>210</v>
      </c>
      <c r="I216" s="164">
        <v>210</v>
      </c>
      <c r="J216" s="165" t="s">
        <v>731</v>
      </c>
      <c r="K216" s="166">
        <f t="shared" si="117"/>
        <v>55</v>
      </c>
      <c r="L216" s="167">
        <f t="shared" si="119"/>
        <v>0.35483870967741937</v>
      </c>
      <c r="M216" s="162" t="s">
        <v>595</v>
      </c>
      <c r="N216" s="168">
        <v>42944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9">
        <v>77</v>
      </c>
      <c r="B217" s="170">
        <v>42710</v>
      </c>
      <c r="C217" s="170"/>
      <c r="D217" s="171" t="s">
        <v>732</v>
      </c>
      <c r="E217" s="172" t="s">
        <v>592</v>
      </c>
      <c r="F217" s="173">
        <v>150.5</v>
      </c>
      <c r="G217" s="173"/>
      <c r="H217" s="174">
        <v>72.5</v>
      </c>
      <c r="I217" s="174">
        <v>174</v>
      </c>
      <c r="J217" s="175" t="s">
        <v>733</v>
      </c>
      <c r="K217" s="176">
        <v>-78</v>
      </c>
      <c r="L217" s="177">
        <v>-0.51827242524916906</v>
      </c>
      <c r="M217" s="173" t="s">
        <v>605</v>
      </c>
      <c r="N217" s="170">
        <v>43333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9">
        <v>78</v>
      </c>
      <c r="B218" s="160">
        <v>42712</v>
      </c>
      <c r="C218" s="160"/>
      <c r="D218" s="161" t="s">
        <v>734</v>
      </c>
      <c r="E218" s="162" t="s">
        <v>592</v>
      </c>
      <c r="F218" s="163">
        <v>380</v>
      </c>
      <c r="G218" s="162"/>
      <c r="H218" s="162">
        <v>478</v>
      </c>
      <c r="I218" s="164">
        <v>468</v>
      </c>
      <c r="J218" s="165" t="s">
        <v>680</v>
      </c>
      <c r="K218" s="166">
        <f t="shared" ref="K218:K220" si="120">H218-F218</f>
        <v>98</v>
      </c>
      <c r="L218" s="167">
        <f t="shared" ref="L218:L220" si="121">K218/F218</f>
        <v>0.25789473684210529</v>
      </c>
      <c r="M218" s="162" t="s">
        <v>595</v>
      </c>
      <c r="N218" s="168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9">
        <v>79</v>
      </c>
      <c r="B219" s="160">
        <v>42734</v>
      </c>
      <c r="C219" s="160"/>
      <c r="D219" s="161" t="s">
        <v>121</v>
      </c>
      <c r="E219" s="162" t="s">
        <v>592</v>
      </c>
      <c r="F219" s="163">
        <v>305</v>
      </c>
      <c r="G219" s="162"/>
      <c r="H219" s="162">
        <v>375</v>
      </c>
      <c r="I219" s="164">
        <v>375</v>
      </c>
      <c r="J219" s="165" t="s">
        <v>680</v>
      </c>
      <c r="K219" s="166">
        <f t="shared" si="120"/>
        <v>70</v>
      </c>
      <c r="L219" s="167">
        <f t="shared" si="121"/>
        <v>0.22950819672131148</v>
      </c>
      <c r="M219" s="162" t="s">
        <v>595</v>
      </c>
      <c r="N219" s="168">
        <v>42768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9">
        <v>80</v>
      </c>
      <c r="B220" s="160">
        <v>42739</v>
      </c>
      <c r="C220" s="160"/>
      <c r="D220" s="161" t="s">
        <v>104</v>
      </c>
      <c r="E220" s="162" t="s">
        <v>592</v>
      </c>
      <c r="F220" s="163">
        <v>99.5</v>
      </c>
      <c r="G220" s="162"/>
      <c r="H220" s="162">
        <v>158</v>
      </c>
      <c r="I220" s="164">
        <v>158</v>
      </c>
      <c r="J220" s="165" t="s">
        <v>680</v>
      </c>
      <c r="K220" s="166">
        <f t="shared" si="120"/>
        <v>58.5</v>
      </c>
      <c r="L220" s="167">
        <f t="shared" si="121"/>
        <v>0.5879396984924623</v>
      </c>
      <c r="M220" s="162" t="s">
        <v>595</v>
      </c>
      <c r="N220" s="168">
        <v>42898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9">
        <v>81</v>
      </c>
      <c r="B221" s="160">
        <v>42739</v>
      </c>
      <c r="C221" s="160"/>
      <c r="D221" s="161" t="s">
        <v>104</v>
      </c>
      <c r="E221" s="162" t="s">
        <v>592</v>
      </c>
      <c r="F221" s="163">
        <v>99.5</v>
      </c>
      <c r="G221" s="162"/>
      <c r="H221" s="162">
        <v>158</v>
      </c>
      <c r="I221" s="164">
        <v>158</v>
      </c>
      <c r="J221" s="165" t="s">
        <v>680</v>
      </c>
      <c r="K221" s="166">
        <v>58.5</v>
      </c>
      <c r="L221" s="167">
        <v>0.58793969849246197</v>
      </c>
      <c r="M221" s="162" t="s">
        <v>595</v>
      </c>
      <c r="N221" s="168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9">
        <v>82</v>
      </c>
      <c r="B222" s="160">
        <v>42786</v>
      </c>
      <c r="C222" s="160"/>
      <c r="D222" s="161" t="s">
        <v>210</v>
      </c>
      <c r="E222" s="162" t="s">
        <v>592</v>
      </c>
      <c r="F222" s="163">
        <v>140.5</v>
      </c>
      <c r="G222" s="162"/>
      <c r="H222" s="162">
        <v>220</v>
      </c>
      <c r="I222" s="164">
        <v>220</v>
      </c>
      <c r="J222" s="165" t="s">
        <v>680</v>
      </c>
      <c r="K222" s="166">
        <f>H222-F222</f>
        <v>79.5</v>
      </c>
      <c r="L222" s="167">
        <f>K222/F222</f>
        <v>0.5658362989323843</v>
      </c>
      <c r="M222" s="162" t="s">
        <v>595</v>
      </c>
      <c r="N222" s="168">
        <v>42864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9">
        <v>83</v>
      </c>
      <c r="B223" s="160">
        <v>42786</v>
      </c>
      <c r="C223" s="160"/>
      <c r="D223" s="161" t="s">
        <v>735</v>
      </c>
      <c r="E223" s="162" t="s">
        <v>592</v>
      </c>
      <c r="F223" s="163">
        <v>202.5</v>
      </c>
      <c r="G223" s="162"/>
      <c r="H223" s="162">
        <v>234</v>
      </c>
      <c r="I223" s="164">
        <v>234</v>
      </c>
      <c r="J223" s="165" t="s">
        <v>680</v>
      </c>
      <c r="K223" s="166">
        <v>31.5</v>
      </c>
      <c r="L223" s="167">
        <v>0.155555555555556</v>
      </c>
      <c r="M223" s="162" t="s">
        <v>595</v>
      </c>
      <c r="N223" s="168">
        <v>42836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9">
        <v>84</v>
      </c>
      <c r="B224" s="160">
        <v>42818</v>
      </c>
      <c r="C224" s="160"/>
      <c r="D224" s="161" t="s">
        <v>736</v>
      </c>
      <c r="E224" s="162" t="s">
        <v>592</v>
      </c>
      <c r="F224" s="163">
        <v>300.5</v>
      </c>
      <c r="G224" s="162"/>
      <c r="H224" s="162">
        <v>417.5</v>
      </c>
      <c r="I224" s="164">
        <v>420</v>
      </c>
      <c r="J224" s="165" t="s">
        <v>737</v>
      </c>
      <c r="K224" s="166">
        <f>H224-F224</f>
        <v>117</v>
      </c>
      <c r="L224" s="167">
        <f>K224/F224</f>
        <v>0.38935108153078202</v>
      </c>
      <c r="M224" s="162" t="s">
        <v>595</v>
      </c>
      <c r="N224" s="168">
        <v>43070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9">
        <v>85</v>
      </c>
      <c r="B225" s="160">
        <v>42818</v>
      </c>
      <c r="C225" s="160"/>
      <c r="D225" s="161" t="s">
        <v>710</v>
      </c>
      <c r="E225" s="162" t="s">
        <v>592</v>
      </c>
      <c r="F225" s="163">
        <v>850</v>
      </c>
      <c r="G225" s="162"/>
      <c r="H225" s="162">
        <v>1042.5</v>
      </c>
      <c r="I225" s="164">
        <v>1023</v>
      </c>
      <c r="J225" s="165" t="s">
        <v>738</v>
      </c>
      <c r="K225" s="166">
        <v>192.5</v>
      </c>
      <c r="L225" s="167">
        <v>0.22647058823529401</v>
      </c>
      <c r="M225" s="162" t="s">
        <v>595</v>
      </c>
      <c r="N225" s="168">
        <v>42830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9">
        <v>86</v>
      </c>
      <c r="B226" s="160">
        <v>42830</v>
      </c>
      <c r="C226" s="160"/>
      <c r="D226" s="161" t="s">
        <v>496</v>
      </c>
      <c r="E226" s="162" t="s">
        <v>592</v>
      </c>
      <c r="F226" s="163">
        <v>785</v>
      </c>
      <c r="G226" s="162"/>
      <c r="H226" s="162">
        <v>930</v>
      </c>
      <c r="I226" s="164">
        <v>920</v>
      </c>
      <c r="J226" s="165" t="s">
        <v>739</v>
      </c>
      <c r="K226" s="166">
        <f>H226-F226</f>
        <v>145</v>
      </c>
      <c r="L226" s="167">
        <f>K226/F226</f>
        <v>0.18471337579617833</v>
      </c>
      <c r="M226" s="162" t="s">
        <v>595</v>
      </c>
      <c r="N226" s="168">
        <v>42976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9">
        <v>87</v>
      </c>
      <c r="B227" s="170">
        <v>42831</v>
      </c>
      <c r="C227" s="170"/>
      <c r="D227" s="171" t="s">
        <v>740</v>
      </c>
      <c r="E227" s="172" t="s">
        <v>592</v>
      </c>
      <c r="F227" s="173">
        <v>40</v>
      </c>
      <c r="G227" s="173"/>
      <c r="H227" s="174">
        <v>13.1</v>
      </c>
      <c r="I227" s="174">
        <v>60</v>
      </c>
      <c r="J227" s="175" t="s">
        <v>741</v>
      </c>
      <c r="K227" s="176">
        <v>-26.9</v>
      </c>
      <c r="L227" s="177">
        <v>-0.67249999999999999</v>
      </c>
      <c r="M227" s="173" t="s">
        <v>605</v>
      </c>
      <c r="N227" s="170">
        <v>43138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9">
        <v>88</v>
      </c>
      <c r="B228" s="160">
        <v>42837</v>
      </c>
      <c r="C228" s="160"/>
      <c r="D228" s="161" t="s">
        <v>102</v>
      </c>
      <c r="E228" s="162" t="s">
        <v>592</v>
      </c>
      <c r="F228" s="163">
        <v>289.5</v>
      </c>
      <c r="G228" s="162"/>
      <c r="H228" s="162">
        <v>354</v>
      </c>
      <c r="I228" s="164">
        <v>360</v>
      </c>
      <c r="J228" s="165" t="s">
        <v>742</v>
      </c>
      <c r="K228" s="166">
        <f t="shared" ref="K228:K236" si="122">H228-F228</f>
        <v>64.5</v>
      </c>
      <c r="L228" s="167">
        <f t="shared" ref="L228:L236" si="123">K228/F228</f>
        <v>0.22279792746113988</v>
      </c>
      <c r="M228" s="162" t="s">
        <v>595</v>
      </c>
      <c r="N228" s="168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9">
        <v>89</v>
      </c>
      <c r="B229" s="160">
        <v>42845</v>
      </c>
      <c r="C229" s="160"/>
      <c r="D229" s="161" t="s">
        <v>436</v>
      </c>
      <c r="E229" s="162" t="s">
        <v>592</v>
      </c>
      <c r="F229" s="163">
        <v>700</v>
      </c>
      <c r="G229" s="162"/>
      <c r="H229" s="162">
        <v>840</v>
      </c>
      <c r="I229" s="164">
        <v>840</v>
      </c>
      <c r="J229" s="165" t="s">
        <v>743</v>
      </c>
      <c r="K229" s="166">
        <f t="shared" si="122"/>
        <v>140</v>
      </c>
      <c r="L229" s="167">
        <f t="shared" si="123"/>
        <v>0.2</v>
      </c>
      <c r="M229" s="162" t="s">
        <v>595</v>
      </c>
      <c r="N229" s="168">
        <v>42893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9">
        <v>90</v>
      </c>
      <c r="B230" s="160">
        <v>42887</v>
      </c>
      <c r="C230" s="160"/>
      <c r="D230" s="161" t="s">
        <v>744</v>
      </c>
      <c r="E230" s="162" t="s">
        <v>592</v>
      </c>
      <c r="F230" s="163">
        <v>130</v>
      </c>
      <c r="G230" s="162"/>
      <c r="H230" s="162">
        <v>144.25</v>
      </c>
      <c r="I230" s="164">
        <v>170</v>
      </c>
      <c r="J230" s="165" t="s">
        <v>745</v>
      </c>
      <c r="K230" s="166">
        <f t="shared" si="122"/>
        <v>14.25</v>
      </c>
      <c r="L230" s="167">
        <f t="shared" si="123"/>
        <v>0.10961538461538461</v>
      </c>
      <c r="M230" s="162" t="s">
        <v>595</v>
      </c>
      <c r="N230" s="168">
        <v>43675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9">
        <v>91</v>
      </c>
      <c r="B231" s="160">
        <v>42901</v>
      </c>
      <c r="C231" s="160"/>
      <c r="D231" s="161" t="s">
        <v>746</v>
      </c>
      <c r="E231" s="162" t="s">
        <v>592</v>
      </c>
      <c r="F231" s="163">
        <v>214.5</v>
      </c>
      <c r="G231" s="162"/>
      <c r="H231" s="162">
        <v>262</v>
      </c>
      <c r="I231" s="164">
        <v>262</v>
      </c>
      <c r="J231" s="165" t="s">
        <v>615</v>
      </c>
      <c r="K231" s="166">
        <f t="shared" si="122"/>
        <v>47.5</v>
      </c>
      <c r="L231" s="167">
        <f t="shared" si="123"/>
        <v>0.22144522144522144</v>
      </c>
      <c r="M231" s="162" t="s">
        <v>595</v>
      </c>
      <c r="N231" s="168">
        <v>42977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0">
        <v>92</v>
      </c>
      <c r="B232" s="191">
        <v>42933</v>
      </c>
      <c r="C232" s="191"/>
      <c r="D232" s="192" t="s">
        <v>747</v>
      </c>
      <c r="E232" s="193" t="s">
        <v>592</v>
      </c>
      <c r="F232" s="194">
        <v>370</v>
      </c>
      <c r="G232" s="193"/>
      <c r="H232" s="193">
        <v>447.5</v>
      </c>
      <c r="I232" s="195">
        <v>450</v>
      </c>
      <c r="J232" s="196" t="s">
        <v>680</v>
      </c>
      <c r="K232" s="166">
        <f t="shared" si="122"/>
        <v>77.5</v>
      </c>
      <c r="L232" s="197">
        <f t="shared" si="123"/>
        <v>0.20945945945945946</v>
      </c>
      <c r="M232" s="193" t="s">
        <v>595</v>
      </c>
      <c r="N232" s="198">
        <v>43035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0">
        <v>93</v>
      </c>
      <c r="B233" s="191">
        <v>42943</v>
      </c>
      <c r="C233" s="191"/>
      <c r="D233" s="192" t="s">
        <v>208</v>
      </c>
      <c r="E233" s="193" t="s">
        <v>592</v>
      </c>
      <c r="F233" s="194">
        <v>657.5</v>
      </c>
      <c r="G233" s="193"/>
      <c r="H233" s="193">
        <v>825</v>
      </c>
      <c r="I233" s="195">
        <v>820</v>
      </c>
      <c r="J233" s="196" t="s">
        <v>680</v>
      </c>
      <c r="K233" s="166">
        <f t="shared" si="122"/>
        <v>167.5</v>
      </c>
      <c r="L233" s="197">
        <f t="shared" si="123"/>
        <v>0.25475285171102663</v>
      </c>
      <c r="M233" s="193" t="s">
        <v>595</v>
      </c>
      <c r="N233" s="198">
        <v>43090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9">
        <v>94</v>
      </c>
      <c r="B234" s="160">
        <v>42964</v>
      </c>
      <c r="C234" s="160"/>
      <c r="D234" s="161" t="s">
        <v>384</v>
      </c>
      <c r="E234" s="162" t="s">
        <v>592</v>
      </c>
      <c r="F234" s="163">
        <v>605</v>
      </c>
      <c r="G234" s="162"/>
      <c r="H234" s="162">
        <v>750</v>
      </c>
      <c r="I234" s="164">
        <v>750</v>
      </c>
      <c r="J234" s="165" t="s">
        <v>739</v>
      </c>
      <c r="K234" s="166">
        <f t="shared" si="122"/>
        <v>145</v>
      </c>
      <c r="L234" s="167">
        <f t="shared" si="123"/>
        <v>0.23966942148760331</v>
      </c>
      <c r="M234" s="162" t="s">
        <v>595</v>
      </c>
      <c r="N234" s="168">
        <v>43027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9">
        <v>95</v>
      </c>
      <c r="B235" s="170">
        <v>42979</v>
      </c>
      <c r="C235" s="170"/>
      <c r="D235" s="178" t="s">
        <v>748</v>
      </c>
      <c r="E235" s="173" t="s">
        <v>592</v>
      </c>
      <c r="F235" s="173">
        <v>255</v>
      </c>
      <c r="G235" s="174"/>
      <c r="H235" s="174">
        <v>217.25</v>
      </c>
      <c r="I235" s="174">
        <v>320</v>
      </c>
      <c r="J235" s="175" t="s">
        <v>749</v>
      </c>
      <c r="K235" s="176">
        <f t="shared" si="122"/>
        <v>-37.75</v>
      </c>
      <c r="L235" s="179">
        <f t="shared" si="123"/>
        <v>-0.14803921568627451</v>
      </c>
      <c r="M235" s="173" t="s">
        <v>605</v>
      </c>
      <c r="N235" s="170">
        <v>43661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9">
        <v>96</v>
      </c>
      <c r="B236" s="160">
        <v>42997</v>
      </c>
      <c r="C236" s="160"/>
      <c r="D236" s="161" t="s">
        <v>750</v>
      </c>
      <c r="E236" s="162" t="s">
        <v>592</v>
      </c>
      <c r="F236" s="163">
        <v>215</v>
      </c>
      <c r="G236" s="162"/>
      <c r="H236" s="162">
        <v>258</v>
      </c>
      <c r="I236" s="164">
        <v>258</v>
      </c>
      <c r="J236" s="165" t="s">
        <v>680</v>
      </c>
      <c r="K236" s="166">
        <f t="shared" si="122"/>
        <v>43</v>
      </c>
      <c r="L236" s="167">
        <f t="shared" si="123"/>
        <v>0.2</v>
      </c>
      <c r="M236" s="162" t="s">
        <v>595</v>
      </c>
      <c r="N236" s="168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9">
        <v>97</v>
      </c>
      <c r="B237" s="160">
        <v>42997</v>
      </c>
      <c r="C237" s="160"/>
      <c r="D237" s="161" t="s">
        <v>750</v>
      </c>
      <c r="E237" s="162" t="s">
        <v>592</v>
      </c>
      <c r="F237" s="163">
        <v>215</v>
      </c>
      <c r="G237" s="162"/>
      <c r="H237" s="162">
        <v>258</v>
      </c>
      <c r="I237" s="164">
        <v>258</v>
      </c>
      <c r="J237" s="196" t="s">
        <v>680</v>
      </c>
      <c r="K237" s="166">
        <v>43</v>
      </c>
      <c r="L237" s="167">
        <v>0.2</v>
      </c>
      <c r="M237" s="162" t="s">
        <v>595</v>
      </c>
      <c r="N237" s="168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0">
        <v>98</v>
      </c>
      <c r="B238" s="191">
        <v>42998</v>
      </c>
      <c r="C238" s="191"/>
      <c r="D238" s="192" t="s">
        <v>751</v>
      </c>
      <c r="E238" s="193" t="s">
        <v>592</v>
      </c>
      <c r="F238" s="163">
        <v>75</v>
      </c>
      <c r="G238" s="193"/>
      <c r="H238" s="193">
        <v>90</v>
      </c>
      <c r="I238" s="195">
        <v>90</v>
      </c>
      <c r="J238" s="165" t="s">
        <v>752</v>
      </c>
      <c r="K238" s="166">
        <f t="shared" ref="K238:K243" si="124">H238-F238</f>
        <v>15</v>
      </c>
      <c r="L238" s="167">
        <f t="shared" ref="L238:L243" si="125">K238/F238</f>
        <v>0.2</v>
      </c>
      <c r="M238" s="162" t="s">
        <v>595</v>
      </c>
      <c r="N238" s="168">
        <v>43019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0">
        <v>99</v>
      </c>
      <c r="B239" s="191">
        <v>43011</v>
      </c>
      <c r="C239" s="191"/>
      <c r="D239" s="192" t="s">
        <v>753</v>
      </c>
      <c r="E239" s="193" t="s">
        <v>592</v>
      </c>
      <c r="F239" s="194">
        <v>315</v>
      </c>
      <c r="G239" s="193"/>
      <c r="H239" s="193">
        <v>392</v>
      </c>
      <c r="I239" s="195">
        <v>384</v>
      </c>
      <c r="J239" s="196" t="s">
        <v>754</v>
      </c>
      <c r="K239" s="166">
        <f t="shared" si="124"/>
        <v>77</v>
      </c>
      <c r="L239" s="197">
        <f t="shared" si="125"/>
        <v>0.24444444444444444</v>
      </c>
      <c r="M239" s="193" t="s">
        <v>595</v>
      </c>
      <c r="N239" s="198">
        <v>43017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0">
        <v>100</v>
      </c>
      <c r="B240" s="191">
        <v>43013</v>
      </c>
      <c r="C240" s="191"/>
      <c r="D240" s="192" t="s">
        <v>469</v>
      </c>
      <c r="E240" s="193" t="s">
        <v>592</v>
      </c>
      <c r="F240" s="194">
        <v>145</v>
      </c>
      <c r="G240" s="193"/>
      <c r="H240" s="193">
        <v>179</v>
      </c>
      <c r="I240" s="195">
        <v>180</v>
      </c>
      <c r="J240" s="196" t="s">
        <v>755</v>
      </c>
      <c r="K240" s="166">
        <f t="shared" si="124"/>
        <v>34</v>
      </c>
      <c r="L240" s="197">
        <f t="shared" si="125"/>
        <v>0.23448275862068965</v>
      </c>
      <c r="M240" s="193" t="s">
        <v>595</v>
      </c>
      <c r="N240" s="198">
        <v>43025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0">
        <v>101</v>
      </c>
      <c r="B241" s="191">
        <v>43014</v>
      </c>
      <c r="C241" s="191"/>
      <c r="D241" s="192" t="s">
        <v>359</v>
      </c>
      <c r="E241" s="193" t="s">
        <v>592</v>
      </c>
      <c r="F241" s="194">
        <v>256</v>
      </c>
      <c r="G241" s="193"/>
      <c r="H241" s="193">
        <v>323</v>
      </c>
      <c r="I241" s="195">
        <v>320</v>
      </c>
      <c r="J241" s="196" t="s">
        <v>680</v>
      </c>
      <c r="K241" s="166">
        <f t="shared" si="124"/>
        <v>67</v>
      </c>
      <c r="L241" s="197">
        <f t="shared" si="125"/>
        <v>0.26171875</v>
      </c>
      <c r="M241" s="193" t="s">
        <v>595</v>
      </c>
      <c r="N241" s="198">
        <v>43067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0">
        <v>102</v>
      </c>
      <c r="B242" s="191">
        <v>43017</v>
      </c>
      <c r="C242" s="191"/>
      <c r="D242" s="192" t="s">
        <v>373</v>
      </c>
      <c r="E242" s="193" t="s">
        <v>592</v>
      </c>
      <c r="F242" s="194">
        <v>137.5</v>
      </c>
      <c r="G242" s="193"/>
      <c r="H242" s="193">
        <v>184</v>
      </c>
      <c r="I242" s="195">
        <v>183</v>
      </c>
      <c r="J242" s="196" t="s">
        <v>756</v>
      </c>
      <c r="K242" s="166">
        <f t="shared" si="124"/>
        <v>46.5</v>
      </c>
      <c r="L242" s="197">
        <f t="shared" si="125"/>
        <v>0.33818181818181819</v>
      </c>
      <c r="M242" s="193" t="s">
        <v>595</v>
      </c>
      <c r="N242" s="198">
        <v>43108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0">
        <v>103</v>
      </c>
      <c r="B243" s="191">
        <v>43018</v>
      </c>
      <c r="C243" s="191"/>
      <c r="D243" s="192" t="s">
        <v>757</v>
      </c>
      <c r="E243" s="193" t="s">
        <v>592</v>
      </c>
      <c r="F243" s="194">
        <v>125.5</v>
      </c>
      <c r="G243" s="193"/>
      <c r="H243" s="193">
        <v>158</v>
      </c>
      <c r="I243" s="195">
        <v>155</v>
      </c>
      <c r="J243" s="196" t="s">
        <v>758</v>
      </c>
      <c r="K243" s="166">
        <f t="shared" si="124"/>
        <v>32.5</v>
      </c>
      <c r="L243" s="197">
        <f t="shared" si="125"/>
        <v>0.25896414342629481</v>
      </c>
      <c r="M243" s="193" t="s">
        <v>595</v>
      </c>
      <c r="N243" s="198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0">
        <v>104</v>
      </c>
      <c r="B244" s="191">
        <v>43018</v>
      </c>
      <c r="C244" s="191"/>
      <c r="D244" s="192" t="s">
        <v>759</v>
      </c>
      <c r="E244" s="193" t="s">
        <v>592</v>
      </c>
      <c r="F244" s="194">
        <v>895</v>
      </c>
      <c r="G244" s="193"/>
      <c r="H244" s="193">
        <v>1122.5</v>
      </c>
      <c r="I244" s="195">
        <v>1078</v>
      </c>
      <c r="J244" s="196" t="s">
        <v>760</v>
      </c>
      <c r="K244" s="166">
        <v>227.5</v>
      </c>
      <c r="L244" s="197">
        <v>0.25418994413407803</v>
      </c>
      <c r="M244" s="193" t="s">
        <v>595</v>
      </c>
      <c r="N244" s="198">
        <v>43117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0">
        <v>105</v>
      </c>
      <c r="B245" s="191">
        <v>43020</v>
      </c>
      <c r="C245" s="191"/>
      <c r="D245" s="192" t="s">
        <v>368</v>
      </c>
      <c r="E245" s="193" t="s">
        <v>592</v>
      </c>
      <c r="F245" s="194">
        <v>525</v>
      </c>
      <c r="G245" s="193"/>
      <c r="H245" s="193">
        <v>629</v>
      </c>
      <c r="I245" s="195">
        <v>629</v>
      </c>
      <c r="J245" s="196" t="s">
        <v>680</v>
      </c>
      <c r="K245" s="166">
        <v>104</v>
      </c>
      <c r="L245" s="197">
        <v>0.19809523809523799</v>
      </c>
      <c r="M245" s="193" t="s">
        <v>595</v>
      </c>
      <c r="N245" s="198">
        <v>43119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0">
        <v>106</v>
      </c>
      <c r="B246" s="191">
        <v>43046</v>
      </c>
      <c r="C246" s="191"/>
      <c r="D246" s="192" t="s">
        <v>409</v>
      </c>
      <c r="E246" s="193" t="s">
        <v>592</v>
      </c>
      <c r="F246" s="194">
        <v>740</v>
      </c>
      <c r="G246" s="193"/>
      <c r="H246" s="193">
        <v>892.5</v>
      </c>
      <c r="I246" s="195">
        <v>900</v>
      </c>
      <c r="J246" s="196" t="s">
        <v>761</v>
      </c>
      <c r="K246" s="166">
        <f t="shared" ref="K246:K248" si="126">H246-F246</f>
        <v>152.5</v>
      </c>
      <c r="L246" s="197">
        <f t="shared" ref="L246:L248" si="127">K246/F246</f>
        <v>0.20608108108108109</v>
      </c>
      <c r="M246" s="193" t="s">
        <v>595</v>
      </c>
      <c r="N246" s="198">
        <v>43052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9">
        <v>107</v>
      </c>
      <c r="B247" s="160">
        <v>43073</v>
      </c>
      <c r="C247" s="160"/>
      <c r="D247" s="161" t="s">
        <v>762</v>
      </c>
      <c r="E247" s="162" t="s">
        <v>592</v>
      </c>
      <c r="F247" s="163">
        <v>118.5</v>
      </c>
      <c r="G247" s="162"/>
      <c r="H247" s="162">
        <v>143.5</v>
      </c>
      <c r="I247" s="164">
        <v>145</v>
      </c>
      <c r="J247" s="165" t="s">
        <v>763</v>
      </c>
      <c r="K247" s="166">
        <f t="shared" si="126"/>
        <v>25</v>
      </c>
      <c r="L247" s="167">
        <f t="shared" si="127"/>
        <v>0.2109704641350211</v>
      </c>
      <c r="M247" s="162" t="s">
        <v>595</v>
      </c>
      <c r="N247" s="168">
        <v>43097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9">
        <v>108</v>
      </c>
      <c r="B248" s="170">
        <v>43090</v>
      </c>
      <c r="C248" s="170"/>
      <c r="D248" s="171" t="s">
        <v>441</v>
      </c>
      <c r="E248" s="172" t="s">
        <v>592</v>
      </c>
      <c r="F248" s="173">
        <v>715</v>
      </c>
      <c r="G248" s="173"/>
      <c r="H248" s="174">
        <v>500</v>
      </c>
      <c r="I248" s="174">
        <v>872</v>
      </c>
      <c r="J248" s="175" t="s">
        <v>764</v>
      </c>
      <c r="K248" s="176">
        <f t="shared" si="126"/>
        <v>-215</v>
      </c>
      <c r="L248" s="177">
        <f t="shared" si="127"/>
        <v>-0.30069930069930068</v>
      </c>
      <c r="M248" s="173" t="s">
        <v>605</v>
      </c>
      <c r="N248" s="170">
        <v>43670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9">
        <v>109</v>
      </c>
      <c r="B249" s="160">
        <v>43098</v>
      </c>
      <c r="C249" s="160"/>
      <c r="D249" s="161" t="s">
        <v>753</v>
      </c>
      <c r="E249" s="162" t="s">
        <v>592</v>
      </c>
      <c r="F249" s="163">
        <v>435</v>
      </c>
      <c r="G249" s="162"/>
      <c r="H249" s="162">
        <v>542.5</v>
      </c>
      <c r="I249" s="164">
        <v>539</v>
      </c>
      <c r="J249" s="165" t="s">
        <v>680</v>
      </c>
      <c r="K249" s="166">
        <v>107.5</v>
      </c>
      <c r="L249" s="167">
        <v>0.247126436781609</v>
      </c>
      <c r="M249" s="162" t="s">
        <v>595</v>
      </c>
      <c r="N249" s="168">
        <v>43206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9">
        <v>110</v>
      </c>
      <c r="B250" s="160">
        <v>43098</v>
      </c>
      <c r="C250" s="160"/>
      <c r="D250" s="161" t="s">
        <v>561</v>
      </c>
      <c r="E250" s="162" t="s">
        <v>592</v>
      </c>
      <c r="F250" s="163">
        <v>885</v>
      </c>
      <c r="G250" s="162"/>
      <c r="H250" s="162">
        <v>1090</v>
      </c>
      <c r="I250" s="164">
        <v>1084</v>
      </c>
      <c r="J250" s="165" t="s">
        <v>680</v>
      </c>
      <c r="K250" s="166">
        <v>205</v>
      </c>
      <c r="L250" s="167">
        <v>0.23163841807909599</v>
      </c>
      <c r="M250" s="162" t="s">
        <v>595</v>
      </c>
      <c r="N250" s="168">
        <v>43213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9">
        <v>111</v>
      </c>
      <c r="B251" s="200">
        <v>43192</v>
      </c>
      <c r="C251" s="200"/>
      <c r="D251" s="178" t="s">
        <v>765</v>
      </c>
      <c r="E251" s="173" t="s">
        <v>592</v>
      </c>
      <c r="F251" s="201">
        <v>478.5</v>
      </c>
      <c r="G251" s="173"/>
      <c r="H251" s="173">
        <v>442</v>
      </c>
      <c r="I251" s="174">
        <v>613</v>
      </c>
      <c r="J251" s="175" t="s">
        <v>766</v>
      </c>
      <c r="K251" s="176">
        <f t="shared" ref="K251:K254" si="128">H251-F251</f>
        <v>-36.5</v>
      </c>
      <c r="L251" s="177">
        <f t="shared" ref="L251:L254" si="129">K251/F251</f>
        <v>-7.6280041797283177E-2</v>
      </c>
      <c r="M251" s="173" t="s">
        <v>605</v>
      </c>
      <c r="N251" s="170">
        <v>43762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69">
        <v>112</v>
      </c>
      <c r="B252" s="170">
        <v>43194</v>
      </c>
      <c r="C252" s="170"/>
      <c r="D252" s="171" t="s">
        <v>767</v>
      </c>
      <c r="E252" s="172" t="s">
        <v>592</v>
      </c>
      <c r="F252" s="173">
        <f>141.5-7.3</f>
        <v>134.19999999999999</v>
      </c>
      <c r="G252" s="173"/>
      <c r="H252" s="174">
        <v>77</v>
      </c>
      <c r="I252" s="174">
        <v>180</v>
      </c>
      <c r="J252" s="175" t="s">
        <v>768</v>
      </c>
      <c r="K252" s="176">
        <f t="shared" si="128"/>
        <v>-57.199999999999989</v>
      </c>
      <c r="L252" s="177">
        <f t="shared" si="129"/>
        <v>-0.42622950819672129</v>
      </c>
      <c r="M252" s="173" t="s">
        <v>605</v>
      </c>
      <c r="N252" s="170">
        <v>43522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9">
        <v>113</v>
      </c>
      <c r="B253" s="170">
        <v>43209</v>
      </c>
      <c r="C253" s="170"/>
      <c r="D253" s="171" t="s">
        <v>769</v>
      </c>
      <c r="E253" s="172" t="s">
        <v>592</v>
      </c>
      <c r="F253" s="173">
        <v>430</v>
      </c>
      <c r="G253" s="173"/>
      <c r="H253" s="174">
        <v>220</v>
      </c>
      <c r="I253" s="174">
        <v>537</v>
      </c>
      <c r="J253" s="175" t="s">
        <v>770</v>
      </c>
      <c r="K253" s="176">
        <f t="shared" si="128"/>
        <v>-210</v>
      </c>
      <c r="L253" s="177">
        <f t="shared" si="129"/>
        <v>-0.48837209302325579</v>
      </c>
      <c r="M253" s="173" t="s">
        <v>605</v>
      </c>
      <c r="N253" s="170">
        <v>43252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0">
        <v>114</v>
      </c>
      <c r="B254" s="191">
        <v>43220</v>
      </c>
      <c r="C254" s="191"/>
      <c r="D254" s="192" t="s">
        <v>771</v>
      </c>
      <c r="E254" s="193" t="s">
        <v>592</v>
      </c>
      <c r="F254" s="193">
        <v>153.5</v>
      </c>
      <c r="G254" s="193"/>
      <c r="H254" s="193">
        <v>196</v>
      </c>
      <c r="I254" s="195">
        <v>196</v>
      </c>
      <c r="J254" s="165" t="s">
        <v>772</v>
      </c>
      <c r="K254" s="166">
        <f t="shared" si="128"/>
        <v>42.5</v>
      </c>
      <c r="L254" s="167">
        <f t="shared" si="129"/>
        <v>0.27687296416938112</v>
      </c>
      <c r="M254" s="162" t="s">
        <v>595</v>
      </c>
      <c r="N254" s="168">
        <v>43605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69">
        <v>115</v>
      </c>
      <c r="B255" s="170">
        <v>43306</v>
      </c>
      <c r="C255" s="170"/>
      <c r="D255" s="171" t="s">
        <v>740</v>
      </c>
      <c r="E255" s="172" t="s">
        <v>592</v>
      </c>
      <c r="F255" s="173">
        <v>27.5</v>
      </c>
      <c r="G255" s="173"/>
      <c r="H255" s="174">
        <v>13.1</v>
      </c>
      <c r="I255" s="174">
        <v>60</v>
      </c>
      <c r="J255" s="175" t="s">
        <v>773</v>
      </c>
      <c r="K255" s="176">
        <v>-14.4</v>
      </c>
      <c r="L255" s="177">
        <v>-0.52363636363636401</v>
      </c>
      <c r="M255" s="173" t="s">
        <v>605</v>
      </c>
      <c r="N255" s="170">
        <v>43138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9">
        <v>116</v>
      </c>
      <c r="B256" s="200">
        <v>43318</v>
      </c>
      <c r="C256" s="200"/>
      <c r="D256" s="178" t="s">
        <v>774</v>
      </c>
      <c r="E256" s="173" t="s">
        <v>592</v>
      </c>
      <c r="F256" s="173">
        <v>148.5</v>
      </c>
      <c r="G256" s="173"/>
      <c r="H256" s="173">
        <v>102</v>
      </c>
      <c r="I256" s="174">
        <v>182</v>
      </c>
      <c r="J256" s="175" t="s">
        <v>775</v>
      </c>
      <c r="K256" s="176">
        <f>H256-F256</f>
        <v>-46.5</v>
      </c>
      <c r="L256" s="177">
        <f>K256/F256</f>
        <v>-0.31313131313131315</v>
      </c>
      <c r="M256" s="173" t="s">
        <v>605</v>
      </c>
      <c r="N256" s="170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9">
        <v>117</v>
      </c>
      <c r="B257" s="160">
        <v>43335</v>
      </c>
      <c r="C257" s="160"/>
      <c r="D257" s="161" t="s">
        <v>776</v>
      </c>
      <c r="E257" s="162" t="s">
        <v>592</v>
      </c>
      <c r="F257" s="193">
        <v>285</v>
      </c>
      <c r="G257" s="162"/>
      <c r="H257" s="162">
        <v>355</v>
      </c>
      <c r="I257" s="164">
        <v>364</v>
      </c>
      <c r="J257" s="165" t="s">
        <v>777</v>
      </c>
      <c r="K257" s="166">
        <v>70</v>
      </c>
      <c r="L257" s="167">
        <v>0.24561403508771901</v>
      </c>
      <c r="M257" s="162" t="s">
        <v>595</v>
      </c>
      <c r="N257" s="168">
        <v>43455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9">
        <v>118</v>
      </c>
      <c r="B258" s="160">
        <v>43341</v>
      </c>
      <c r="C258" s="160"/>
      <c r="D258" s="161" t="s">
        <v>399</v>
      </c>
      <c r="E258" s="162" t="s">
        <v>592</v>
      </c>
      <c r="F258" s="193">
        <v>525</v>
      </c>
      <c r="G258" s="162"/>
      <c r="H258" s="162">
        <v>585</v>
      </c>
      <c r="I258" s="164">
        <v>635</v>
      </c>
      <c r="J258" s="165" t="s">
        <v>778</v>
      </c>
      <c r="K258" s="166">
        <f t="shared" ref="K258:K309" si="130">H258-F258</f>
        <v>60</v>
      </c>
      <c r="L258" s="167">
        <f t="shared" ref="L258:L309" si="131">K258/F258</f>
        <v>0.11428571428571428</v>
      </c>
      <c r="M258" s="162" t="s">
        <v>595</v>
      </c>
      <c r="N258" s="168">
        <v>43662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9">
        <v>119</v>
      </c>
      <c r="B259" s="160">
        <v>43395</v>
      </c>
      <c r="C259" s="160"/>
      <c r="D259" s="161" t="s">
        <v>384</v>
      </c>
      <c r="E259" s="162" t="s">
        <v>592</v>
      </c>
      <c r="F259" s="193">
        <v>475</v>
      </c>
      <c r="G259" s="162"/>
      <c r="H259" s="162">
        <v>574</v>
      </c>
      <c r="I259" s="164">
        <v>570</v>
      </c>
      <c r="J259" s="165" t="s">
        <v>680</v>
      </c>
      <c r="K259" s="166">
        <f t="shared" si="130"/>
        <v>99</v>
      </c>
      <c r="L259" s="167">
        <f t="shared" si="131"/>
        <v>0.20842105263157895</v>
      </c>
      <c r="M259" s="162" t="s">
        <v>595</v>
      </c>
      <c r="N259" s="168">
        <v>43403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0">
        <v>120</v>
      </c>
      <c r="B260" s="191">
        <v>43397</v>
      </c>
      <c r="C260" s="191"/>
      <c r="D260" s="192" t="s">
        <v>779</v>
      </c>
      <c r="E260" s="193" t="s">
        <v>592</v>
      </c>
      <c r="F260" s="193">
        <v>707.5</v>
      </c>
      <c r="G260" s="193"/>
      <c r="H260" s="193">
        <v>872</v>
      </c>
      <c r="I260" s="195">
        <v>872</v>
      </c>
      <c r="J260" s="196" t="s">
        <v>680</v>
      </c>
      <c r="K260" s="166">
        <f t="shared" si="130"/>
        <v>164.5</v>
      </c>
      <c r="L260" s="197">
        <f t="shared" si="131"/>
        <v>0.23250883392226149</v>
      </c>
      <c r="M260" s="193" t="s">
        <v>595</v>
      </c>
      <c r="N260" s="198">
        <v>43482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0">
        <v>121</v>
      </c>
      <c r="B261" s="191">
        <v>43398</v>
      </c>
      <c r="C261" s="191"/>
      <c r="D261" s="192" t="s">
        <v>780</v>
      </c>
      <c r="E261" s="193" t="s">
        <v>592</v>
      </c>
      <c r="F261" s="193">
        <v>162</v>
      </c>
      <c r="G261" s="193"/>
      <c r="H261" s="193">
        <v>204</v>
      </c>
      <c r="I261" s="195">
        <v>209</v>
      </c>
      <c r="J261" s="196" t="s">
        <v>781</v>
      </c>
      <c r="K261" s="166">
        <f t="shared" si="130"/>
        <v>42</v>
      </c>
      <c r="L261" s="197">
        <f t="shared" si="131"/>
        <v>0.25925925925925924</v>
      </c>
      <c r="M261" s="193" t="s">
        <v>595</v>
      </c>
      <c r="N261" s="198">
        <v>43539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0">
        <v>122</v>
      </c>
      <c r="B262" s="191">
        <v>43399</v>
      </c>
      <c r="C262" s="191"/>
      <c r="D262" s="192" t="s">
        <v>489</v>
      </c>
      <c r="E262" s="193" t="s">
        <v>592</v>
      </c>
      <c r="F262" s="193">
        <v>240</v>
      </c>
      <c r="G262" s="193"/>
      <c r="H262" s="193">
        <v>297</v>
      </c>
      <c r="I262" s="195">
        <v>297</v>
      </c>
      <c r="J262" s="196" t="s">
        <v>680</v>
      </c>
      <c r="K262" s="202">
        <f t="shared" si="130"/>
        <v>57</v>
      </c>
      <c r="L262" s="197">
        <f t="shared" si="131"/>
        <v>0.23749999999999999</v>
      </c>
      <c r="M262" s="193" t="s">
        <v>595</v>
      </c>
      <c r="N262" s="198">
        <v>43417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9">
        <v>123</v>
      </c>
      <c r="B263" s="160">
        <v>43439</v>
      </c>
      <c r="C263" s="160"/>
      <c r="D263" s="161" t="s">
        <v>782</v>
      </c>
      <c r="E263" s="162" t="s">
        <v>592</v>
      </c>
      <c r="F263" s="162">
        <v>202.5</v>
      </c>
      <c r="G263" s="162"/>
      <c r="H263" s="162">
        <v>255</v>
      </c>
      <c r="I263" s="164">
        <v>252</v>
      </c>
      <c r="J263" s="165" t="s">
        <v>680</v>
      </c>
      <c r="K263" s="166">
        <f t="shared" si="130"/>
        <v>52.5</v>
      </c>
      <c r="L263" s="167">
        <f t="shared" si="131"/>
        <v>0.25925925925925924</v>
      </c>
      <c r="M263" s="162" t="s">
        <v>595</v>
      </c>
      <c r="N263" s="168">
        <v>43542</v>
      </c>
      <c r="O263" s="1"/>
      <c r="P263" s="1"/>
      <c r="Q263" s="1"/>
      <c r="R263" s="6" t="s">
        <v>783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0">
        <v>124</v>
      </c>
      <c r="B264" s="191">
        <v>43465</v>
      </c>
      <c r="C264" s="160"/>
      <c r="D264" s="192" t="s">
        <v>159</v>
      </c>
      <c r="E264" s="193" t="s">
        <v>592</v>
      </c>
      <c r="F264" s="193">
        <v>710</v>
      </c>
      <c r="G264" s="193"/>
      <c r="H264" s="193">
        <v>866</v>
      </c>
      <c r="I264" s="195">
        <v>866</v>
      </c>
      <c r="J264" s="196" t="s">
        <v>680</v>
      </c>
      <c r="K264" s="166">
        <f t="shared" si="130"/>
        <v>156</v>
      </c>
      <c r="L264" s="167">
        <f t="shared" si="131"/>
        <v>0.21971830985915494</v>
      </c>
      <c r="M264" s="162" t="s">
        <v>595</v>
      </c>
      <c r="N264" s="168">
        <v>43553</v>
      </c>
      <c r="O264" s="1"/>
      <c r="P264" s="1"/>
      <c r="Q264" s="1"/>
      <c r="R264" s="6" t="s">
        <v>783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0">
        <v>125</v>
      </c>
      <c r="B265" s="191">
        <v>43522</v>
      </c>
      <c r="C265" s="191"/>
      <c r="D265" s="192" t="s">
        <v>174</v>
      </c>
      <c r="E265" s="193" t="s">
        <v>592</v>
      </c>
      <c r="F265" s="193">
        <v>337.25</v>
      </c>
      <c r="G265" s="193"/>
      <c r="H265" s="193">
        <v>398.5</v>
      </c>
      <c r="I265" s="195">
        <v>411</v>
      </c>
      <c r="J265" s="165" t="s">
        <v>784</v>
      </c>
      <c r="K265" s="166">
        <f t="shared" si="130"/>
        <v>61.25</v>
      </c>
      <c r="L265" s="167">
        <f t="shared" si="131"/>
        <v>0.1816160118606375</v>
      </c>
      <c r="M265" s="162" t="s">
        <v>595</v>
      </c>
      <c r="N265" s="168">
        <v>43760</v>
      </c>
      <c r="O265" s="1"/>
      <c r="P265" s="1"/>
      <c r="Q265" s="1"/>
      <c r="R265" s="6" t="s">
        <v>783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3">
        <v>126</v>
      </c>
      <c r="B266" s="204">
        <v>43559</v>
      </c>
      <c r="C266" s="204"/>
      <c r="D266" s="205" t="s">
        <v>785</v>
      </c>
      <c r="E266" s="206" t="s">
        <v>592</v>
      </c>
      <c r="F266" s="206">
        <v>130</v>
      </c>
      <c r="G266" s="206"/>
      <c r="H266" s="206">
        <v>65</v>
      </c>
      <c r="I266" s="207">
        <v>158</v>
      </c>
      <c r="J266" s="175" t="s">
        <v>786</v>
      </c>
      <c r="K266" s="176">
        <f t="shared" si="130"/>
        <v>-65</v>
      </c>
      <c r="L266" s="177">
        <f t="shared" si="131"/>
        <v>-0.5</v>
      </c>
      <c r="M266" s="173" t="s">
        <v>605</v>
      </c>
      <c r="N266" s="170">
        <v>43726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0">
        <v>127</v>
      </c>
      <c r="B267" s="191">
        <v>43017</v>
      </c>
      <c r="C267" s="191"/>
      <c r="D267" s="192" t="s">
        <v>210</v>
      </c>
      <c r="E267" s="193" t="s">
        <v>592</v>
      </c>
      <c r="F267" s="193">
        <v>141.5</v>
      </c>
      <c r="G267" s="193"/>
      <c r="H267" s="193">
        <v>183.5</v>
      </c>
      <c r="I267" s="195">
        <v>210</v>
      </c>
      <c r="J267" s="165" t="s">
        <v>781</v>
      </c>
      <c r="K267" s="166">
        <f t="shared" si="130"/>
        <v>42</v>
      </c>
      <c r="L267" s="167">
        <f t="shared" si="131"/>
        <v>0.29681978798586572</v>
      </c>
      <c r="M267" s="162" t="s">
        <v>595</v>
      </c>
      <c r="N267" s="168">
        <v>43042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3">
        <v>128</v>
      </c>
      <c r="B268" s="204">
        <v>43074</v>
      </c>
      <c r="C268" s="204"/>
      <c r="D268" s="205" t="s">
        <v>788</v>
      </c>
      <c r="E268" s="206" t="s">
        <v>592</v>
      </c>
      <c r="F268" s="201">
        <v>172</v>
      </c>
      <c r="G268" s="206"/>
      <c r="H268" s="206">
        <v>155.25</v>
      </c>
      <c r="I268" s="207">
        <v>230</v>
      </c>
      <c r="J268" s="175" t="s">
        <v>789</v>
      </c>
      <c r="K268" s="176">
        <f t="shared" si="130"/>
        <v>-16.75</v>
      </c>
      <c r="L268" s="177">
        <f t="shared" si="131"/>
        <v>-9.7383720930232565E-2</v>
      </c>
      <c r="M268" s="173" t="s">
        <v>605</v>
      </c>
      <c r="N268" s="170">
        <v>43787</v>
      </c>
      <c r="O268" s="1"/>
      <c r="P268" s="1"/>
      <c r="Q268" s="1"/>
      <c r="R268" s="6" t="s">
        <v>787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0">
        <v>129</v>
      </c>
      <c r="B269" s="191">
        <v>43398</v>
      </c>
      <c r="C269" s="191"/>
      <c r="D269" s="192" t="s">
        <v>120</v>
      </c>
      <c r="E269" s="193" t="s">
        <v>592</v>
      </c>
      <c r="F269" s="193">
        <v>698.5</v>
      </c>
      <c r="G269" s="193"/>
      <c r="H269" s="193">
        <v>890</v>
      </c>
      <c r="I269" s="195">
        <v>890</v>
      </c>
      <c r="J269" s="165" t="s">
        <v>790</v>
      </c>
      <c r="K269" s="166">
        <f t="shared" si="130"/>
        <v>191.5</v>
      </c>
      <c r="L269" s="167">
        <f t="shared" si="131"/>
        <v>0.27415891195418757</v>
      </c>
      <c r="M269" s="162" t="s">
        <v>595</v>
      </c>
      <c r="N269" s="168">
        <v>44328</v>
      </c>
      <c r="O269" s="1"/>
      <c r="P269" s="1"/>
      <c r="Q269" s="1"/>
      <c r="R269" s="6" t="s">
        <v>783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0">
        <v>130</v>
      </c>
      <c r="B270" s="191">
        <v>42877</v>
      </c>
      <c r="C270" s="191"/>
      <c r="D270" s="192" t="s">
        <v>791</v>
      </c>
      <c r="E270" s="193" t="s">
        <v>592</v>
      </c>
      <c r="F270" s="193">
        <v>127.6</v>
      </c>
      <c r="G270" s="193"/>
      <c r="H270" s="193">
        <v>138</v>
      </c>
      <c r="I270" s="195">
        <v>190</v>
      </c>
      <c r="J270" s="165" t="s">
        <v>792</v>
      </c>
      <c r="K270" s="166">
        <f t="shared" si="130"/>
        <v>10.400000000000006</v>
      </c>
      <c r="L270" s="167">
        <f t="shared" si="131"/>
        <v>8.1504702194357417E-2</v>
      </c>
      <c r="M270" s="162" t="s">
        <v>595</v>
      </c>
      <c r="N270" s="168">
        <v>43774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0">
        <v>131</v>
      </c>
      <c r="B271" s="191">
        <v>43158</v>
      </c>
      <c r="C271" s="191"/>
      <c r="D271" s="192" t="s">
        <v>793</v>
      </c>
      <c r="E271" s="193" t="s">
        <v>592</v>
      </c>
      <c r="F271" s="193">
        <v>317</v>
      </c>
      <c r="G271" s="193"/>
      <c r="H271" s="193">
        <v>382.5</v>
      </c>
      <c r="I271" s="195">
        <v>398</v>
      </c>
      <c r="J271" s="165" t="s">
        <v>794</v>
      </c>
      <c r="K271" s="166">
        <f t="shared" si="130"/>
        <v>65.5</v>
      </c>
      <c r="L271" s="167">
        <f t="shared" si="131"/>
        <v>0.20662460567823343</v>
      </c>
      <c r="M271" s="162" t="s">
        <v>595</v>
      </c>
      <c r="N271" s="168">
        <v>44238</v>
      </c>
      <c r="O271" s="1"/>
      <c r="P271" s="1"/>
      <c r="Q271" s="1"/>
      <c r="R271" s="6" t="s">
        <v>787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3">
        <v>132</v>
      </c>
      <c r="B272" s="204">
        <v>43164</v>
      </c>
      <c r="C272" s="204"/>
      <c r="D272" s="205" t="s">
        <v>166</v>
      </c>
      <c r="E272" s="206" t="s">
        <v>592</v>
      </c>
      <c r="F272" s="201">
        <f>510-14.4</f>
        <v>495.6</v>
      </c>
      <c r="G272" s="206"/>
      <c r="H272" s="206">
        <v>350</v>
      </c>
      <c r="I272" s="207">
        <v>672</v>
      </c>
      <c r="J272" s="175" t="s">
        <v>795</v>
      </c>
      <c r="K272" s="176">
        <f t="shared" si="130"/>
        <v>-145.60000000000002</v>
      </c>
      <c r="L272" s="177">
        <f t="shared" si="131"/>
        <v>-0.29378531073446329</v>
      </c>
      <c r="M272" s="173" t="s">
        <v>605</v>
      </c>
      <c r="N272" s="170">
        <v>43887</v>
      </c>
      <c r="O272" s="1"/>
      <c r="P272" s="1"/>
      <c r="Q272" s="1"/>
      <c r="R272" s="6" t="s">
        <v>783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3">
        <v>133</v>
      </c>
      <c r="B273" s="204">
        <v>43237</v>
      </c>
      <c r="C273" s="204"/>
      <c r="D273" s="205" t="s">
        <v>796</v>
      </c>
      <c r="E273" s="206" t="s">
        <v>592</v>
      </c>
      <c r="F273" s="201">
        <v>230.3</v>
      </c>
      <c r="G273" s="206"/>
      <c r="H273" s="206">
        <v>102.5</v>
      </c>
      <c r="I273" s="207">
        <v>348</v>
      </c>
      <c r="J273" s="175" t="s">
        <v>797</v>
      </c>
      <c r="K273" s="176">
        <f t="shared" si="130"/>
        <v>-127.80000000000001</v>
      </c>
      <c r="L273" s="177">
        <f t="shared" si="131"/>
        <v>-0.55492835432045162</v>
      </c>
      <c r="M273" s="173" t="s">
        <v>605</v>
      </c>
      <c r="N273" s="170">
        <v>43896</v>
      </c>
      <c r="O273" s="1"/>
      <c r="P273" s="1"/>
      <c r="Q273" s="1"/>
      <c r="R273" s="6" t="s">
        <v>783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0">
        <v>134</v>
      </c>
      <c r="B274" s="191">
        <v>43258</v>
      </c>
      <c r="C274" s="191"/>
      <c r="D274" s="192" t="s">
        <v>445</v>
      </c>
      <c r="E274" s="193" t="s">
        <v>592</v>
      </c>
      <c r="F274" s="193">
        <f>342.5-5.1</f>
        <v>337.4</v>
      </c>
      <c r="G274" s="193"/>
      <c r="H274" s="193">
        <v>412.5</v>
      </c>
      <c r="I274" s="195">
        <v>439</v>
      </c>
      <c r="J274" s="165" t="s">
        <v>798</v>
      </c>
      <c r="K274" s="166">
        <f t="shared" si="130"/>
        <v>75.100000000000023</v>
      </c>
      <c r="L274" s="167">
        <f t="shared" si="131"/>
        <v>0.22258446947243635</v>
      </c>
      <c r="M274" s="162" t="s">
        <v>595</v>
      </c>
      <c r="N274" s="168">
        <v>44230</v>
      </c>
      <c r="O274" s="1"/>
      <c r="P274" s="1"/>
      <c r="Q274" s="1"/>
      <c r="R274" s="6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4">
        <v>135</v>
      </c>
      <c r="B275" s="183">
        <v>43285</v>
      </c>
      <c r="C275" s="183"/>
      <c r="D275" s="184" t="s">
        <v>58</v>
      </c>
      <c r="E275" s="185" t="s">
        <v>592</v>
      </c>
      <c r="F275" s="185">
        <f>127.5-5.53</f>
        <v>121.97</v>
      </c>
      <c r="G275" s="186"/>
      <c r="H275" s="186">
        <v>122.5</v>
      </c>
      <c r="I275" s="186">
        <v>170</v>
      </c>
      <c r="J275" s="187" t="s">
        <v>799</v>
      </c>
      <c r="K275" s="188">
        <f t="shared" si="130"/>
        <v>0.53000000000000114</v>
      </c>
      <c r="L275" s="189">
        <f t="shared" si="131"/>
        <v>4.3453308190538747E-3</v>
      </c>
      <c r="M275" s="185" t="s">
        <v>613</v>
      </c>
      <c r="N275" s="183">
        <v>44431</v>
      </c>
      <c r="O275" s="1"/>
      <c r="P275" s="1"/>
      <c r="Q275" s="1"/>
      <c r="R275" s="6" t="s">
        <v>783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3">
        <v>136</v>
      </c>
      <c r="B276" s="204">
        <v>43294</v>
      </c>
      <c r="C276" s="204"/>
      <c r="D276" s="205" t="s">
        <v>800</v>
      </c>
      <c r="E276" s="206" t="s">
        <v>592</v>
      </c>
      <c r="F276" s="201">
        <v>46.5</v>
      </c>
      <c r="G276" s="206"/>
      <c r="H276" s="206">
        <v>17</v>
      </c>
      <c r="I276" s="207">
        <v>59</v>
      </c>
      <c r="J276" s="175" t="s">
        <v>801</v>
      </c>
      <c r="K276" s="176">
        <f t="shared" si="130"/>
        <v>-29.5</v>
      </c>
      <c r="L276" s="177">
        <f t="shared" si="131"/>
        <v>-0.63440860215053763</v>
      </c>
      <c r="M276" s="173" t="s">
        <v>605</v>
      </c>
      <c r="N276" s="170">
        <v>43887</v>
      </c>
      <c r="O276" s="1"/>
      <c r="P276" s="1"/>
      <c r="Q276" s="1"/>
      <c r="R276" s="6" t="s">
        <v>783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0">
        <v>137</v>
      </c>
      <c r="B277" s="191">
        <v>43396</v>
      </c>
      <c r="C277" s="191"/>
      <c r="D277" s="192" t="s">
        <v>428</v>
      </c>
      <c r="E277" s="193" t="s">
        <v>592</v>
      </c>
      <c r="F277" s="193">
        <v>156.5</v>
      </c>
      <c r="G277" s="193"/>
      <c r="H277" s="193">
        <v>207.5</v>
      </c>
      <c r="I277" s="195">
        <v>191</v>
      </c>
      <c r="J277" s="165" t="s">
        <v>680</v>
      </c>
      <c r="K277" s="166">
        <f t="shared" si="130"/>
        <v>51</v>
      </c>
      <c r="L277" s="167">
        <f t="shared" si="131"/>
        <v>0.32587859424920129</v>
      </c>
      <c r="M277" s="162" t="s">
        <v>595</v>
      </c>
      <c r="N277" s="168">
        <v>44369</v>
      </c>
      <c r="O277" s="1"/>
      <c r="P277" s="1"/>
      <c r="Q277" s="1"/>
      <c r="R277" s="6" t="s">
        <v>783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0">
        <v>138</v>
      </c>
      <c r="B278" s="191">
        <v>43439</v>
      </c>
      <c r="C278" s="191"/>
      <c r="D278" s="192" t="s">
        <v>347</v>
      </c>
      <c r="E278" s="193" t="s">
        <v>592</v>
      </c>
      <c r="F278" s="193">
        <v>259.5</v>
      </c>
      <c r="G278" s="193"/>
      <c r="H278" s="193">
        <v>320</v>
      </c>
      <c r="I278" s="195">
        <v>320</v>
      </c>
      <c r="J278" s="165" t="s">
        <v>680</v>
      </c>
      <c r="K278" s="166">
        <f t="shared" si="130"/>
        <v>60.5</v>
      </c>
      <c r="L278" s="167">
        <f t="shared" si="131"/>
        <v>0.23314065510597304</v>
      </c>
      <c r="M278" s="162" t="s">
        <v>595</v>
      </c>
      <c r="N278" s="168">
        <v>44323</v>
      </c>
      <c r="O278" s="1"/>
      <c r="P278" s="1"/>
      <c r="Q278" s="1"/>
      <c r="R278" s="6" t="s">
        <v>783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3">
        <v>139</v>
      </c>
      <c r="B279" s="204">
        <v>43439</v>
      </c>
      <c r="C279" s="204"/>
      <c r="D279" s="205" t="s">
        <v>802</v>
      </c>
      <c r="E279" s="206" t="s">
        <v>592</v>
      </c>
      <c r="F279" s="206">
        <v>715</v>
      </c>
      <c r="G279" s="206"/>
      <c r="H279" s="206">
        <v>445</v>
      </c>
      <c r="I279" s="207">
        <v>840</v>
      </c>
      <c r="J279" s="175" t="s">
        <v>803</v>
      </c>
      <c r="K279" s="176">
        <f t="shared" si="130"/>
        <v>-270</v>
      </c>
      <c r="L279" s="177">
        <f t="shared" si="131"/>
        <v>-0.3776223776223776</v>
      </c>
      <c r="M279" s="173" t="s">
        <v>605</v>
      </c>
      <c r="N279" s="170">
        <v>43800</v>
      </c>
      <c r="O279" s="1"/>
      <c r="P279" s="1"/>
      <c r="Q279" s="1"/>
      <c r="R279" s="6" t="s">
        <v>783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0">
        <v>140</v>
      </c>
      <c r="B280" s="191">
        <v>43469</v>
      </c>
      <c r="C280" s="191"/>
      <c r="D280" s="192" t="s">
        <v>180</v>
      </c>
      <c r="E280" s="193" t="s">
        <v>592</v>
      </c>
      <c r="F280" s="193">
        <v>875</v>
      </c>
      <c r="G280" s="193"/>
      <c r="H280" s="193">
        <v>1165</v>
      </c>
      <c r="I280" s="195">
        <v>1185</v>
      </c>
      <c r="J280" s="165" t="s">
        <v>804</v>
      </c>
      <c r="K280" s="166">
        <f t="shared" si="130"/>
        <v>290</v>
      </c>
      <c r="L280" s="167">
        <f t="shared" si="131"/>
        <v>0.33142857142857141</v>
      </c>
      <c r="M280" s="162" t="s">
        <v>595</v>
      </c>
      <c r="N280" s="168">
        <v>43847</v>
      </c>
      <c r="O280" s="1"/>
      <c r="P280" s="1"/>
      <c r="Q280" s="1"/>
      <c r="R280" s="6" t="s">
        <v>783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0">
        <v>141</v>
      </c>
      <c r="B281" s="191">
        <v>43559</v>
      </c>
      <c r="C281" s="191"/>
      <c r="D281" s="192" t="s">
        <v>365</v>
      </c>
      <c r="E281" s="193" t="s">
        <v>592</v>
      </c>
      <c r="F281" s="193">
        <f>387-14.63</f>
        <v>372.37</v>
      </c>
      <c r="G281" s="193"/>
      <c r="H281" s="193">
        <v>490</v>
      </c>
      <c r="I281" s="195">
        <v>490</v>
      </c>
      <c r="J281" s="165" t="s">
        <v>680</v>
      </c>
      <c r="K281" s="166">
        <f t="shared" si="130"/>
        <v>117.63</v>
      </c>
      <c r="L281" s="167">
        <f t="shared" si="131"/>
        <v>0.31589548030185027</v>
      </c>
      <c r="M281" s="162" t="s">
        <v>595</v>
      </c>
      <c r="N281" s="168">
        <v>43850</v>
      </c>
      <c r="O281" s="1"/>
      <c r="P281" s="1"/>
      <c r="Q281" s="1"/>
      <c r="R281" s="6" t="s">
        <v>783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3">
        <v>142</v>
      </c>
      <c r="B282" s="204">
        <v>43578</v>
      </c>
      <c r="C282" s="204"/>
      <c r="D282" s="205" t="s">
        <v>805</v>
      </c>
      <c r="E282" s="206" t="s">
        <v>604</v>
      </c>
      <c r="F282" s="206">
        <v>220</v>
      </c>
      <c r="G282" s="206"/>
      <c r="H282" s="206">
        <v>127.5</v>
      </c>
      <c r="I282" s="207">
        <v>284</v>
      </c>
      <c r="J282" s="175" t="s">
        <v>806</v>
      </c>
      <c r="K282" s="176">
        <f t="shared" si="130"/>
        <v>-92.5</v>
      </c>
      <c r="L282" s="177">
        <f t="shared" si="131"/>
        <v>-0.42045454545454547</v>
      </c>
      <c r="M282" s="173" t="s">
        <v>605</v>
      </c>
      <c r="N282" s="170">
        <v>43896</v>
      </c>
      <c r="O282" s="1"/>
      <c r="P282" s="1"/>
      <c r="Q282" s="1"/>
      <c r="R282" s="6" t="s">
        <v>783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0">
        <v>143</v>
      </c>
      <c r="B283" s="191">
        <v>43622</v>
      </c>
      <c r="C283" s="191"/>
      <c r="D283" s="192" t="s">
        <v>490</v>
      </c>
      <c r="E283" s="193" t="s">
        <v>604</v>
      </c>
      <c r="F283" s="193">
        <v>332.8</v>
      </c>
      <c r="G283" s="193"/>
      <c r="H283" s="193">
        <v>405</v>
      </c>
      <c r="I283" s="195">
        <v>419</v>
      </c>
      <c r="J283" s="165" t="s">
        <v>807</v>
      </c>
      <c r="K283" s="166">
        <f t="shared" si="130"/>
        <v>72.199999999999989</v>
      </c>
      <c r="L283" s="167">
        <f t="shared" si="131"/>
        <v>0.21694711538461534</v>
      </c>
      <c r="M283" s="162" t="s">
        <v>595</v>
      </c>
      <c r="N283" s="168">
        <v>43860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4">
        <v>144</v>
      </c>
      <c r="B284" s="183">
        <v>43641</v>
      </c>
      <c r="C284" s="183"/>
      <c r="D284" s="184" t="s">
        <v>172</v>
      </c>
      <c r="E284" s="185" t="s">
        <v>592</v>
      </c>
      <c r="F284" s="185">
        <v>386</v>
      </c>
      <c r="G284" s="186"/>
      <c r="H284" s="186">
        <v>395</v>
      </c>
      <c r="I284" s="186">
        <v>452</v>
      </c>
      <c r="J284" s="187" t="s">
        <v>808</v>
      </c>
      <c r="K284" s="188">
        <f t="shared" si="130"/>
        <v>9</v>
      </c>
      <c r="L284" s="189">
        <f t="shared" si="131"/>
        <v>2.3316062176165803E-2</v>
      </c>
      <c r="M284" s="185" t="s">
        <v>613</v>
      </c>
      <c r="N284" s="183">
        <v>43868</v>
      </c>
      <c r="O284" s="1"/>
      <c r="P284" s="1"/>
      <c r="Q284" s="1"/>
      <c r="R284" s="6" t="s">
        <v>787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4">
        <v>145</v>
      </c>
      <c r="B285" s="183">
        <v>43707</v>
      </c>
      <c r="C285" s="183"/>
      <c r="D285" s="184" t="s">
        <v>146</v>
      </c>
      <c r="E285" s="185" t="s">
        <v>592</v>
      </c>
      <c r="F285" s="185">
        <v>137.5</v>
      </c>
      <c r="G285" s="186"/>
      <c r="H285" s="186">
        <v>138.5</v>
      </c>
      <c r="I285" s="186">
        <v>190</v>
      </c>
      <c r="J285" s="187" t="s">
        <v>809</v>
      </c>
      <c r="K285" s="188">
        <f t="shared" si="130"/>
        <v>1</v>
      </c>
      <c r="L285" s="189">
        <f t="shared" si="131"/>
        <v>7.2727272727272727E-3</v>
      </c>
      <c r="M285" s="185" t="s">
        <v>613</v>
      </c>
      <c r="N285" s="183">
        <v>44432</v>
      </c>
      <c r="O285" s="1"/>
      <c r="P285" s="1"/>
      <c r="Q285" s="1"/>
      <c r="R285" s="6" t="s">
        <v>783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0">
        <v>146</v>
      </c>
      <c r="B286" s="191">
        <v>43731</v>
      </c>
      <c r="C286" s="191"/>
      <c r="D286" s="192" t="s">
        <v>438</v>
      </c>
      <c r="E286" s="193" t="s">
        <v>592</v>
      </c>
      <c r="F286" s="193">
        <v>235</v>
      </c>
      <c r="G286" s="193"/>
      <c r="H286" s="193">
        <v>295</v>
      </c>
      <c r="I286" s="195">
        <v>296</v>
      </c>
      <c r="J286" s="165" t="s">
        <v>810</v>
      </c>
      <c r="K286" s="166">
        <f t="shared" si="130"/>
        <v>60</v>
      </c>
      <c r="L286" s="167">
        <f t="shared" si="131"/>
        <v>0.25531914893617019</v>
      </c>
      <c r="M286" s="162" t="s">
        <v>595</v>
      </c>
      <c r="N286" s="168">
        <v>43844</v>
      </c>
      <c r="O286" s="1"/>
      <c r="P286" s="1"/>
      <c r="Q286" s="1"/>
      <c r="R286" s="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0">
        <v>147</v>
      </c>
      <c r="B287" s="191">
        <v>43752</v>
      </c>
      <c r="C287" s="191"/>
      <c r="D287" s="192" t="s">
        <v>811</v>
      </c>
      <c r="E287" s="193" t="s">
        <v>592</v>
      </c>
      <c r="F287" s="193">
        <v>277.5</v>
      </c>
      <c r="G287" s="193"/>
      <c r="H287" s="193">
        <v>333</v>
      </c>
      <c r="I287" s="195">
        <v>333</v>
      </c>
      <c r="J287" s="165" t="s">
        <v>812</v>
      </c>
      <c r="K287" s="166">
        <f t="shared" si="130"/>
        <v>55.5</v>
      </c>
      <c r="L287" s="167">
        <f t="shared" si="131"/>
        <v>0.2</v>
      </c>
      <c r="M287" s="162" t="s">
        <v>595</v>
      </c>
      <c r="N287" s="168">
        <v>43846</v>
      </c>
      <c r="O287" s="1"/>
      <c r="P287" s="1"/>
      <c r="Q287" s="1"/>
      <c r="R287" s="6" t="s">
        <v>783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0">
        <v>148</v>
      </c>
      <c r="B288" s="191">
        <v>43752</v>
      </c>
      <c r="C288" s="191"/>
      <c r="D288" s="192" t="s">
        <v>813</v>
      </c>
      <c r="E288" s="193" t="s">
        <v>592</v>
      </c>
      <c r="F288" s="193">
        <v>930</v>
      </c>
      <c r="G288" s="193"/>
      <c r="H288" s="193">
        <v>1165</v>
      </c>
      <c r="I288" s="195">
        <v>1200</v>
      </c>
      <c r="J288" s="165" t="s">
        <v>814</v>
      </c>
      <c r="K288" s="166">
        <f t="shared" si="130"/>
        <v>235</v>
      </c>
      <c r="L288" s="167">
        <f t="shared" si="131"/>
        <v>0.25268817204301075</v>
      </c>
      <c r="M288" s="162" t="s">
        <v>595</v>
      </c>
      <c r="N288" s="168">
        <v>43847</v>
      </c>
      <c r="O288" s="1"/>
      <c r="P288" s="1"/>
      <c r="Q288" s="1"/>
      <c r="R288" s="6" t="s">
        <v>787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0">
        <v>149</v>
      </c>
      <c r="B289" s="191">
        <v>43753</v>
      </c>
      <c r="C289" s="191"/>
      <c r="D289" s="192" t="s">
        <v>815</v>
      </c>
      <c r="E289" s="193" t="s">
        <v>592</v>
      </c>
      <c r="F289" s="163">
        <v>111</v>
      </c>
      <c r="G289" s="193"/>
      <c r="H289" s="193">
        <v>141</v>
      </c>
      <c r="I289" s="195">
        <v>141</v>
      </c>
      <c r="J289" s="165" t="s">
        <v>816</v>
      </c>
      <c r="K289" s="166">
        <f t="shared" si="130"/>
        <v>30</v>
      </c>
      <c r="L289" s="167">
        <f t="shared" si="131"/>
        <v>0.27027027027027029</v>
      </c>
      <c r="M289" s="162" t="s">
        <v>595</v>
      </c>
      <c r="N289" s="168">
        <v>44328</v>
      </c>
      <c r="O289" s="1"/>
      <c r="P289" s="1"/>
      <c r="Q289" s="1"/>
      <c r="R289" s="6" t="s">
        <v>787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0">
        <v>150</v>
      </c>
      <c r="B290" s="191">
        <v>43753</v>
      </c>
      <c r="C290" s="191"/>
      <c r="D290" s="192" t="s">
        <v>817</v>
      </c>
      <c r="E290" s="193" t="s">
        <v>592</v>
      </c>
      <c r="F290" s="163">
        <v>296</v>
      </c>
      <c r="G290" s="193"/>
      <c r="H290" s="193">
        <v>370</v>
      </c>
      <c r="I290" s="195">
        <v>370</v>
      </c>
      <c r="J290" s="165" t="s">
        <v>680</v>
      </c>
      <c r="K290" s="166">
        <f t="shared" si="130"/>
        <v>74</v>
      </c>
      <c r="L290" s="167">
        <f t="shared" si="131"/>
        <v>0.25</v>
      </c>
      <c r="M290" s="162" t="s">
        <v>595</v>
      </c>
      <c r="N290" s="168">
        <v>43853</v>
      </c>
      <c r="O290" s="1"/>
      <c r="P290" s="1"/>
      <c r="Q290" s="1"/>
      <c r="R290" s="6" t="s">
        <v>787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0">
        <v>151</v>
      </c>
      <c r="B291" s="191">
        <v>43754</v>
      </c>
      <c r="C291" s="191"/>
      <c r="D291" s="192" t="s">
        <v>818</v>
      </c>
      <c r="E291" s="193" t="s">
        <v>592</v>
      </c>
      <c r="F291" s="163">
        <v>300</v>
      </c>
      <c r="G291" s="193"/>
      <c r="H291" s="193">
        <v>382.5</v>
      </c>
      <c r="I291" s="195">
        <v>344</v>
      </c>
      <c r="J291" s="165" t="s">
        <v>819</v>
      </c>
      <c r="K291" s="166">
        <f t="shared" si="130"/>
        <v>82.5</v>
      </c>
      <c r="L291" s="167">
        <f t="shared" si="131"/>
        <v>0.27500000000000002</v>
      </c>
      <c r="M291" s="162" t="s">
        <v>595</v>
      </c>
      <c r="N291" s="168">
        <v>44238</v>
      </c>
      <c r="O291" s="1"/>
      <c r="P291" s="1"/>
      <c r="Q291" s="1"/>
      <c r="R291" s="6" t="s">
        <v>787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0">
        <v>152</v>
      </c>
      <c r="B292" s="191">
        <v>43832</v>
      </c>
      <c r="C292" s="191"/>
      <c r="D292" s="192" t="s">
        <v>820</v>
      </c>
      <c r="E292" s="193" t="s">
        <v>592</v>
      </c>
      <c r="F292" s="163">
        <v>495</v>
      </c>
      <c r="G292" s="193"/>
      <c r="H292" s="193">
        <v>595</v>
      </c>
      <c r="I292" s="195">
        <v>590</v>
      </c>
      <c r="J292" s="165" t="s">
        <v>616</v>
      </c>
      <c r="K292" s="166">
        <f t="shared" si="130"/>
        <v>100</v>
      </c>
      <c r="L292" s="167">
        <f t="shared" si="131"/>
        <v>0.20202020202020202</v>
      </c>
      <c r="M292" s="162" t="s">
        <v>595</v>
      </c>
      <c r="N292" s="168">
        <v>44589</v>
      </c>
      <c r="O292" s="1"/>
      <c r="P292" s="1"/>
      <c r="Q292" s="1"/>
      <c r="R292" s="6" t="s">
        <v>787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0">
        <v>153</v>
      </c>
      <c r="B293" s="191">
        <v>43966</v>
      </c>
      <c r="C293" s="191"/>
      <c r="D293" s="192" t="s">
        <v>76</v>
      </c>
      <c r="E293" s="193" t="s">
        <v>592</v>
      </c>
      <c r="F293" s="163">
        <v>67.5</v>
      </c>
      <c r="G293" s="193"/>
      <c r="H293" s="193">
        <v>86</v>
      </c>
      <c r="I293" s="195">
        <v>86</v>
      </c>
      <c r="J293" s="165" t="s">
        <v>821</v>
      </c>
      <c r="K293" s="166">
        <f t="shared" si="130"/>
        <v>18.5</v>
      </c>
      <c r="L293" s="167">
        <f t="shared" si="131"/>
        <v>0.27407407407407408</v>
      </c>
      <c r="M293" s="162" t="s">
        <v>595</v>
      </c>
      <c r="N293" s="168">
        <v>44008</v>
      </c>
      <c r="O293" s="1"/>
      <c r="P293" s="1"/>
      <c r="Q293" s="1"/>
      <c r="R293" s="6" t="s">
        <v>787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0">
        <v>154</v>
      </c>
      <c r="B294" s="191">
        <v>44035</v>
      </c>
      <c r="C294" s="191"/>
      <c r="D294" s="192" t="s">
        <v>489</v>
      </c>
      <c r="E294" s="193" t="s">
        <v>592</v>
      </c>
      <c r="F294" s="163">
        <v>231</v>
      </c>
      <c r="G294" s="193"/>
      <c r="H294" s="193">
        <v>281</v>
      </c>
      <c r="I294" s="195">
        <v>281</v>
      </c>
      <c r="J294" s="165" t="s">
        <v>680</v>
      </c>
      <c r="K294" s="166">
        <f t="shared" si="130"/>
        <v>50</v>
      </c>
      <c r="L294" s="167">
        <f t="shared" si="131"/>
        <v>0.21645021645021645</v>
      </c>
      <c r="M294" s="162" t="s">
        <v>595</v>
      </c>
      <c r="N294" s="168">
        <v>44358</v>
      </c>
      <c r="O294" s="1"/>
      <c r="P294" s="1"/>
      <c r="Q294" s="1"/>
      <c r="R294" s="6" t="s">
        <v>787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0">
        <v>155</v>
      </c>
      <c r="B295" s="191">
        <v>44092</v>
      </c>
      <c r="C295" s="191"/>
      <c r="D295" s="192" t="s">
        <v>144</v>
      </c>
      <c r="E295" s="193" t="s">
        <v>592</v>
      </c>
      <c r="F295" s="193">
        <v>206</v>
      </c>
      <c r="G295" s="193"/>
      <c r="H295" s="193">
        <v>248</v>
      </c>
      <c r="I295" s="195">
        <v>248</v>
      </c>
      <c r="J295" s="165" t="s">
        <v>680</v>
      </c>
      <c r="K295" s="166">
        <f t="shared" si="130"/>
        <v>42</v>
      </c>
      <c r="L295" s="167">
        <f t="shared" si="131"/>
        <v>0.20388349514563106</v>
      </c>
      <c r="M295" s="162" t="s">
        <v>595</v>
      </c>
      <c r="N295" s="168">
        <v>44214</v>
      </c>
      <c r="O295" s="1"/>
      <c r="P295" s="1"/>
      <c r="Q295" s="1"/>
      <c r="R295" s="6" t="s">
        <v>787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0">
        <v>156</v>
      </c>
      <c r="B296" s="191">
        <v>44140</v>
      </c>
      <c r="C296" s="191"/>
      <c r="D296" s="192" t="s">
        <v>144</v>
      </c>
      <c r="E296" s="193" t="s">
        <v>592</v>
      </c>
      <c r="F296" s="193">
        <v>182.5</v>
      </c>
      <c r="G296" s="193"/>
      <c r="H296" s="193">
        <v>248</v>
      </c>
      <c r="I296" s="195">
        <v>248</v>
      </c>
      <c r="J296" s="165" t="s">
        <v>680</v>
      </c>
      <c r="K296" s="166">
        <f t="shared" si="130"/>
        <v>65.5</v>
      </c>
      <c r="L296" s="167">
        <f t="shared" si="131"/>
        <v>0.35890410958904112</v>
      </c>
      <c r="M296" s="162" t="s">
        <v>595</v>
      </c>
      <c r="N296" s="168">
        <v>44214</v>
      </c>
      <c r="O296" s="1"/>
      <c r="P296" s="1"/>
      <c r="Q296" s="1"/>
      <c r="R296" s="6" t="s">
        <v>787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0">
        <v>157</v>
      </c>
      <c r="B297" s="191">
        <v>44140</v>
      </c>
      <c r="C297" s="191"/>
      <c r="D297" s="192" t="s">
        <v>347</v>
      </c>
      <c r="E297" s="193" t="s">
        <v>592</v>
      </c>
      <c r="F297" s="193">
        <v>247.5</v>
      </c>
      <c r="G297" s="193"/>
      <c r="H297" s="193">
        <v>320</v>
      </c>
      <c r="I297" s="195">
        <v>320</v>
      </c>
      <c r="J297" s="165" t="s">
        <v>680</v>
      </c>
      <c r="K297" s="166">
        <f t="shared" si="130"/>
        <v>72.5</v>
      </c>
      <c r="L297" s="167">
        <f t="shared" si="131"/>
        <v>0.29292929292929293</v>
      </c>
      <c r="M297" s="162" t="s">
        <v>595</v>
      </c>
      <c r="N297" s="168">
        <v>44323</v>
      </c>
      <c r="O297" s="1"/>
      <c r="P297" s="1"/>
      <c r="Q297" s="1"/>
      <c r="R297" s="6" t="s">
        <v>787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0">
        <v>158</v>
      </c>
      <c r="B298" s="191">
        <v>44140</v>
      </c>
      <c r="C298" s="191"/>
      <c r="D298" s="192" t="s">
        <v>203</v>
      </c>
      <c r="E298" s="193" t="s">
        <v>592</v>
      </c>
      <c r="F298" s="163">
        <v>925</v>
      </c>
      <c r="G298" s="193"/>
      <c r="H298" s="193">
        <v>1095</v>
      </c>
      <c r="I298" s="195">
        <v>1093</v>
      </c>
      <c r="J298" s="165" t="s">
        <v>822</v>
      </c>
      <c r="K298" s="166">
        <f t="shared" si="130"/>
        <v>170</v>
      </c>
      <c r="L298" s="167">
        <f t="shared" si="131"/>
        <v>0.18378378378378379</v>
      </c>
      <c r="M298" s="162" t="s">
        <v>595</v>
      </c>
      <c r="N298" s="168">
        <v>44201</v>
      </c>
      <c r="O298" s="1"/>
      <c r="P298" s="1"/>
      <c r="Q298" s="1"/>
      <c r="R298" s="6" t="s">
        <v>787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0">
        <v>159</v>
      </c>
      <c r="B299" s="191">
        <v>44140</v>
      </c>
      <c r="C299" s="191"/>
      <c r="D299" s="192" t="s">
        <v>365</v>
      </c>
      <c r="E299" s="193" t="s">
        <v>592</v>
      </c>
      <c r="F299" s="163">
        <v>332.5</v>
      </c>
      <c r="G299" s="193"/>
      <c r="H299" s="193">
        <v>393</v>
      </c>
      <c r="I299" s="195">
        <v>406</v>
      </c>
      <c r="J299" s="165" t="s">
        <v>823</v>
      </c>
      <c r="K299" s="166">
        <f t="shared" si="130"/>
        <v>60.5</v>
      </c>
      <c r="L299" s="167">
        <f t="shared" si="131"/>
        <v>0.18195488721804512</v>
      </c>
      <c r="M299" s="162" t="s">
        <v>595</v>
      </c>
      <c r="N299" s="168">
        <v>44256</v>
      </c>
      <c r="O299" s="1"/>
      <c r="P299" s="1"/>
      <c r="Q299" s="1"/>
      <c r="R299" s="6" t="s">
        <v>787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0">
        <v>160</v>
      </c>
      <c r="B300" s="191">
        <v>44141</v>
      </c>
      <c r="C300" s="191"/>
      <c r="D300" s="192" t="s">
        <v>489</v>
      </c>
      <c r="E300" s="193" t="s">
        <v>592</v>
      </c>
      <c r="F300" s="163">
        <v>231</v>
      </c>
      <c r="G300" s="193"/>
      <c r="H300" s="193">
        <v>281</v>
      </c>
      <c r="I300" s="195">
        <v>281</v>
      </c>
      <c r="J300" s="165" t="s">
        <v>680</v>
      </c>
      <c r="K300" s="166">
        <f t="shared" si="130"/>
        <v>50</v>
      </c>
      <c r="L300" s="167">
        <f t="shared" si="131"/>
        <v>0.21645021645021645</v>
      </c>
      <c r="M300" s="162" t="s">
        <v>595</v>
      </c>
      <c r="N300" s="168">
        <v>44358</v>
      </c>
      <c r="O300" s="1"/>
      <c r="P300" s="1"/>
      <c r="Q300" s="1"/>
      <c r="R300" s="6" t="s">
        <v>787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0">
        <v>161</v>
      </c>
      <c r="B301" s="191">
        <v>44187</v>
      </c>
      <c r="C301" s="191"/>
      <c r="D301" s="192" t="s">
        <v>824</v>
      </c>
      <c r="E301" s="193" t="s">
        <v>592</v>
      </c>
      <c r="F301" s="163">
        <v>190</v>
      </c>
      <c r="G301" s="193"/>
      <c r="H301" s="193">
        <v>239</v>
      </c>
      <c r="I301" s="195">
        <v>239</v>
      </c>
      <c r="J301" s="165" t="s">
        <v>825</v>
      </c>
      <c r="K301" s="166">
        <f t="shared" si="130"/>
        <v>49</v>
      </c>
      <c r="L301" s="167">
        <f t="shared" si="131"/>
        <v>0.25789473684210529</v>
      </c>
      <c r="M301" s="162" t="s">
        <v>595</v>
      </c>
      <c r="N301" s="168">
        <v>44844</v>
      </c>
      <c r="O301" s="1"/>
      <c r="P301" s="1"/>
      <c r="Q301" s="1"/>
      <c r="R301" s="6" t="s">
        <v>787</v>
      </c>
    </row>
    <row r="302" spans="1:26" ht="12.75" customHeight="1">
      <c r="A302" s="190">
        <v>162</v>
      </c>
      <c r="B302" s="191">
        <v>44258</v>
      </c>
      <c r="C302" s="191"/>
      <c r="D302" s="192" t="s">
        <v>820</v>
      </c>
      <c r="E302" s="193" t="s">
        <v>592</v>
      </c>
      <c r="F302" s="163">
        <v>495</v>
      </c>
      <c r="G302" s="193"/>
      <c r="H302" s="193">
        <v>595</v>
      </c>
      <c r="I302" s="195">
        <v>590</v>
      </c>
      <c r="J302" s="165" t="s">
        <v>616</v>
      </c>
      <c r="K302" s="166">
        <f t="shared" si="130"/>
        <v>100</v>
      </c>
      <c r="L302" s="167">
        <f t="shared" si="131"/>
        <v>0.20202020202020202</v>
      </c>
      <c r="M302" s="162" t="s">
        <v>595</v>
      </c>
      <c r="N302" s="168">
        <v>44589</v>
      </c>
      <c r="O302" s="1"/>
      <c r="P302" s="1"/>
      <c r="R302" s="6" t="s">
        <v>787</v>
      </c>
    </row>
    <row r="303" spans="1:26" ht="12.75" customHeight="1">
      <c r="A303" s="190">
        <v>163</v>
      </c>
      <c r="B303" s="191">
        <v>44274</v>
      </c>
      <c r="C303" s="191"/>
      <c r="D303" s="192" t="s">
        <v>365</v>
      </c>
      <c r="E303" s="193" t="s">
        <v>592</v>
      </c>
      <c r="F303" s="163">
        <v>355</v>
      </c>
      <c r="G303" s="193"/>
      <c r="H303" s="193">
        <v>422.5</v>
      </c>
      <c r="I303" s="195">
        <v>420</v>
      </c>
      <c r="J303" s="165" t="s">
        <v>826</v>
      </c>
      <c r="K303" s="166">
        <f t="shared" si="130"/>
        <v>67.5</v>
      </c>
      <c r="L303" s="167">
        <f t="shared" si="131"/>
        <v>0.19014084507042253</v>
      </c>
      <c r="M303" s="162" t="s">
        <v>595</v>
      </c>
      <c r="N303" s="168">
        <v>44361</v>
      </c>
      <c r="O303" s="1"/>
      <c r="R303" s="208" t="s">
        <v>787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0">
        <v>164</v>
      </c>
      <c r="B304" s="191">
        <v>44295</v>
      </c>
      <c r="C304" s="191"/>
      <c r="D304" s="192" t="s">
        <v>327</v>
      </c>
      <c r="E304" s="193" t="s">
        <v>592</v>
      </c>
      <c r="F304" s="163">
        <v>555</v>
      </c>
      <c r="G304" s="193"/>
      <c r="H304" s="193">
        <v>663</v>
      </c>
      <c r="I304" s="195">
        <v>663</v>
      </c>
      <c r="J304" s="165" t="s">
        <v>827</v>
      </c>
      <c r="K304" s="166">
        <f t="shared" si="130"/>
        <v>108</v>
      </c>
      <c r="L304" s="167">
        <f t="shared" si="131"/>
        <v>0.19459459459459461</v>
      </c>
      <c r="M304" s="162" t="s">
        <v>595</v>
      </c>
      <c r="N304" s="168">
        <v>44321</v>
      </c>
      <c r="O304" s="1"/>
      <c r="P304" s="1"/>
      <c r="Q304" s="1"/>
      <c r="R304" s="208" t="s">
        <v>787</v>
      </c>
    </row>
    <row r="305" spans="1:18" ht="12.75" customHeight="1">
      <c r="A305" s="190">
        <v>165</v>
      </c>
      <c r="B305" s="191">
        <v>44308</v>
      </c>
      <c r="C305" s="191"/>
      <c r="D305" s="192" t="s">
        <v>791</v>
      </c>
      <c r="E305" s="193" t="s">
        <v>592</v>
      </c>
      <c r="F305" s="163">
        <v>126.5</v>
      </c>
      <c r="G305" s="193"/>
      <c r="H305" s="193">
        <v>155</v>
      </c>
      <c r="I305" s="195">
        <v>155</v>
      </c>
      <c r="J305" s="165" t="s">
        <v>680</v>
      </c>
      <c r="K305" s="166">
        <f t="shared" si="130"/>
        <v>28.5</v>
      </c>
      <c r="L305" s="167">
        <f t="shared" si="131"/>
        <v>0.22529644268774704</v>
      </c>
      <c r="M305" s="162" t="s">
        <v>595</v>
      </c>
      <c r="N305" s="168">
        <v>44362</v>
      </c>
      <c r="O305" s="1"/>
      <c r="R305" s="208" t="s">
        <v>787</v>
      </c>
    </row>
    <row r="306" spans="1:18" ht="12.75" customHeight="1">
      <c r="A306" s="169">
        <v>166</v>
      </c>
      <c r="B306" s="200">
        <v>44368</v>
      </c>
      <c r="C306" s="200"/>
      <c r="D306" s="171" t="s">
        <v>828</v>
      </c>
      <c r="E306" s="173" t="s">
        <v>592</v>
      </c>
      <c r="F306" s="201">
        <v>287.5</v>
      </c>
      <c r="G306" s="173"/>
      <c r="H306" s="173">
        <v>245</v>
      </c>
      <c r="I306" s="174">
        <v>344</v>
      </c>
      <c r="J306" s="175" t="s">
        <v>829</v>
      </c>
      <c r="K306" s="176">
        <f t="shared" si="130"/>
        <v>-42.5</v>
      </c>
      <c r="L306" s="177">
        <f t="shared" si="131"/>
        <v>-0.14782608695652175</v>
      </c>
      <c r="M306" s="173" t="s">
        <v>605</v>
      </c>
      <c r="N306" s="170">
        <v>44508</v>
      </c>
      <c r="O306" s="1"/>
      <c r="R306" s="208" t="s">
        <v>787</v>
      </c>
    </row>
    <row r="307" spans="1:18" ht="12.75" customHeight="1">
      <c r="A307" s="190">
        <v>167</v>
      </c>
      <c r="B307" s="191">
        <v>44368</v>
      </c>
      <c r="C307" s="191"/>
      <c r="D307" s="192" t="s">
        <v>489</v>
      </c>
      <c r="E307" s="193" t="s">
        <v>592</v>
      </c>
      <c r="F307" s="163">
        <v>241</v>
      </c>
      <c r="G307" s="193"/>
      <c r="H307" s="193">
        <v>298</v>
      </c>
      <c r="I307" s="195">
        <v>320</v>
      </c>
      <c r="J307" s="165" t="s">
        <v>680</v>
      </c>
      <c r="K307" s="166">
        <f t="shared" si="130"/>
        <v>57</v>
      </c>
      <c r="L307" s="167">
        <f t="shared" si="131"/>
        <v>0.23651452282157676</v>
      </c>
      <c r="M307" s="162" t="s">
        <v>595</v>
      </c>
      <c r="N307" s="168">
        <v>44802</v>
      </c>
      <c r="O307" s="37"/>
      <c r="R307" s="208" t="s">
        <v>787</v>
      </c>
    </row>
    <row r="308" spans="1:18" ht="12.75" customHeight="1">
      <c r="A308" s="190">
        <v>168</v>
      </c>
      <c r="B308" s="191">
        <v>44406</v>
      </c>
      <c r="C308" s="191"/>
      <c r="D308" s="192" t="s">
        <v>791</v>
      </c>
      <c r="E308" s="193" t="s">
        <v>592</v>
      </c>
      <c r="F308" s="163">
        <v>162.5</v>
      </c>
      <c r="G308" s="193"/>
      <c r="H308" s="193">
        <v>200</v>
      </c>
      <c r="I308" s="195">
        <v>200</v>
      </c>
      <c r="J308" s="165" t="s">
        <v>680</v>
      </c>
      <c r="K308" s="166">
        <f t="shared" si="130"/>
        <v>37.5</v>
      </c>
      <c r="L308" s="167">
        <f t="shared" si="131"/>
        <v>0.23076923076923078</v>
      </c>
      <c r="M308" s="162" t="s">
        <v>595</v>
      </c>
      <c r="N308" s="168">
        <v>44802</v>
      </c>
      <c r="O308" s="1"/>
      <c r="R308" s="208" t="s">
        <v>787</v>
      </c>
    </row>
    <row r="309" spans="1:18" ht="12.75" customHeight="1">
      <c r="A309" s="190">
        <v>169</v>
      </c>
      <c r="B309" s="191">
        <v>44462</v>
      </c>
      <c r="C309" s="191"/>
      <c r="D309" s="192" t="s">
        <v>446</v>
      </c>
      <c r="E309" s="193" t="s">
        <v>592</v>
      </c>
      <c r="F309" s="163">
        <v>1235</v>
      </c>
      <c r="G309" s="193"/>
      <c r="H309" s="193">
        <v>1505</v>
      </c>
      <c r="I309" s="195">
        <v>1500</v>
      </c>
      <c r="J309" s="165" t="s">
        <v>680</v>
      </c>
      <c r="K309" s="166">
        <f t="shared" si="130"/>
        <v>270</v>
      </c>
      <c r="L309" s="167">
        <f t="shared" si="131"/>
        <v>0.21862348178137653</v>
      </c>
      <c r="M309" s="162" t="s">
        <v>595</v>
      </c>
      <c r="N309" s="168">
        <v>44564</v>
      </c>
      <c r="O309" s="1"/>
      <c r="R309" s="208" t="s">
        <v>787</v>
      </c>
    </row>
    <row r="310" spans="1:18" ht="12.75" customHeight="1">
      <c r="A310" s="209">
        <v>170</v>
      </c>
      <c r="B310" s="210">
        <v>44480</v>
      </c>
      <c r="C310" s="210"/>
      <c r="D310" s="211" t="s">
        <v>830</v>
      </c>
      <c r="E310" s="212" t="s">
        <v>592</v>
      </c>
      <c r="F310" s="55">
        <v>58.75</v>
      </c>
      <c r="G310" s="212"/>
      <c r="H310" s="213"/>
      <c r="I310" s="51"/>
      <c r="J310" s="214" t="s">
        <v>593</v>
      </c>
      <c r="K310" s="209"/>
      <c r="L310" s="210"/>
      <c r="M310" s="210"/>
      <c r="N310" s="211"/>
      <c r="O310" s="37"/>
      <c r="R310" s="208" t="s">
        <v>787</v>
      </c>
    </row>
    <row r="311" spans="1:18" ht="12.75" customHeight="1">
      <c r="A311" s="215">
        <v>171</v>
      </c>
      <c r="B311" s="216">
        <v>44481</v>
      </c>
      <c r="C311" s="216"/>
      <c r="D311" s="217" t="s">
        <v>278</v>
      </c>
      <c r="E311" s="51" t="s">
        <v>592</v>
      </c>
      <c r="F311" s="218" t="s">
        <v>831</v>
      </c>
      <c r="G311" s="51"/>
      <c r="H311" s="51"/>
      <c r="I311" s="51">
        <v>380</v>
      </c>
      <c r="J311" s="219" t="s">
        <v>593</v>
      </c>
      <c r="K311" s="215"/>
      <c r="L311" s="216"/>
      <c r="M311" s="216"/>
      <c r="N311" s="217"/>
      <c r="O311" s="37"/>
      <c r="R311" s="208" t="s">
        <v>787</v>
      </c>
    </row>
    <row r="312" spans="1:18" ht="12.75" customHeight="1">
      <c r="A312" s="190">
        <v>172</v>
      </c>
      <c r="B312" s="191">
        <v>44481</v>
      </c>
      <c r="C312" s="191"/>
      <c r="D312" s="192" t="s">
        <v>832</v>
      </c>
      <c r="E312" s="193" t="s">
        <v>592</v>
      </c>
      <c r="F312" s="163">
        <v>45.5</v>
      </c>
      <c r="G312" s="193"/>
      <c r="H312" s="193">
        <v>56.5</v>
      </c>
      <c r="I312" s="195">
        <v>56</v>
      </c>
      <c r="J312" s="165" t="s">
        <v>680</v>
      </c>
      <c r="K312" s="166">
        <f t="shared" ref="K312:K313" si="132">H312-F312</f>
        <v>11</v>
      </c>
      <c r="L312" s="167">
        <f t="shared" ref="L312:L313" si="133">K312/F312</f>
        <v>0.24175824175824176</v>
      </c>
      <c r="M312" s="162" t="s">
        <v>595</v>
      </c>
      <c r="N312" s="168">
        <v>44881</v>
      </c>
      <c r="O312" s="37"/>
      <c r="R312" s="208"/>
    </row>
    <row r="313" spans="1:18" ht="12.75" customHeight="1">
      <c r="A313" s="190">
        <v>173</v>
      </c>
      <c r="B313" s="191">
        <v>44551</v>
      </c>
      <c r="C313" s="191"/>
      <c r="D313" s="192" t="s">
        <v>131</v>
      </c>
      <c r="E313" s="193" t="s">
        <v>592</v>
      </c>
      <c r="F313" s="163">
        <v>2300</v>
      </c>
      <c r="G313" s="193"/>
      <c r="H313" s="193">
        <f>(2820+2200)/2</f>
        <v>2510</v>
      </c>
      <c r="I313" s="195">
        <v>3000</v>
      </c>
      <c r="J313" s="165" t="s">
        <v>833</v>
      </c>
      <c r="K313" s="166">
        <f t="shared" si="132"/>
        <v>210</v>
      </c>
      <c r="L313" s="167">
        <f t="shared" si="133"/>
        <v>9.1304347826086957E-2</v>
      </c>
      <c r="M313" s="162" t="s">
        <v>595</v>
      </c>
      <c r="N313" s="168">
        <v>44649</v>
      </c>
      <c r="O313" s="1"/>
      <c r="R313" s="208"/>
    </row>
    <row r="314" spans="1:18" ht="12.75" customHeight="1">
      <c r="A314" s="190">
        <v>174</v>
      </c>
      <c r="B314" s="191">
        <v>44606</v>
      </c>
      <c r="C314" s="191"/>
      <c r="D314" s="192" t="s">
        <v>436</v>
      </c>
      <c r="E314" s="193" t="s">
        <v>592</v>
      </c>
      <c r="F314" s="163">
        <v>635</v>
      </c>
      <c r="G314" s="193"/>
      <c r="H314" s="193">
        <v>700</v>
      </c>
      <c r="I314" s="195">
        <v>764</v>
      </c>
      <c r="J314" s="165" t="s">
        <v>874</v>
      </c>
      <c r="K314" s="166">
        <f t="shared" ref="K314" si="134">H314-F314</f>
        <v>65</v>
      </c>
      <c r="L314" s="167">
        <f t="shared" ref="L314" si="135">K314/F314</f>
        <v>0.10236220472440945</v>
      </c>
      <c r="M314" s="162" t="s">
        <v>595</v>
      </c>
      <c r="N314" s="168">
        <v>45159</v>
      </c>
      <c r="O314" s="37"/>
      <c r="R314" s="208"/>
    </row>
    <row r="315" spans="1:18" ht="12.75" customHeight="1">
      <c r="A315" s="190">
        <v>175</v>
      </c>
      <c r="B315" s="191">
        <v>44613</v>
      </c>
      <c r="C315" s="191"/>
      <c r="D315" s="192" t="s">
        <v>446</v>
      </c>
      <c r="E315" s="193" t="s">
        <v>592</v>
      </c>
      <c r="F315" s="163">
        <v>1255</v>
      </c>
      <c r="G315" s="193"/>
      <c r="H315" s="193">
        <v>1515</v>
      </c>
      <c r="I315" s="195">
        <v>1510</v>
      </c>
      <c r="J315" s="165" t="s">
        <v>680</v>
      </c>
      <c r="K315" s="166">
        <f>H315-F315</f>
        <v>260</v>
      </c>
      <c r="L315" s="167">
        <f>K315/F315</f>
        <v>0.20717131474103587</v>
      </c>
      <c r="M315" s="162" t="s">
        <v>595</v>
      </c>
      <c r="N315" s="168">
        <v>44834</v>
      </c>
      <c r="O315" s="37"/>
      <c r="R315" s="208"/>
    </row>
    <row r="316" spans="1:18" ht="12.75" customHeight="1">
      <c r="A316">
        <v>176</v>
      </c>
      <c r="B316" s="216">
        <v>44670</v>
      </c>
      <c r="C316" s="216"/>
      <c r="D316" s="53" t="s">
        <v>552</v>
      </c>
      <c r="E316" s="220" t="s">
        <v>592</v>
      </c>
      <c r="F316" s="51" t="s">
        <v>834</v>
      </c>
      <c r="G316" s="51"/>
      <c r="H316" s="51"/>
      <c r="I316" s="51">
        <v>553</v>
      </c>
      <c r="J316" s="51" t="s">
        <v>593</v>
      </c>
      <c r="K316" s="51"/>
      <c r="L316" s="51"/>
      <c r="M316" s="51"/>
      <c r="N316" s="51"/>
      <c r="O316" s="37"/>
      <c r="R316" s="208"/>
    </row>
    <row r="317" spans="1:18" ht="12.75" customHeight="1">
      <c r="A317" s="190">
        <v>177</v>
      </c>
      <c r="B317" s="191">
        <v>44746</v>
      </c>
      <c r="C317" s="191"/>
      <c r="D317" s="192" t="s">
        <v>835</v>
      </c>
      <c r="E317" s="193" t="s">
        <v>592</v>
      </c>
      <c r="F317" s="163">
        <v>207.5</v>
      </c>
      <c r="G317" s="193"/>
      <c r="H317" s="193">
        <v>254</v>
      </c>
      <c r="I317" s="195">
        <v>254</v>
      </c>
      <c r="J317" s="165" t="s">
        <v>680</v>
      </c>
      <c r="K317" s="166">
        <f t="shared" ref="K317:K319" si="136">H317-F317</f>
        <v>46.5</v>
      </c>
      <c r="L317" s="167">
        <f t="shared" ref="L317:L319" si="137">K317/F317</f>
        <v>0.22409638554216868</v>
      </c>
      <c r="M317" s="162" t="s">
        <v>595</v>
      </c>
      <c r="N317" s="168">
        <v>44792</v>
      </c>
      <c r="O317" s="1"/>
      <c r="R317" s="208"/>
    </row>
    <row r="318" spans="1:18" ht="12.75" customHeight="1">
      <c r="A318" s="190">
        <v>178</v>
      </c>
      <c r="B318" s="191">
        <v>44775</v>
      </c>
      <c r="C318" s="191"/>
      <c r="D318" s="192" t="s">
        <v>491</v>
      </c>
      <c r="E318" s="193" t="s">
        <v>592</v>
      </c>
      <c r="F318" s="163">
        <v>31.25</v>
      </c>
      <c r="G318" s="193"/>
      <c r="H318" s="193">
        <v>38.75</v>
      </c>
      <c r="I318" s="195">
        <v>38</v>
      </c>
      <c r="J318" s="165" t="s">
        <v>680</v>
      </c>
      <c r="K318" s="166">
        <f t="shared" si="136"/>
        <v>7.5</v>
      </c>
      <c r="L318" s="167">
        <f t="shared" si="137"/>
        <v>0.24</v>
      </c>
      <c r="M318" s="162" t="s">
        <v>595</v>
      </c>
      <c r="N318" s="168">
        <v>44844</v>
      </c>
      <c r="O318" s="37"/>
      <c r="R318" s="55"/>
    </row>
    <row r="319" spans="1:18" ht="12.75" customHeight="1">
      <c r="A319" s="190">
        <v>179</v>
      </c>
      <c r="B319" s="191">
        <v>44841</v>
      </c>
      <c r="C319" s="191"/>
      <c r="D319" s="192" t="s">
        <v>836</v>
      </c>
      <c r="E319" s="193" t="s">
        <v>592</v>
      </c>
      <c r="F319" s="163">
        <v>665</v>
      </c>
      <c r="G319" s="193"/>
      <c r="H319" s="193">
        <v>807.5</v>
      </c>
      <c r="I319" s="195">
        <v>840</v>
      </c>
      <c r="J319" s="165" t="s">
        <v>833</v>
      </c>
      <c r="K319" s="166">
        <f t="shared" si="136"/>
        <v>142.5</v>
      </c>
      <c r="L319" s="167">
        <f t="shared" si="137"/>
        <v>0.21428571428571427</v>
      </c>
      <c r="M319" s="162" t="s">
        <v>595</v>
      </c>
      <c r="N319" s="168">
        <v>45097</v>
      </c>
      <c r="O319" s="37"/>
      <c r="R319" s="55"/>
    </row>
    <row r="320" spans="1:18" ht="12.75" customHeight="1">
      <c r="A320" s="190">
        <v>180</v>
      </c>
      <c r="B320" s="191">
        <v>44844</v>
      </c>
      <c r="C320" s="191"/>
      <c r="D320" s="192" t="s">
        <v>438</v>
      </c>
      <c r="E320" s="193" t="s">
        <v>592</v>
      </c>
      <c r="F320" s="163">
        <v>227.5</v>
      </c>
      <c r="G320" s="193"/>
      <c r="H320" s="193">
        <v>270</v>
      </c>
      <c r="I320" s="195">
        <v>291</v>
      </c>
      <c r="J320" s="165" t="s">
        <v>876</v>
      </c>
      <c r="K320" s="166">
        <f t="shared" ref="K320" si="138">H320-F320</f>
        <v>42.5</v>
      </c>
      <c r="L320" s="167">
        <f t="shared" ref="L320" si="139">K320/F320</f>
        <v>0.18681318681318682</v>
      </c>
      <c r="M320" s="162" t="s">
        <v>595</v>
      </c>
      <c r="N320" s="168">
        <v>45160</v>
      </c>
      <c r="O320" s="37"/>
      <c r="Q320" s="37"/>
      <c r="R320" s="55"/>
    </row>
    <row r="321" spans="1:38" ht="12.75" customHeight="1">
      <c r="A321" s="190">
        <v>181</v>
      </c>
      <c r="B321" s="191">
        <v>44845</v>
      </c>
      <c r="C321" s="191"/>
      <c r="D321" s="192" t="s">
        <v>436</v>
      </c>
      <c r="E321" s="193" t="s">
        <v>592</v>
      </c>
      <c r="F321" s="163">
        <v>555</v>
      </c>
      <c r="G321" s="193"/>
      <c r="H321" s="193">
        <v>700</v>
      </c>
      <c r="I321" s="195">
        <v>765</v>
      </c>
      <c r="J321" s="165" t="s">
        <v>875</v>
      </c>
      <c r="K321" s="166">
        <f t="shared" ref="K321" si="140">H321-F321</f>
        <v>145</v>
      </c>
      <c r="L321" s="167">
        <f t="shared" ref="L321" si="141">K321/F321</f>
        <v>0.26126126126126126</v>
      </c>
      <c r="M321" s="162" t="s">
        <v>595</v>
      </c>
      <c r="N321" s="168">
        <v>45159</v>
      </c>
      <c r="O321" s="37"/>
      <c r="Q321" s="37"/>
      <c r="R321" s="55"/>
    </row>
    <row r="322" spans="1:38" ht="12.75" customHeight="1">
      <c r="A322" s="190">
        <v>182</v>
      </c>
      <c r="B322" s="191">
        <v>44981</v>
      </c>
      <c r="C322" s="191"/>
      <c r="D322" s="192" t="s">
        <v>453</v>
      </c>
      <c r="E322" s="193" t="s">
        <v>592</v>
      </c>
      <c r="F322" s="163">
        <v>1675</v>
      </c>
      <c r="G322" s="193"/>
      <c r="H322" s="193">
        <v>2080</v>
      </c>
      <c r="I322" s="195">
        <v>2080</v>
      </c>
      <c r="J322" s="165" t="s">
        <v>680</v>
      </c>
      <c r="K322" s="166">
        <f>H322-F322</f>
        <v>405</v>
      </c>
      <c r="L322" s="167">
        <f>K322/F322</f>
        <v>0.2417910447761194</v>
      </c>
      <c r="M322" s="162" t="s">
        <v>595</v>
      </c>
      <c r="N322" s="168">
        <v>45119</v>
      </c>
      <c r="O322" s="37"/>
      <c r="R322" s="55" t="s">
        <v>869</v>
      </c>
    </row>
    <row r="323" spans="1:38" ht="12.75" customHeight="1">
      <c r="A323" s="190">
        <v>183</v>
      </c>
      <c r="B323" s="191">
        <v>44986</v>
      </c>
      <c r="C323" s="191"/>
      <c r="D323" s="192" t="s">
        <v>491</v>
      </c>
      <c r="E323" s="193" t="s">
        <v>592</v>
      </c>
      <c r="F323" s="163">
        <v>57.5</v>
      </c>
      <c r="G323" s="193"/>
      <c r="H323" s="193">
        <v>120</v>
      </c>
      <c r="I323" s="195">
        <v>120</v>
      </c>
      <c r="J323" s="165" t="s">
        <v>680</v>
      </c>
      <c r="K323" s="166">
        <f>H323-F323</f>
        <v>62.5</v>
      </c>
      <c r="L323" s="167">
        <f>K323/F323</f>
        <v>1.0869565217391304</v>
      </c>
      <c r="M323" s="162" t="s">
        <v>595</v>
      </c>
      <c r="N323" s="168">
        <v>45049</v>
      </c>
      <c r="O323" s="37"/>
      <c r="R323" s="55" t="s">
        <v>869</v>
      </c>
    </row>
    <row r="324" spans="1:38" ht="12.75" customHeight="1">
      <c r="A324" s="190">
        <v>184</v>
      </c>
      <c r="B324" s="191">
        <v>45008</v>
      </c>
      <c r="C324" s="191"/>
      <c r="D324" s="192" t="s">
        <v>508</v>
      </c>
      <c r="E324" s="193" t="s">
        <v>592</v>
      </c>
      <c r="F324" s="163">
        <v>2765</v>
      </c>
      <c r="G324" s="193"/>
      <c r="H324" s="193">
        <v>3547.5</v>
      </c>
      <c r="I324" s="195">
        <v>3523</v>
      </c>
      <c r="J324" s="165" t="s">
        <v>680</v>
      </c>
      <c r="K324" s="166">
        <f>H324-F324</f>
        <v>782.5</v>
      </c>
      <c r="L324" s="167">
        <f>K324/F324</f>
        <v>0.28300180831826399</v>
      </c>
      <c r="M324" s="162" t="s">
        <v>595</v>
      </c>
      <c r="N324" s="168">
        <v>45177</v>
      </c>
      <c r="O324" s="37"/>
      <c r="R324" s="55" t="s">
        <v>869</v>
      </c>
    </row>
    <row r="325" spans="1:38" ht="12.75" customHeight="1">
      <c r="A325" s="190">
        <v>185</v>
      </c>
      <c r="B325" s="191">
        <v>45027</v>
      </c>
      <c r="C325" s="191"/>
      <c r="D325" s="192" t="s">
        <v>837</v>
      </c>
      <c r="E325" s="193" t="s">
        <v>592</v>
      </c>
      <c r="F325" s="163">
        <v>460</v>
      </c>
      <c r="G325" s="193"/>
      <c r="H325" s="193">
        <v>825</v>
      </c>
      <c r="I325" s="195">
        <v>810</v>
      </c>
      <c r="J325" s="165" t="s">
        <v>680</v>
      </c>
      <c r="K325" s="166">
        <f>H325-F325</f>
        <v>365</v>
      </c>
      <c r="L325" s="167">
        <f>K325/F325</f>
        <v>0.79347826086956519</v>
      </c>
      <c r="M325" s="162" t="s">
        <v>595</v>
      </c>
      <c r="N325" s="168">
        <v>45155</v>
      </c>
      <c r="O325" s="37"/>
      <c r="R325" s="55" t="s">
        <v>869</v>
      </c>
    </row>
    <row r="326" spans="1:38" ht="12.75" customHeight="1">
      <c r="A326" s="215">
        <v>186</v>
      </c>
      <c r="B326" s="216">
        <v>45050</v>
      </c>
      <c r="C326" s="53"/>
      <c r="D326" s="53" t="s">
        <v>42</v>
      </c>
      <c r="E326" s="220" t="s">
        <v>592</v>
      </c>
      <c r="F326" s="51" t="s">
        <v>838</v>
      </c>
      <c r="G326" s="51"/>
      <c r="H326" s="51"/>
      <c r="I326" s="51">
        <v>5040</v>
      </c>
      <c r="J326" s="51" t="s">
        <v>593</v>
      </c>
      <c r="K326" s="51"/>
      <c r="L326" s="51"/>
      <c r="M326" s="51"/>
      <c r="N326" s="51"/>
      <c r="O326" s="37"/>
      <c r="R326" s="55" t="s">
        <v>869</v>
      </c>
    </row>
    <row r="327" spans="1:38" ht="12.75" customHeight="1">
      <c r="A327" s="190">
        <v>187</v>
      </c>
      <c r="B327" s="191">
        <v>45075</v>
      </c>
      <c r="C327" s="191"/>
      <c r="D327" s="192" t="s">
        <v>839</v>
      </c>
      <c r="E327" s="193" t="s">
        <v>592</v>
      </c>
      <c r="F327" s="163">
        <v>585</v>
      </c>
      <c r="G327" s="193"/>
      <c r="H327" s="193">
        <v>732</v>
      </c>
      <c r="I327" s="195">
        <v>732</v>
      </c>
      <c r="J327" s="165" t="s">
        <v>680</v>
      </c>
      <c r="K327" s="166">
        <f>H327-F327</f>
        <v>147</v>
      </c>
      <c r="L327" s="167">
        <f>K327/F327</f>
        <v>0.25128205128205128</v>
      </c>
      <c r="M327" s="162" t="s">
        <v>595</v>
      </c>
      <c r="N327" s="168">
        <v>45152</v>
      </c>
      <c r="O327" s="37"/>
      <c r="Q327" s="37"/>
      <c r="R327" s="55" t="s">
        <v>869</v>
      </c>
      <c r="T327" s="37"/>
      <c r="V327" s="37"/>
      <c r="W327" s="55"/>
      <c r="Y327" s="37"/>
      <c r="AA327" s="37"/>
      <c r="AB327" s="55"/>
      <c r="AD327" s="37"/>
      <c r="AF327" s="37"/>
      <c r="AG327" s="55"/>
      <c r="AI327" s="37"/>
      <c r="AK327" s="37"/>
      <c r="AL327" s="55"/>
    </row>
    <row r="328" spans="1:38" ht="12.75" customHeight="1">
      <c r="A328" s="215">
        <v>188</v>
      </c>
      <c r="B328" s="216">
        <v>45078</v>
      </c>
      <c r="C328" s="53"/>
      <c r="D328" s="53" t="s">
        <v>540</v>
      </c>
      <c r="E328" s="220" t="s">
        <v>592</v>
      </c>
      <c r="F328" s="51" t="s">
        <v>840</v>
      </c>
      <c r="G328" s="51"/>
      <c r="H328" s="51"/>
      <c r="I328" s="51">
        <v>4300</v>
      </c>
      <c r="J328" s="51" t="s">
        <v>593</v>
      </c>
      <c r="K328" s="51"/>
      <c r="L328" s="51"/>
      <c r="M328" s="51"/>
      <c r="N328" s="51"/>
      <c r="O328" s="37"/>
      <c r="Q328" s="37"/>
      <c r="R328" s="55" t="s">
        <v>869</v>
      </c>
      <c r="T328" s="37"/>
      <c r="V328" s="37"/>
      <c r="W328" s="55"/>
      <c r="Y328" s="37"/>
      <c r="AA328" s="37"/>
      <c r="AB328" s="55"/>
      <c r="AD328" s="37"/>
      <c r="AF328" s="37"/>
      <c r="AG328" s="55"/>
      <c r="AI328" s="37"/>
      <c r="AK328" s="37"/>
      <c r="AL328" s="55"/>
    </row>
    <row r="329" spans="1:38" ht="12.75" customHeight="1">
      <c r="A329" s="215">
        <v>189</v>
      </c>
      <c r="B329" s="216">
        <v>45103</v>
      </c>
      <c r="C329" s="53"/>
      <c r="D329" s="53" t="s">
        <v>864</v>
      </c>
      <c r="E329" s="220" t="s">
        <v>592</v>
      </c>
      <c r="F329" s="51" t="s">
        <v>660</v>
      </c>
      <c r="G329" s="51"/>
      <c r="H329" s="51"/>
      <c r="I329" s="51">
        <v>383</v>
      </c>
      <c r="J329" s="51" t="s">
        <v>593</v>
      </c>
      <c r="K329" s="51"/>
      <c r="L329" s="51"/>
      <c r="M329" s="51"/>
      <c r="N329" s="51"/>
      <c r="O329" s="37"/>
      <c r="Q329" s="37"/>
      <c r="R329" s="55" t="s">
        <v>869</v>
      </c>
      <c r="T329" s="37"/>
      <c r="V329" s="37"/>
      <c r="W329" s="55"/>
      <c r="Y329" s="37"/>
      <c r="AA329" s="37"/>
      <c r="AB329" s="55"/>
      <c r="AD329" s="37"/>
      <c r="AF329" s="37"/>
      <c r="AG329" s="55"/>
      <c r="AI329" s="37"/>
      <c r="AK329" s="37"/>
      <c r="AL329" s="55"/>
    </row>
    <row r="330" spans="1:38" ht="12.75" customHeight="1">
      <c r="A330" s="190">
        <v>190</v>
      </c>
      <c r="B330" s="191">
        <v>45120</v>
      </c>
      <c r="C330" s="191"/>
      <c r="D330" s="192" t="s">
        <v>539</v>
      </c>
      <c r="E330" s="193" t="s">
        <v>592</v>
      </c>
      <c r="F330" s="163">
        <v>2312.5</v>
      </c>
      <c r="G330" s="193"/>
      <c r="H330" s="193">
        <v>2935</v>
      </c>
      <c r="I330" s="195">
        <v>2935</v>
      </c>
      <c r="J330" s="165" t="s">
        <v>680</v>
      </c>
      <c r="K330" s="166">
        <f>H330-F330</f>
        <v>622.5</v>
      </c>
      <c r="L330" s="167">
        <f>K330/F330</f>
        <v>0.26918918918918922</v>
      </c>
      <c r="M330" s="162" t="s">
        <v>595</v>
      </c>
      <c r="N330" s="168">
        <v>45177</v>
      </c>
      <c r="O330" s="37"/>
      <c r="Q330" s="37"/>
      <c r="R330" s="55" t="s">
        <v>869</v>
      </c>
      <c r="T330" s="37"/>
      <c r="V330" s="37"/>
      <c r="W330" s="55"/>
      <c r="Y330" s="37"/>
      <c r="AA330" s="37"/>
      <c r="AB330" s="55"/>
      <c r="AD330" s="37"/>
      <c r="AF330" s="37"/>
      <c r="AG330" s="55"/>
      <c r="AI330" s="37"/>
      <c r="AK330" s="37"/>
      <c r="AL330" s="55"/>
    </row>
    <row r="331" spans="1:38" ht="12.75" customHeight="1">
      <c r="A331" s="190">
        <v>191</v>
      </c>
      <c r="B331" s="191">
        <v>45125</v>
      </c>
      <c r="C331" s="191"/>
      <c r="D331" s="192" t="s">
        <v>203</v>
      </c>
      <c r="E331" s="193" t="s">
        <v>592</v>
      </c>
      <c r="F331" s="163">
        <v>3980</v>
      </c>
      <c r="G331" s="193"/>
      <c r="H331" s="193">
        <v>4895</v>
      </c>
      <c r="I331" s="195">
        <v>4895</v>
      </c>
      <c r="J331" s="165" t="s">
        <v>680</v>
      </c>
      <c r="K331" s="166">
        <f>H331-F331</f>
        <v>915</v>
      </c>
      <c r="L331" s="167">
        <f>K331/F331</f>
        <v>0.22989949748743718</v>
      </c>
      <c r="M331" s="162" t="s">
        <v>595</v>
      </c>
      <c r="N331" s="168">
        <v>45155</v>
      </c>
      <c r="O331" s="37"/>
      <c r="R331" s="55" t="s">
        <v>869</v>
      </c>
      <c r="T331" s="37"/>
      <c r="W331" s="55"/>
      <c r="Y331" s="37"/>
      <c r="AB331" s="55"/>
      <c r="AD331" s="37"/>
      <c r="AG331" s="55"/>
      <c r="AI331" s="37"/>
      <c r="AL331" s="55"/>
    </row>
    <row r="332" spans="1:38" ht="12.75" customHeight="1">
      <c r="A332" s="190">
        <v>192</v>
      </c>
      <c r="B332" s="191">
        <v>45145</v>
      </c>
      <c r="C332" s="191"/>
      <c r="D332" s="192" t="s">
        <v>870</v>
      </c>
      <c r="E332" s="193" t="s">
        <v>592</v>
      </c>
      <c r="F332" s="163">
        <v>565</v>
      </c>
      <c r="G332" s="193"/>
      <c r="H332" s="193">
        <v>725</v>
      </c>
      <c r="I332" s="195">
        <v>725</v>
      </c>
      <c r="J332" s="165" t="s">
        <v>680</v>
      </c>
      <c r="K332" s="166">
        <f>H332-F332</f>
        <v>160</v>
      </c>
      <c r="L332" s="167">
        <f>K332/F332</f>
        <v>0.2831858407079646</v>
      </c>
      <c r="M332" s="162" t="s">
        <v>595</v>
      </c>
      <c r="N332" s="168">
        <v>45169</v>
      </c>
      <c r="O332" s="37"/>
      <c r="R332" s="55" t="s">
        <v>869</v>
      </c>
      <c r="T332" s="37"/>
      <c r="W332" s="55"/>
      <c r="Y332" s="37"/>
      <c r="AB332" s="55"/>
      <c r="AD332" s="37"/>
      <c r="AG332" s="55"/>
      <c r="AI332" s="37"/>
      <c r="AL332" s="55"/>
    </row>
    <row r="333" spans="1:38" ht="12.75" customHeight="1">
      <c r="A333" s="215">
        <v>193</v>
      </c>
      <c r="B333" s="216">
        <v>45167</v>
      </c>
      <c r="C333" s="53"/>
      <c r="D333" s="53" t="s">
        <v>880</v>
      </c>
      <c r="E333" s="220" t="s">
        <v>592</v>
      </c>
      <c r="F333" s="51" t="s">
        <v>881</v>
      </c>
      <c r="G333" s="51"/>
      <c r="H333" s="51"/>
      <c r="I333" s="51">
        <v>950</v>
      </c>
      <c r="J333" s="51" t="s">
        <v>593</v>
      </c>
      <c r="K333" s="51"/>
      <c r="L333" s="51"/>
      <c r="M333" s="51"/>
      <c r="N333" s="51"/>
      <c r="O333" s="37"/>
      <c r="R333" s="55" t="s">
        <v>869</v>
      </c>
      <c r="T333" s="37"/>
      <c r="W333" s="55"/>
      <c r="Y333" s="37"/>
      <c r="AB333" s="55"/>
      <c r="AD333" s="37"/>
      <c r="AG333" s="55"/>
      <c r="AI333" s="37"/>
      <c r="AL333" s="55"/>
    </row>
    <row r="334" spans="1:38" ht="12.75" customHeight="1">
      <c r="A334" s="215">
        <v>194</v>
      </c>
      <c r="B334" s="216">
        <v>45153</v>
      </c>
      <c r="C334" s="53"/>
      <c r="D334" s="53" t="s">
        <v>542</v>
      </c>
      <c r="E334" s="220" t="s">
        <v>592</v>
      </c>
      <c r="F334" s="51" t="s">
        <v>1036</v>
      </c>
      <c r="G334" s="51"/>
      <c r="H334" s="51"/>
      <c r="I334" s="51">
        <v>480</v>
      </c>
      <c r="J334" s="51" t="s">
        <v>593</v>
      </c>
      <c r="K334" s="51"/>
      <c r="L334" s="51"/>
      <c r="M334" s="51"/>
      <c r="N334" s="51"/>
      <c r="O334" s="37"/>
      <c r="R334" s="55"/>
      <c r="T334" s="37"/>
      <c r="W334" s="55"/>
      <c r="Y334" s="37"/>
      <c r="AB334" s="55"/>
      <c r="AD334" s="37"/>
      <c r="AG334" s="55"/>
      <c r="AI334" s="37"/>
      <c r="AL334" s="55"/>
    </row>
    <row r="335" spans="1:38" ht="12.75" customHeight="1">
      <c r="A335" s="215"/>
      <c r="B335" s="216"/>
      <c r="C335" s="53"/>
      <c r="D335" s="53"/>
      <c r="E335" s="220"/>
      <c r="F335" s="51"/>
      <c r="G335" s="51"/>
      <c r="H335" s="51"/>
      <c r="I335" s="51"/>
      <c r="J335" s="51"/>
      <c r="K335" s="51"/>
      <c r="L335" s="51"/>
      <c r="M335" s="51"/>
      <c r="N335" s="51"/>
      <c r="O335" s="37"/>
      <c r="R335" s="55"/>
      <c r="T335" s="37"/>
      <c r="W335" s="55"/>
      <c r="Y335" s="37"/>
      <c r="AB335" s="55"/>
      <c r="AD335" s="37"/>
      <c r="AG335" s="55"/>
      <c r="AI335" s="37"/>
      <c r="AL335" s="55"/>
    </row>
    <row r="336" spans="1:38" ht="12.75" customHeight="1">
      <c r="A336" s="53"/>
      <c r="B336" s="53"/>
      <c r="C336" s="53"/>
      <c r="D336" s="53"/>
      <c r="E336" s="53"/>
      <c r="F336" s="51"/>
      <c r="G336" s="51"/>
      <c r="H336" s="51"/>
      <c r="I336" s="51"/>
      <c r="J336" s="31"/>
      <c r="K336" s="51"/>
      <c r="L336" s="51"/>
      <c r="M336" s="51"/>
      <c r="N336" s="53"/>
      <c r="O336" s="37"/>
      <c r="R336" s="55"/>
      <c r="T336" s="37"/>
      <c r="W336" s="55"/>
      <c r="Y336" s="37"/>
      <c r="AB336" s="55"/>
      <c r="AD336" s="37"/>
      <c r="AG336" s="55"/>
      <c r="AI336" s="37"/>
      <c r="AL336" s="55"/>
    </row>
    <row r="337" spans="1:38" ht="12.75" customHeight="1">
      <c r="B337" s="221" t="s">
        <v>841</v>
      </c>
      <c r="F337" s="55"/>
      <c r="G337" s="55"/>
      <c r="H337" s="55"/>
      <c r="I337" s="55"/>
      <c r="J337" s="37"/>
      <c r="K337" s="55"/>
      <c r="L337" s="55"/>
      <c r="M337" s="55"/>
      <c r="O337" s="37"/>
      <c r="R337" s="55"/>
      <c r="T337" s="37"/>
      <c r="W337" s="55"/>
      <c r="Y337" s="37"/>
      <c r="AB337" s="55"/>
      <c r="AD337" s="37"/>
      <c r="AG337" s="55"/>
      <c r="AI337" s="37"/>
      <c r="AL337" s="55"/>
    </row>
    <row r="338" spans="1:38" ht="12.75" customHeight="1">
      <c r="A338" s="222"/>
      <c r="F338" s="55"/>
      <c r="G338" s="55"/>
      <c r="H338" s="55"/>
      <c r="I338" s="55"/>
      <c r="J338" s="37"/>
      <c r="K338" s="55"/>
      <c r="L338" s="55"/>
      <c r="M338" s="55"/>
      <c r="O338" s="37"/>
      <c r="R338" s="55"/>
      <c r="T338" s="37"/>
      <c r="W338" s="55"/>
      <c r="Y338" s="37"/>
      <c r="AB338" s="55"/>
      <c r="AD338" s="37"/>
      <c r="AG338" s="55"/>
      <c r="AI338" s="37"/>
      <c r="AL338" s="55"/>
    </row>
    <row r="339" spans="1:38" ht="12.75" customHeight="1">
      <c r="A339" s="222"/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1:38" ht="12.75" customHeight="1">
      <c r="A340" s="51"/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1:3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1:3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1:3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1:3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1:3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1:3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1:3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1:3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1:3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1:3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1:3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1:3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  <row r="500" spans="6:18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R500" s="55"/>
    </row>
    <row r="501" spans="6:18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R501" s="55"/>
    </row>
    <row r="502" spans="6:18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R502" s="55"/>
    </row>
    <row r="503" spans="6:18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R503" s="55"/>
    </row>
    <row r="504" spans="6:18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R504" s="55"/>
    </row>
    <row r="505" spans="6:18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R505" s="55"/>
    </row>
    <row r="506" spans="6:18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R506" s="55"/>
    </row>
    <row r="507" spans="6:18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R507" s="55"/>
    </row>
    <row r="508" spans="6:18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R508" s="55"/>
    </row>
    <row r="509" spans="6:18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R509" s="55"/>
    </row>
    <row r="510" spans="6:18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R510" s="55"/>
    </row>
    <row r="511" spans="6:18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R511" s="55"/>
    </row>
    <row r="512" spans="6:18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R512" s="55"/>
    </row>
    <row r="513" spans="6:18" ht="15" customHeight="1">
      <c r="F513" s="55"/>
      <c r="G513" s="55"/>
      <c r="H513" s="55"/>
      <c r="I513" s="55"/>
      <c r="J513" s="37"/>
      <c r="K513" s="55"/>
      <c r="L513" s="55"/>
      <c r="M513" s="55"/>
      <c r="O513" s="37"/>
      <c r="R513" s="55"/>
    </row>
  </sheetData>
  <autoFilter ref="R1:R336" xr:uid="{00000000-0009-0000-0000-000005000000}"/>
  <mergeCells count="36">
    <mergeCell ref="A111:A112"/>
    <mergeCell ref="B111:B112"/>
    <mergeCell ref="P111:P112"/>
    <mergeCell ref="O111:O112"/>
    <mergeCell ref="J111:J112"/>
    <mergeCell ref="M111:M112"/>
    <mergeCell ref="A109:A110"/>
    <mergeCell ref="B109:B110"/>
    <mergeCell ref="J109:J110"/>
    <mergeCell ref="O109:O110"/>
    <mergeCell ref="P109:P110"/>
    <mergeCell ref="M109:M110"/>
    <mergeCell ref="A113:A114"/>
    <mergeCell ref="B113:B114"/>
    <mergeCell ref="O113:O114"/>
    <mergeCell ref="P113:P114"/>
    <mergeCell ref="J113:J114"/>
    <mergeCell ref="M113:M114"/>
    <mergeCell ref="A115:A116"/>
    <mergeCell ref="B115:B116"/>
    <mergeCell ref="J115:J116"/>
    <mergeCell ref="O115:O116"/>
    <mergeCell ref="P115:P116"/>
    <mergeCell ref="M115:M116"/>
    <mergeCell ref="P117:P118"/>
    <mergeCell ref="A119:A120"/>
    <mergeCell ref="B119:B120"/>
    <mergeCell ref="M119:M120"/>
    <mergeCell ref="O119:O120"/>
    <mergeCell ref="P119:P120"/>
    <mergeCell ref="J119:J120"/>
    <mergeCell ref="A117:A118"/>
    <mergeCell ref="B117:B118"/>
    <mergeCell ref="J117:J118"/>
    <mergeCell ref="M117:M118"/>
    <mergeCell ref="O117:O118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M91 M94:M102 M104:M105 K113:L113 K109:L109 K110:L110 K111:L111 K112:L112 K114:L114" formula="1"/>
    <ignoredError sqref="F83:F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2023-09-25T14:55:37Z</dcterms:modified>
</cp:coreProperties>
</file>