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externalReferences>
    <externalReference r:id="rId8"/>
  </externalReferences>
  <definedNames>
    <definedName name="_xlnm._FilterDatabase" localSheetId="5" hidden="1">'Call Tracker (Equity)'!$A$73:$B$284</definedName>
  </definedNames>
  <calcPr calcId="162913"/>
</workbook>
</file>

<file path=xl/calcChain.xml><?xml version="1.0" encoding="utf-8"?>
<calcChain xmlns="http://schemas.openxmlformats.org/spreadsheetml/2006/main">
  <c r="K25" i="7" l="1"/>
  <c r="M25" i="7" s="1"/>
  <c r="K24" i="7"/>
  <c r="M24" i="7" s="1"/>
  <c r="K23" i="7"/>
  <c r="K22" i="7"/>
  <c r="K21" i="7"/>
  <c r="M21" i="7" s="1"/>
  <c r="K20" i="7"/>
  <c r="M20" i="7" s="1"/>
  <c r="K19" i="7"/>
  <c r="M19" i="7" s="1"/>
  <c r="K12" i="7"/>
  <c r="M12" i="7" s="1"/>
  <c r="K11" i="7"/>
  <c r="M11" i="7" s="1"/>
  <c r="K10" i="7"/>
  <c r="M10" i="7" s="1"/>
  <c r="L25" i="6" l="1"/>
  <c r="K25" i="6"/>
  <c r="M25" i="6" s="1"/>
  <c r="L66" i="6"/>
  <c r="K66" i="6"/>
  <c r="M66" i="6" s="1"/>
  <c r="P39" i="6"/>
  <c r="L53" i="6" l="1"/>
  <c r="K53" i="6"/>
  <c r="M53" i="6" s="1"/>
  <c r="L37" i="6"/>
  <c r="K37" i="6"/>
  <c r="M37" i="6" s="1"/>
  <c r="K278" i="6"/>
  <c r="L278" i="6" s="1"/>
  <c r="L52" i="6" l="1"/>
  <c r="K52" i="6"/>
  <c r="M52" i="6" s="1"/>
  <c r="P38" i="6" l="1"/>
  <c r="L27" i="6" l="1"/>
  <c r="K27" i="6"/>
  <c r="M27" i="6" s="1"/>
  <c r="L18" i="6"/>
  <c r="K18" i="6"/>
  <c r="M18" i="6" s="1"/>
  <c r="L28" i="6"/>
  <c r="K28" i="6"/>
  <c r="P36" i="6"/>
  <c r="P35" i="6"/>
  <c r="P34" i="6"/>
  <c r="M28" i="6" l="1"/>
  <c r="L31" i="6"/>
  <c r="K31" i="6"/>
  <c r="L32" i="6"/>
  <c r="K32" i="6"/>
  <c r="M32" i="6" s="1"/>
  <c r="K268" i="6"/>
  <c r="L268" i="6" s="1"/>
  <c r="K286" i="6"/>
  <c r="L286" i="6" s="1"/>
  <c r="P33" i="6"/>
  <c r="M31" i="6" l="1"/>
  <c r="L15" i="6"/>
  <c r="K15" i="6"/>
  <c r="M15" i="6" s="1"/>
  <c r="L29" i="6"/>
  <c r="K29" i="6"/>
  <c r="M29" i="6" l="1"/>
  <c r="K277" i="6"/>
  <c r="L277" i="6" s="1"/>
  <c r="L22" i="6"/>
  <c r="K22" i="6"/>
  <c r="P30" i="6"/>
  <c r="M22" i="6" l="1"/>
  <c r="L13" i="6"/>
  <c r="K13" i="6"/>
  <c r="M13" i="6" s="1"/>
  <c r="L24" i="6"/>
  <c r="K24" i="6"/>
  <c r="P26" i="6"/>
  <c r="M24" i="6" l="1"/>
  <c r="L20" i="6"/>
  <c r="K20" i="6"/>
  <c r="M20" i="6" s="1"/>
  <c r="L19" i="6"/>
  <c r="K19" i="6"/>
  <c r="P23" i="6"/>
  <c r="M19" i="6" l="1"/>
  <c r="L12" i="6"/>
  <c r="K12" i="6"/>
  <c r="L10" i="6"/>
  <c r="K10" i="6"/>
  <c r="M10" i="6" l="1"/>
  <c r="M12" i="6"/>
  <c r="P14" i="6"/>
  <c r="L17" i="6" l="1"/>
  <c r="K17" i="6"/>
  <c r="L21" i="6"/>
  <c r="K21" i="6"/>
  <c r="M21" i="6" s="1"/>
  <c r="M17" i="6" l="1"/>
  <c r="L16" i="6"/>
  <c r="K16" i="6"/>
  <c r="M16" i="6" l="1"/>
  <c r="P65" i="6"/>
  <c r="K11" i="6"/>
  <c r="L11" i="6"/>
  <c r="M11" i="6" l="1"/>
  <c r="K289" i="6" l="1"/>
  <c r="L289" i="6" s="1"/>
  <c r="K287" i="6" l="1"/>
  <c r="L287" i="6" s="1"/>
  <c r="K273" i="6" l="1"/>
  <c r="L273" i="6" s="1"/>
  <c r="K288" i="6" l="1"/>
  <c r="L288" i="6" s="1"/>
  <c r="K285" i="6" l="1"/>
  <c r="L285" i="6" s="1"/>
  <c r="K262" i="6" l="1"/>
  <c r="L262" i="6" s="1"/>
  <c r="K283" i="6" l="1"/>
  <c r="L283" i="6" s="1"/>
  <c r="K284" i="6" l="1"/>
  <c r="L284" i="6" s="1"/>
  <c r="K250" i="6" l="1"/>
  <c r="L250" i="6" s="1"/>
  <c r="K269" i="6" l="1"/>
  <c r="L269" i="6" s="1"/>
  <c r="K275" i="6" l="1"/>
  <c r="L275" i="6" s="1"/>
  <c r="K281" i="6" l="1"/>
  <c r="L281" i="6" s="1"/>
  <c r="P64" i="6" l="1"/>
  <c r="K260" i="6" l="1"/>
  <c r="L260" i="6" s="1"/>
  <c r="K270" i="6" l="1"/>
  <c r="L270" i="6" s="1"/>
  <c r="K276" i="6" l="1"/>
  <c r="L276" i="6" s="1"/>
  <c r="K244" i="6" l="1"/>
  <c r="L244" i="6" s="1"/>
  <c r="K245" i="6" l="1"/>
  <c r="L245" i="6" s="1"/>
  <c r="K271" i="6" l="1"/>
  <c r="L271" i="6" s="1"/>
  <c r="K263" i="6" l="1"/>
  <c r="L263" i="6" s="1"/>
  <c r="K267" i="6" l="1"/>
  <c r="L267" i="6" s="1"/>
  <c r="K272" i="6" l="1"/>
  <c r="L272" i="6" s="1"/>
  <c r="K264" i="6" l="1"/>
  <c r="L264" i="6" s="1"/>
  <c r="K258" i="6"/>
  <c r="L258" i="6" s="1"/>
  <c r="K266" i="6" l="1"/>
  <c r="L266" i="6" s="1"/>
  <c r="K254" i="6" l="1"/>
  <c r="L254" i="6" s="1"/>
  <c r="K255" i="6" l="1"/>
  <c r="L255" i="6" s="1"/>
  <c r="K248" i="6"/>
  <c r="L248" i="6" s="1"/>
  <c r="K265" i="6" l="1"/>
  <c r="L265" i="6" s="1"/>
  <c r="K259" i="6"/>
  <c r="L259" i="6" s="1"/>
  <c r="K261" i="6" l="1"/>
  <c r="L261" i="6" s="1"/>
  <c r="L6" i="2" l="1"/>
  <c r="K6" i="3"/>
  <c r="D7" i="5" l="1"/>
  <c r="M7" i="6"/>
  <c r="K256" i="6" l="1"/>
  <c r="L256" i="6" s="1"/>
  <c r="K253" i="6" l="1"/>
  <c r="L253" i="6" s="1"/>
  <c r="K257" i="6" l="1"/>
  <c r="L257" i="6" s="1"/>
  <c r="K252" i="6"/>
  <c r="L252" i="6" s="1"/>
  <c r="K251" i="6"/>
  <c r="L251" i="6" s="1"/>
  <c r="K249" i="6"/>
  <c r="L249" i="6" s="1"/>
  <c r="H247" i="6"/>
  <c r="K247" i="6" s="1"/>
  <c r="L247" i="6" s="1"/>
  <c r="K246" i="6"/>
  <c r="L246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F209" i="6"/>
  <c r="K209" i="6" s="1"/>
  <c r="L209" i="6" s="1"/>
  <c r="F208" i="6"/>
  <c r="K208" i="6" s="1"/>
  <c r="L208" i="6" s="1"/>
  <c r="K207" i="6"/>
  <c r="L207" i="6" s="1"/>
  <c r="F206" i="6"/>
  <c r="K206" i="6" s="1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0" i="6"/>
  <c r="L190" i="6" s="1"/>
  <c r="K188" i="6"/>
  <c r="L188" i="6" s="1"/>
  <c r="K187" i="6"/>
  <c r="L187" i="6" s="1"/>
  <c r="F186" i="6"/>
  <c r="K186" i="6" s="1"/>
  <c r="L186" i="6" s="1"/>
  <c r="K185" i="6"/>
  <c r="L185" i="6" s="1"/>
  <c r="K182" i="6"/>
  <c r="L182" i="6" s="1"/>
  <c r="K181" i="6"/>
  <c r="L181" i="6" s="1"/>
  <c r="K180" i="6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0" i="6"/>
  <c r="L160" i="6" s="1"/>
  <c r="K158" i="6"/>
  <c r="L158" i="6" s="1"/>
  <c r="K156" i="6"/>
  <c r="L156" i="6" s="1"/>
  <c r="K154" i="6"/>
  <c r="L154" i="6" s="1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K146" i="6"/>
  <c r="L146" i="6" s="1"/>
  <c r="K145" i="6"/>
  <c r="L145" i="6" s="1"/>
  <c r="K143" i="6"/>
  <c r="L143" i="6" s="1"/>
  <c r="K142" i="6"/>
  <c r="L142" i="6" s="1"/>
  <c r="K141" i="6"/>
  <c r="L141" i="6" s="1"/>
  <c r="K140" i="6"/>
  <c r="L140" i="6" s="1"/>
  <c r="K139" i="6"/>
  <c r="L139" i="6" s="1"/>
  <c r="F138" i="6"/>
  <c r="K138" i="6" s="1"/>
  <c r="L138" i="6" s="1"/>
  <c r="H137" i="6"/>
  <c r="K137" i="6" s="1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H103" i="6"/>
  <c r="K103" i="6" s="1"/>
  <c r="L103" i="6" s="1"/>
  <c r="F102" i="6"/>
  <c r="K102" i="6" s="1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6" i="4"/>
</calcChain>
</file>

<file path=xl/sharedStrings.xml><?xml version="1.0" encoding="utf-8"?>
<sst xmlns="http://schemas.openxmlformats.org/spreadsheetml/2006/main" count="3863" uniqueCount="1309">
  <si>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</si>
  <si>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</si>
  <si>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</si>
  <si>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</si>
  <si>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</si>
  <si>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</si>
  <si>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</si>
  <si>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</si>
  <si>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</si>
  <si>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</si>
  <si>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</si>
  <si>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</si>
  <si>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</si>
  <si>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</si>
  <si>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</si>
  <si>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</si>
  <si>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</si>
  <si>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</si>
  <si>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</si>
  <si>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</si>
  <si>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</si>
  <si>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</si>
  <si>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</si>
  <si>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</si>
  <si>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</si>
  <si>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</si>
  <si>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</si>
  <si>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</si>
  <si>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</si>
  <si>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</si>
  <si>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</si>
  <si>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</si>
  <si>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</si>
  <si>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</si>
  <si>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</si>
  <si>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</si>
  <si>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</si>
  <si>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</si>
  <si>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</si>
  <si>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</si>
  <si>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</si>
  <si>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</si>
  <si>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</si>
  <si>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</si>
  <si>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</si>
  <si>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</si>
  <si>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</si>
  <si>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</si>
  <si>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</si>
  <si>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</si>
  <si>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</si>
  <si>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</si>
  <si>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</si>
  <si>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</si>
  <si>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</si>
  <si>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</si>
  <si>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</si>
  <si>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</si>
  <si>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</si>
  <si>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</si>
  <si>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</si>
  <si>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</si>
  <si>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</si>
  <si>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</si>
  <si>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</si>
  <si>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</si>
  <si>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</si>
  <si>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</si>
  <si>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</si>
  <si>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</si>
  <si>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</si>
  <si>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</si>
  <si>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</si>
  <si>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</si>
  <si>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</si>
  <si>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</si>
  <si>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</si>
  <si>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</si>
  <si>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</si>
  <si>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</si>
  <si>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</si>
  <si>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</si>
  <si>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</si>
  <si>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</si>
  <si>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</si>
  <si>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</si>
  <si>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</si>
  <si>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</si>
  <si>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</si>
  <si>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</si>
  <si>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</si>
  <si>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</si>
  <si>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</si>
  <si>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</si>
  <si>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</si>
  <si>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</si>
  <si>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</si>
  <si>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</si>
  <si>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</si>
  <si>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</si>
  <si>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</si>
  <si>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</si>
  <si>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</si>
  <si>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</si>
  <si>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</si>
  <si>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</si>
  <si>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</si>
  <si>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</si>
  <si>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</si>
  <si>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</si>
  <si>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</si>
  <si>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</si>
  <si>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</si>
  <si>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</si>
  <si>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</si>
  <si>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</si>
  <si>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</si>
  <si>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</si>
  <si>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</si>
  <si>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</si>
  <si>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</si>
  <si>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</si>
  <si>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</si>
  <si>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</si>
  <si>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</si>
  <si>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</si>
  <si>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</si>
  <si>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</si>
  <si>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</si>
  <si>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</si>
  <si>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</si>
  <si>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</si>
  <si>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</si>
  <si>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</si>
  <si>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</si>
  <si>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</si>
  <si>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</si>
  <si>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</si>
  <si>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</si>
  <si>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</si>
  <si>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</si>
  <si>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</si>
  <si>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</si>
  <si>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</si>
  <si>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</si>
  <si>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</si>
  <si>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</si>
  <si>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</si>
  <si>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</si>
  <si>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</si>
  <si>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</si>
  <si>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</si>
  <si>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</si>
  <si>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</si>
  <si>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</si>
  <si>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</si>
  <si>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</si>
  <si>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</si>
  <si>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</si>
  <si>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</si>
  <si>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</si>
  <si>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</si>
  <si>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</si>
  <si>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</si>
  <si>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</si>
  <si>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</si>
  <si>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</si>
  <si>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</si>
  <si>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</si>
  <si>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</si>
  <si>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</si>
  <si>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</si>
  <si>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</si>
  <si>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</si>
  <si>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</si>
  <si>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</si>
  <si>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</si>
  <si>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</si>
  <si>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</si>
  <si>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</si>
  <si>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</si>
  <si>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</si>
  <si>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</si>
  <si>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</si>
  <si>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</si>
  <si>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</si>
  <si>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</si>
  <si>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</si>
  <si>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</si>
  <si>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</si>
  <si>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</si>
  <si>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</si>
  <si>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</si>
  <si>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</si>
  <si>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</si>
  <si>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</si>
  <si>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</si>
  <si>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</si>
  <si>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</si>
  <si>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</si>
  <si>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</si>
  <si>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</si>
  <si>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</si>
  <si>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</si>
  <si>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</si>
  <si>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</si>
  <si>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</si>
  <si>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</si>
  <si>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</si>
  <si>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</si>
  <si>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</si>
  <si>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</si>
  <si>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</si>
  <si>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</si>
  <si>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</si>
  <si>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</si>
  <si>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</si>
  <si>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</si>
  <si>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</si>
  <si>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</si>
  <si>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</si>
  <si>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</si>
  <si>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</si>
  <si>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</si>
  <si>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</si>
  <si>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</si>
  <si>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</si>
  <si>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</si>
  <si>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</si>
  <si>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</si>
  <si>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</si>
  <si>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</si>
  <si>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</si>
  <si>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</si>
  <si>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</si>
  <si>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</si>
  <si>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</si>
  <si>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</si>
  <si>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</si>
  <si>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</si>
  <si>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</si>
  <si>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</si>
  <si>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</si>
  <si>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</si>
  <si>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</si>
  <si>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</si>
  <si>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</si>
  <si>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</si>
  <si>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</si>
  <si>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</si>
  <si>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</si>
  <si>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</si>
  <si>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</si>
  <si>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</si>
  <si>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</si>
  <si>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</si>
  <si>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</si>
  <si>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</si>
  <si>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</si>
  <si>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</si>
  <si>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</si>
  <si>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</si>
  <si>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</si>
  <si>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</si>
  <si>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</si>
  <si>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</si>
  <si>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</si>
  <si>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</si>
  <si>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</si>
  <si>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</si>
  <si>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</si>
  <si>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</si>
  <si>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</si>
  <si>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</si>
  <si>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</si>
  <si>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</si>
  <si>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</si>
  <si>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</si>
  <si>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</si>
  <si>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</si>
  <si>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</si>
  <si>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</si>
  <si>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</si>
  <si>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</si>
  <si>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</si>
  <si>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</si>
  <si>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</si>
  <si>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</si>
  <si>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</si>
  <si>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</si>
  <si>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</si>
  <si>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</si>
  <si>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</si>
  <si>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</si>
  <si>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</si>
  <si>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</si>
  <si>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</si>
  <si>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</si>
  <si>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</si>
  <si>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</si>
  <si>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</si>
  <si>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</si>
  <si>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</si>
  <si>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</si>
  <si>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</si>
  <si>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</si>
  <si>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</si>
  <si>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</si>
  <si>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</si>
  <si>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</si>
  <si>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</si>
  <si>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</si>
  <si>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</si>
  <si>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</si>
  <si>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</si>
  <si>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</si>
  <si>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</si>
  <si>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</si>
  <si>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</si>
  <si>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</si>
  <si>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</si>
  <si>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</si>
  <si>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</si>
  <si>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</si>
  <si>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</si>
  <si>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</si>
  <si>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</si>
  <si>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</si>
  <si>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</si>
  <si>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</si>
  <si>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</si>
  <si>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</si>
  <si>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</si>
  <si>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</si>
  <si>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</si>
  <si>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</si>
  <si>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</si>
  <si>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</si>
  <si>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</si>
  <si>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</si>
  <si>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</si>
  <si>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</si>
  <si>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</si>
  <si>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</si>
  <si>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</si>
  <si>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</si>
  <si>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</si>
  <si>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</si>
  <si>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</si>
  <si>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</si>
  <si>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</si>
  <si>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</si>
  <si>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</si>
  <si>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</si>
  <si>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</si>
  <si>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</si>
  <si>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</si>
  <si>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</si>
  <si>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</si>
  <si>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</si>
  <si>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</si>
  <si>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</si>
  <si>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</si>
  <si>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</si>
  <si>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</si>
  <si>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</si>
  <si>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</si>
  <si>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</si>
  <si>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</si>
  <si>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</si>
  <si>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</si>
  <si>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</si>
  <si>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</si>
  <si>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</si>
  <si>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</si>
  <si>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</si>
  <si>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</si>
  <si>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</si>
  <si>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</si>
  <si>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</si>
  <si>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</si>
  <si>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</si>
  <si>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</si>
  <si>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</si>
  <si>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</si>
  <si>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</si>
  <si>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</si>
  <si>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</si>
  <si>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</si>
  <si>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</si>
  <si>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</si>
  <si>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</si>
  <si>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</si>
  <si>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</si>
  <si>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</si>
  <si>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</si>
  <si>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</si>
  <si>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</si>
  <si>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</si>
  <si>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</si>
  <si>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</si>
  <si>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</si>
  <si>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</si>
  <si>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</si>
  <si>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</si>
  <si>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</si>
  <si>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</si>
  <si>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</si>
  <si>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</si>
  <si>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</si>
  <si>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</si>
  <si>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</si>
  <si>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</si>
  <si>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</si>
  <si>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</si>
  <si>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</si>
  <si>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</si>
  <si>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</si>
  <si>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</si>
  <si>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</si>
  <si>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</si>
  <si>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</si>
  <si>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</si>
  <si>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</si>
  <si>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</si>
  <si>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</si>
  <si>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</si>
  <si>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</si>
  <si>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</si>
  <si>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</si>
  <si>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</si>
  <si>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</si>
  <si>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</si>
  <si>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</si>
  <si>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</si>
  <si>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</si>
  <si>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</si>
  <si>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</si>
  <si>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</si>
  <si>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</si>
  <si>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</si>
  <si>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</si>
  <si>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</si>
  <si>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</si>
  <si>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</si>
  <si>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</si>
  <si>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</si>
  <si>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</si>
  <si>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</si>
  <si>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</si>
  <si>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</si>
  <si>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</si>
  <si>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</si>
  <si>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</si>
  <si>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</si>
  <si>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</si>
  <si>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</si>
  <si>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</si>
  <si>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</si>
  <si>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</si>
  <si>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</si>
  <si>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</si>
  <si>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</si>
  <si>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</si>
  <si>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</si>
  <si>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</si>
  <si>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</si>
  <si>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</si>
  <si>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</si>
  <si>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</si>
  <si>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</si>
  <si>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</si>
  <si>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</si>
  <si>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</si>
  <si>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</si>
  <si>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</si>
  <si>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</si>
  <si>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</si>
  <si>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</si>
  <si>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</si>
  <si>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</si>
  <si>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</si>
  <si>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</si>
  <si>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</si>
  <si>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</si>
  <si>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</si>
  <si>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</si>
  <si>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</si>
  <si>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</si>
  <si>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</si>
  <si>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</si>
  <si>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</si>
  <si>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</si>
  <si>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</si>
  <si>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</si>
  <si>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</si>
  <si>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</si>
  <si>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</si>
  <si>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</si>
  <si>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</si>
  <si>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</si>
  <si>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</si>
  <si>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</si>
  <si>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</si>
  <si>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</si>
  <si>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</si>
  <si>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</si>
  <si>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</si>
  <si>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</si>
  <si>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</si>
  <si>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</si>
  <si>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</si>
  <si>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</si>
  <si>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</si>
  <si>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</si>
  <si>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</si>
  <si>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</si>
  <si>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</si>
  <si>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</si>
  <si>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</si>
  <si>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</si>
  <si>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</si>
  <si>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</si>
  <si>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</si>
  <si>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</si>
  <si>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</si>
  <si>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</si>
  <si>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</si>
  <si>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</si>
  <si>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</si>
  <si>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</si>
  <si>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</si>
  <si>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</si>
  <si>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</si>
  <si>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</si>
  <si>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</si>
  <si>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</si>
  <si>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</si>
  <si>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</si>
  <si>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</si>
  <si>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</si>
  <si>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</si>
  <si>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</si>
  <si>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</si>
  <si>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</si>
  <si>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</si>
  <si>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</si>
  <si>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</si>
  <si>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</si>
  <si>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</si>
  <si>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</si>
  <si>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</si>
  <si>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</si>
  <si>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</si>
  <si>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</si>
  <si>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</si>
  <si>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</si>
  <si>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</si>
  <si>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</si>
  <si>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</si>
  <si>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</si>
  <si>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</si>
  <si>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</si>
  <si>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</si>
  <si>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</si>
  <si>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</si>
  <si>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95-100</t>
  </si>
  <si>
    <t>.................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</si>
  <si>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</si>
  <si>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</si>
  <si>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</si>
  <si>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</si>
  <si>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</si>
  <si>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</si>
  <si>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</si>
  <si>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</si>
  <si>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</si>
  <si>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</si>
  <si>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</si>
  <si>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</si>
  <si>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</si>
  <si>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</si>
  <si>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</si>
  <si>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</si>
  <si>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</si>
  <si>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</si>
  <si>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</si>
  <si>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</si>
  <si>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</si>
  <si>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</si>
  <si>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</si>
  <si>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</si>
  <si>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</si>
  <si>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</si>
  <si>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</si>
  <si>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</si>
  <si>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</si>
  <si>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</si>
  <si>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</si>
  <si>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</si>
  <si>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</si>
  <si>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</si>
  <si>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</si>
  <si>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</si>
  <si>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</si>
  <si>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</si>
  <si>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</si>
  <si>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</si>
  <si>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</si>
  <si>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</si>
  <si>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</si>
  <si>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</si>
  <si>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</si>
  <si>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</si>
  <si>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</si>
  <si>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</si>
  <si>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</si>
  <si>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</si>
  <si>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</si>
  <si>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</si>
  <si>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</si>
  <si>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</si>
  <si>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</si>
  <si>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</si>
  <si>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</si>
  <si>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</si>
  <si>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</si>
  <si>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</si>
  <si>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</si>
  <si>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</si>
  <si>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</si>
  <si>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</si>
  <si>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</si>
  <si>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</si>
  <si>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</si>
  <si>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</si>
  <si>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</si>
  <si>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</si>
  <si>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</si>
  <si>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</si>
  <si>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</si>
  <si>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</si>
  <si>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</si>
  <si>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</si>
  <si>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</si>
  <si>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</si>
  <si>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</si>
  <si>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</si>
  <si>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</si>
  <si>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</si>
  <si>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</si>
  <si>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</si>
  <si>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</si>
  <si>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</si>
  <si>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</si>
  <si>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</si>
  <si>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</si>
  <si>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</si>
  <si>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</si>
  <si>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</si>
  <si>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</si>
  <si>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</si>
  <si>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</si>
  <si>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</si>
  <si>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</si>
  <si>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</si>
  <si>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</si>
  <si>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</si>
  <si>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</si>
  <si>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</si>
  <si>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</si>
  <si>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</si>
  <si>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</si>
  <si>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</si>
  <si>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</si>
  <si>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</si>
  <si>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</si>
  <si>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</si>
  <si>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</si>
  <si>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</si>
  <si>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</si>
  <si>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</si>
  <si>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</si>
  <si>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</si>
  <si>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</si>
  <si>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</si>
  <si>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</si>
  <si>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</si>
  <si>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</si>
  <si>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</si>
  <si>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</si>
  <si>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</si>
  <si>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</si>
  <si>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</si>
  <si>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</si>
  <si>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</si>
  <si>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</si>
  <si>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</si>
  <si>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</si>
  <si>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</si>
  <si>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</si>
  <si>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</si>
  <si>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</si>
  <si>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</si>
  <si>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</si>
  <si>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</si>
  <si>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</si>
  <si>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</si>
  <si>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</si>
  <si>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</si>
  <si>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</si>
  <si>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</si>
  <si>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</si>
  <si>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</si>
  <si>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</si>
  <si>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</si>
  <si>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</si>
  <si>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</si>
  <si>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</si>
  <si>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</si>
  <si>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</si>
  <si>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</si>
  <si>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</si>
  <si>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</si>
  <si>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</si>
  <si>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</si>
  <si>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</si>
  <si>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</si>
  <si>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</si>
  <si>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</si>
  <si>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</si>
  <si>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</si>
  <si>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</si>
  <si>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</si>
  <si>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</si>
  <si>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</si>
  <si>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</si>
  <si>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</si>
  <si>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</si>
  <si>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</si>
  <si>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</si>
  <si>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</si>
  <si>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</si>
  <si>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</si>
  <si>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</si>
  <si>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</si>
  <si>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</si>
  <si>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</si>
  <si>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</si>
  <si>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</si>
  <si>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</si>
  <si>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</si>
  <si>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</si>
  <si>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</si>
  <si>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</si>
  <si>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</si>
  <si>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</si>
  <si>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</si>
  <si>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</si>
  <si>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</si>
  <si>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</si>
  <si>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</si>
  <si>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</si>
  <si>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</si>
  <si>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</si>
  <si>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</si>
  <si>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</si>
  <si>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</si>
  <si>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</si>
  <si>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</si>
  <si>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</si>
  <si>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</si>
  <si>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</si>
  <si>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</si>
  <si>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</si>
  <si>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</si>
  <si>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</si>
  <si>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</si>
  <si>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</si>
  <si>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</si>
  <si>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</si>
  <si>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</si>
  <si>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</si>
  <si>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</si>
  <si>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</si>
  <si>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</si>
  <si>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</si>
  <si>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</si>
  <si>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</si>
  <si>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</si>
  <si>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</si>
  <si>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</si>
  <si>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</si>
  <si>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</si>
  <si>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</si>
  <si>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</si>
  <si>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</si>
  <si>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</si>
  <si>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</si>
  <si>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</si>
  <si>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</si>
  <si>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</si>
  <si>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</si>
  <si>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</si>
  <si>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</si>
  <si>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</si>
  <si>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</si>
  <si>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</si>
  <si>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</si>
  <si>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</si>
  <si>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</si>
  <si>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</si>
  <si>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</si>
  <si>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</si>
  <si>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</si>
  <si>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</si>
  <si>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</si>
  <si>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</si>
  <si>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</si>
  <si>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</si>
  <si>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</si>
  <si>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</si>
  <si>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</si>
  <si>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</si>
  <si>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</si>
  <si>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</si>
  <si>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</si>
  <si>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</si>
  <si>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</si>
  <si>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</si>
  <si>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</si>
  <si>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</si>
  <si>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</si>
  <si>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</si>
  <si>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</si>
  <si>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</si>
  <si>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</si>
  <si>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</si>
  <si>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</si>
  <si>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</si>
  <si>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</si>
  <si>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</si>
  <si>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</si>
  <si>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</si>
  <si>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</si>
  <si>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</si>
  <si>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</si>
  <si>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</si>
  <si>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</si>
  <si>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</si>
  <si>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</si>
  <si>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</si>
  <si>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</si>
  <si>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</si>
  <si>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</si>
  <si>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</si>
  <si>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</si>
  <si>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</si>
  <si>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</si>
  <si>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</si>
  <si>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</si>
  <si>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</si>
  <si>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</si>
  <si>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</si>
  <si>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</si>
  <si>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</si>
  <si>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</si>
  <si>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</si>
  <si>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</si>
  <si>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</si>
  <si>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</si>
  <si>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</si>
  <si>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</si>
  <si>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</si>
  <si>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</si>
  <si>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</si>
  <si>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</si>
  <si>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</si>
  <si>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</si>
  <si>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</si>
  <si>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</si>
  <si>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</si>
  <si>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</si>
  <si>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</si>
  <si>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</si>
  <si>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</si>
  <si>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</si>
  <si>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</si>
  <si>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</si>
  <si>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</si>
  <si>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</si>
  <si>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</si>
  <si>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</si>
  <si>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</si>
  <si>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</si>
  <si>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</si>
  <si>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</si>
  <si>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</si>
  <si>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</si>
  <si>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</si>
  <si>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</si>
  <si>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</si>
  <si>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</si>
  <si>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</si>
  <si>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</si>
  <si>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</si>
  <si>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</si>
  <si>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</si>
  <si>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</si>
  <si>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</si>
  <si>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</si>
  <si>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320-340</t>
  </si>
  <si>
    <t>Loss of Rs.75/-</t>
  </si>
  <si>
    <t>Loss of Rs.10.5/-</t>
  </si>
  <si>
    <t>SPRL</t>
  </si>
  <si>
    <t>SP Refractories Limited</t>
  </si>
  <si>
    <t>SPEXTRA MULTIBIZ PRIVATE LIMITED</t>
  </si>
  <si>
    <t>PVVINFRA</t>
  </si>
  <si>
    <t>1426-1456</t>
  </si>
  <si>
    <t>1530-1600</t>
  </si>
  <si>
    <t>Profit of Rs.12.5/-</t>
  </si>
  <si>
    <t>262-277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</si>
  <si>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</si>
  <si>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</si>
  <si>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</si>
  <si>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</si>
  <si>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</si>
  <si>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</si>
  <si>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</si>
  <si>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</si>
  <si>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</si>
  <si>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7350-7750</t>
  </si>
  <si>
    <t>BANKNIFTY 50200 PE 14 AUG</t>
  </si>
  <si>
    <t>Profit of Rs.90/-</t>
  </si>
  <si>
    <t>4800-5000</t>
  </si>
  <si>
    <t>Loss of Rs.10/-</t>
  </si>
  <si>
    <t>BANKNIFTY 49800 PE 14 AUG</t>
  </si>
  <si>
    <t>Loss of Rs.22.5/-</t>
  </si>
  <si>
    <t>BANKNIFTY 50200 CE 21 AUG</t>
  </si>
  <si>
    <t>Profit of Rs.45/-</t>
  </si>
  <si>
    <t>BANKNIFTY 50600 CE 21 AUG</t>
  </si>
  <si>
    <t>1500-1580</t>
  </si>
  <si>
    <t>AAKRAYA RESEARCH LLP</t>
  </si>
  <si>
    <t>ICICIBANK 29AUG FUT</t>
  </si>
  <si>
    <t>481-491</t>
  </si>
  <si>
    <t>520-550</t>
  </si>
  <si>
    <t>Profit of Rs.78/-</t>
  </si>
  <si>
    <t>UDS</t>
  </si>
  <si>
    <t>365-400</t>
  </si>
  <si>
    <t>Profit of Rs.350/-</t>
  </si>
  <si>
    <t>ACEMEN</t>
  </si>
  <si>
    <t>GREEN PEAKS ENTERPRISES LLP</t>
  </si>
  <si>
    <t>INNOVATUS</t>
  </si>
  <si>
    <t>MINIBOSS CONSULTANCY PRIVATE LIMITED</t>
  </si>
  <si>
    <t>PANABYTE</t>
  </si>
  <si>
    <t>MOREPENLAB</t>
  </si>
  <si>
    <t>Morepan Laboratories Ltd.</t>
  </si>
  <si>
    <t>MANSI SHARE AND STOCK ADVISORS PVT LTD</t>
  </si>
  <si>
    <t>1975-2035</t>
  </si>
  <si>
    <t>2170-2300</t>
  </si>
  <si>
    <t>718-748</t>
  </si>
  <si>
    <t>800-850</t>
  </si>
  <si>
    <t>1143-1173</t>
  </si>
  <si>
    <t>1230-1300</t>
  </si>
  <si>
    <t>218-232</t>
  </si>
  <si>
    <t>6810-7010</t>
  </si>
  <si>
    <t>7370-7700</t>
  </si>
  <si>
    <t>Profit of Rs.18.5/-</t>
  </si>
  <si>
    <t>Profit of Rs.275/-</t>
  </si>
  <si>
    <t>Profit of Rs.13.5/-</t>
  </si>
  <si>
    <t>BANKNIFTY AUG FUT</t>
  </si>
  <si>
    <t>Sell</t>
  </si>
  <si>
    <t>51400-51800</t>
  </si>
  <si>
    <t>NIFTY 24800 CE 22 AUG</t>
  </si>
  <si>
    <t>Profit of Rs.20.5/-</t>
  </si>
  <si>
    <t>IFL</t>
  </si>
  <si>
    <t>PADAMCO</t>
  </si>
  <si>
    <t>REKHA GUPTA .</t>
  </si>
  <si>
    <t>POSITRON</t>
  </si>
  <si>
    <t>Positron Energy Limited</t>
  </si>
  <si>
    <t>Retail Research Technical Calls &amp; Fundamental Performance Report for the month of August-2024</t>
  </si>
  <si>
    <t>Loss of Rs.330/-</t>
  </si>
  <si>
    <t>Profit of Rs.25.5/-</t>
  </si>
  <si>
    <t>SHRIRAMPPS</t>
  </si>
  <si>
    <t>132-145</t>
  </si>
  <si>
    <t>CAMELLIA TRADEX PRIVATE LIMITED</t>
  </si>
  <si>
    <t>BROACH</t>
  </si>
  <si>
    <t>KHOOBSURAT</t>
  </si>
  <si>
    <t>PARLEIND</t>
  </si>
  <si>
    <t>MANSI SHARE &amp; STOCK ADVISORS PRIVATE LIMITED</t>
  </si>
  <si>
    <t>RAJ RATAN COMMODITIES PRIVATE LIMITED</t>
  </si>
  <si>
    <t>SAHASTRAA ADVISORS PRIVATE LIMITED</t>
  </si>
  <si>
    <t>NK SECURITIES RESEARCH PRIVATE LIMITED</t>
  </si>
  <si>
    <t>Shriram Properties Ltd</t>
  </si>
  <si>
    <t>VAISHALI</t>
  </si>
  <si>
    <t>Vaishali Pharma Limited</t>
  </si>
  <si>
    <t>KAUSHAL HITESHBHAI PARIKH</t>
  </si>
  <si>
    <t>OSWALSEEDS</t>
  </si>
  <si>
    <t>ShreeOswal S and Che Ltd</t>
  </si>
  <si>
    <t>F3 ADVISORS PRIVATE LIMITED</t>
  </si>
  <si>
    <t>Profit of Rs.16/-</t>
  </si>
  <si>
    <t>Profit of Rs.9.5/-</t>
  </si>
  <si>
    <t>15.60-16.10</t>
  </si>
  <si>
    <t>17.50-18.50</t>
  </si>
  <si>
    <t>PROTEAN</t>
  </si>
  <si>
    <t>1810-1960</t>
  </si>
  <si>
    <t>2300-2500</t>
  </si>
  <si>
    <t>RAMCOCEM 29AUG FUT</t>
  </si>
  <si>
    <t>NIFTY 24800 PE 22 AUG</t>
  </si>
  <si>
    <t>Loss of Rs.27.5/-</t>
  </si>
  <si>
    <t>BANKNIFTY 51300 CE 28 AUG</t>
  </si>
  <si>
    <t>BANKNIFTY 51600 CE 28 AUG</t>
  </si>
  <si>
    <t>Positional  Call (Timeframe- 1-3 Months)</t>
  </si>
  <si>
    <t>Smart Delivery Trade (Timeframe- 3-5 Months)</t>
  </si>
  <si>
    <t>Techno -Funda (Timeframe- 3-6 Months)</t>
  </si>
  <si>
    <t>Investment Idea (Timeframe- 2-3 Years)</t>
  </si>
  <si>
    <t>NIDHI KHANDELWAL</t>
  </si>
  <si>
    <t>VIVEK KUMAR SHARMA</t>
  </si>
  <si>
    <t>ARCFIN</t>
  </si>
  <si>
    <t>SKSE SECURITIES LIMITED CORP CM/TM PROP A/C</t>
  </si>
  <si>
    <t>ASSOCIATED</t>
  </si>
  <si>
    <t>GAGANBASE VINCOM PRIVATE LTD</t>
  </si>
  <si>
    <t>CHEMOPH</t>
  </si>
  <si>
    <t>RAVAL NAMAN VIRENDRAKUMAR</t>
  </si>
  <si>
    <t>N L RUNGTA (HUF)</t>
  </si>
  <si>
    <t>ETHOSLTD</t>
  </si>
  <si>
    <t>GLCL</t>
  </si>
  <si>
    <t>GUJTLRM</t>
  </si>
  <si>
    <t>SETU SECURITIES PVT. LTD.</t>
  </si>
  <si>
    <t>VISAGAR FINANCIAL SERVICES LIMITED</t>
  </si>
  <si>
    <t>KKALPANAIND</t>
  </si>
  <si>
    <t>ALMOND POLYTRADERS PRIVATE LIMITED</t>
  </si>
  <si>
    <t>LYPSAGEMS</t>
  </si>
  <si>
    <t>MAFIA</t>
  </si>
  <si>
    <t>MARKOBENZ</t>
  </si>
  <si>
    <t>MINDTREE MACHINERY PRIVATE LIMITED</t>
  </si>
  <si>
    <t>GAURANG MANUBHAI SHAH</t>
  </si>
  <si>
    <t>MANUBHAI AMRUTLAL SHAH</t>
  </si>
  <si>
    <t>ANJANIKUMARI ALPESHKUMAR SONI</t>
  </si>
  <si>
    <t>PROFINC</t>
  </si>
  <si>
    <t>VINAY ARUNKUMAR SANKLECHA</t>
  </si>
  <si>
    <t>PULSRIN</t>
  </si>
  <si>
    <t>ROJL</t>
  </si>
  <si>
    <t>BHARAT RASIKLAL SHAH</t>
  </si>
  <si>
    <t>SHAKTIPR</t>
  </si>
  <si>
    <t>V2RETAIL</t>
  </si>
  <si>
    <t>INDIA 2020 FUND II,LIMITED</t>
  </si>
  <si>
    <t>YARNSYN</t>
  </si>
  <si>
    <t>ASHOKBHAI MADHUBHAI KORAT</t>
  </si>
  <si>
    <t>SRESTHA FINVEST LIMITED</t>
  </si>
  <si>
    <t>AVROIND</t>
  </si>
  <si>
    <t>AVRO INDIA LIMITED</t>
  </si>
  <si>
    <t>BALPHARMA</t>
  </si>
  <si>
    <t>Bal Pharma Limited</t>
  </si>
  <si>
    <t>JETFREIGHT</t>
  </si>
  <si>
    <t>Jet Freight Logistics Ltd</t>
  </si>
  <si>
    <t>KANANIIND</t>
  </si>
  <si>
    <t>Kanani Industries Ltd</t>
  </si>
  <si>
    <t>CHANDAN  CHAURASIYA</t>
  </si>
  <si>
    <t>Lypsa Gems &amp; Jewel Ltd</t>
  </si>
  <si>
    <t>NIITLTD</t>
  </si>
  <si>
    <t>NIIT Limited</t>
  </si>
  <si>
    <t>ORIENTALTL</t>
  </si>
  <si>
    <t>Oriental Trimex Limited</t>
  </si>
  <si>
    <t>Precision Camshafts Ltd.</t>
  </si>
  <si>
    <t>SGL</t>
  </si>
  <si>
    <t>STL Global Limited</t>
  </si>
  <si>
    <t>SILLYMONKS</t>
  </si>
  <si>
    <t>Silly Monks Entertain Ltd</t>
  </si>
  <si>
    <t>TBZ</t>
  </si>
  <si>
    <t>Trib Bhimji Zaveri Ltd</t>
  </si>
  <si>
    <t>Ethos Limited</t>
  </si>
  <si>
    <t>HARSHIL PREMJIBHAI KANANI</t>
  </si>
  <si>
    <t>SUDH INVESTMENTS PVT. LTD</t>
  </si>
  <si>
    <t>SERVICE</t>
  </si>
  <si>
    <t>Service Care Limited</t>
  </si>
  <si>
    <t>KIRTI BEARINGS PRIVATE LTD</t>
  </si>
  <si>
    <t>JR SEAMLESS PRIVATE LIMITED</t>
  </si>
  <si>
    <t>994-1024</t>
  </si>
  <si>
    <t>ANUP</t>
  </si>
  <si>
    <t>2000-2040</t>
  </si>
  <si>
    <t>Profit of Rs.19/-</t>
  </si>
  <si>
    <t>Loss of Rs.6/-</t>
  </si>
  <si>
    <t>555-565</t>
  </si>
  <si>
    <t>GUTTIKONDA RAJASEKHAR</t>
  </si>
  <si>
    <t>CHETANBHAIRUGNATHBHAIMATHOLIYA</t>
  </si>
  <si>
    <t>LAAVNYA</t>
  </si>
  <si>
    <t>BISHNUKUMARAGRAWAL</t>
  </si>
  <si>
    <t>VARDANJAIN</t>
  </si>
  <si>
    <t>MAA VAISHNO VENTURE</t>
  </si>
  <si>
    <t>SMITA KHURANA</t>
  </si>
  <si>
    <t>SANGHVI MAHAVEERKUMAR</t>
  </si>
  <si>
    <t>NEEL SHANKAR HARLALKA (HUF)</t>
  </si>
  <si>
    <t>AZTEC</t>
  </si>
  <si>
    <t>CATALYST NEW INDIA FUND</t>
  </si>
  <si>
    <t>BFLAFL</t>
  </si>
  <si>
    <t>ARADHANA PANDEY</t>
  </si>
  <si>
    <t>BILLWIN</t>
  </si>
  <si>
    <t>ANAND PRAKASH SHAH</t>
  </si>
  <si>
    <t>ROHIT RAWAT</t>
  </si>
  <si>
    <t>MAHENDRABHAI GULABDAS PATEL</t>
  </si>
  <si>
    <t>CITADEL</t>
  </si>
  <si>
    <t>AMIT JASANI FIN SER PVT LTD</t>
  </si>
  <si>
    <t>MAHENDRA ANANDJI CHHEDA HUF</t>
  </si>
  <si>
    <t>CORNE</t>
  </si>
  <si>
    <t>URMIL SATISHKUMAR SHAH</t>
  </si>
  <si>
    <t>DAPS</t>
  </si>
  <si>
    <t>SHETALBHAI CHANDRAKANTBHAI SHAH HUF</t>
  </si>
  <si>
    <t>VARSHABEN BHARATBHAI SHAH</t>
  </si>
  <si>
    <t>ERAAYA</t>
  </si>
  <si>
    <t>CRAFT EMERGING MARKET FUND PCC- CITADEL CAPITAL FUND</t>
  </si>
  <si>
    <t>CRAFT EMERGING MARKET FUND PCC- ELITE CAPITAL FUND</t>
  </si>
  <si>
    <t>FTL</t>
  </si>
  <si>
    <t>SANJIT KUMAR</t>
  </si>
  <si>
    <t>GEMSI</t>
  </si>
  <si>
    <t>SACHINVERMA</t>
  </si>
  <si>
    <t>GLOBUSCON</t>
  </si>
  <si>
    <t>EOS MULTI-STRATEGY FUND AIFLNP V.C.I.C.LTD</t>
  </si>
  <si>
    <t>ARIAL HOLDINGS 1</t>
  </si>
  <si>
    <t>GSLSEC</t>
  </si>
  <si>
    <t>PRAVEEN KUMAR AGNIHOTRI</t>
  </si>
  <si>
    <t>HIKLASS</t>
  </si>
  <si>
    <t>JAYESH G KUWADIA</t>
  </si>
  <si>
    <t>RAVI OMPRAKASH AGRAWAL</t>
  </si>
  <si>
    <t>KAPIL TANEJA</t>
  </si>
  <si>
    <t>RATAN LAL</t>
  </si>
  <si>
    <t>INDLEASE</t>
  </si>
  <si>
    <t>PUNJAB NATIONAL BANK</t>
  </si>
  <si>
    <t>VIPULA PANKAJ PATIL</t>
  </si>
  <si>
    <t>KHYATI</t>
  </si>
  <si>
    <t>VIVEK KANDA</t>
  </si>
  <si>
    <t>KIZI</t>
  </si>
  <si>
    <t>BHAVIK KIRITKUMAR SHAH HU F</t>
  </si>
  <si>
    <t>MAYANK SECURITIES PVT. LTD</t>
  </si>
  <si>
    <t>LESHAIND</t>
  </si>
  <si>
    <t>NAVRATAN RAJPUROHIT</t>
  </si>
  <si>
    <t>PRATIK SUMERMAL MUNOT</t>
  </si>
  <si>
    <t>MEAPL</t>
  </si>
  <si>
    <t>NAVKAR</t>
  </si>
  <si>
    <t>DIPAKKUMAR CHIMANLAL SHAH</t>
  </si>
  <si>
    <t>RDS CORPORATE SERVICES PRIVATE LIMITED</t>
  </si>
  <si>
    <t>HARINDERPAL SINGH BANGA</t>
  </si>
  <si>
    <t>MANJULA HIRJI GADA</t>
  </si>
  <si>
    <t>JAI VINAYAK SECURITIES</t>
  </si>
  <si>
    <t>MEHUL C MUNJASARA HUF</t>
  </si>
  <si>
    <t>PRIYASHA MEVEN FINANCE LTD.</t>
  </si>
  <si>
    <t>PBAINFRA</t>
  </si>
  <si>
    <t>TANVI KRISH SHAH</t>
  </si>
  <si>
    <t>VANSHIKA STOCK VISION LLP</t>
  </si>
  <si>
    <t>ALKESH PRATAP LODAYA</t>
  </si>
  <si>
    <t>SANJIV DHIRAJLAL MEHTA</t>
  </si>
  <si>
    <t>QUINT</t>
  </si>
  <si>
    <t>VESPERA FUND LIMITED</t>
  </si>
  <si>
    <t>UNICO GLOBAL OPPORTUNITIES FUND LIMITED</t>
  </si>
  <si>
    <t>RAJNISH</t>
  </si>
  <si>
    <t>GAJRAJ COMMOSALES LLP</t>
  </si>
  <si>
    <t>RAWEDGE</t>
  </si>
  <si>
    <t>SANJEEV HARBANSLAL BHATIA</t>
  </si>
  <si>
    <t>SHIVANI BROTHERS</t>
  </si>
  <si>
    <t>RAHULKUMAR</t>
  </si>
  <si>
    <t>SEIL</t>
  </si>
  <si>
    <t>THE GREAT INTERNATIONAL TUSKER FUND</t>
  </si>
  <si>
    <t>LEGENDS GLOBAL OPPORTUNITIES (SINGAPORE) PTE. LTD.</t>
  </si>
  <si>
    <t>DIVYAMULTICONPVT LTD</t>
  </si>
  <si>
    <t>REETA SINGH</t>
  </si>
  <si>
    <t>SHILINDORE</t>
  </si>
  <si>
    <t>DEEPDER REAL ESTATE LLP</t>
  </si>
  <si>
    <t>KAYUM RAZAK DHANANI</t>
  </si>
  <si>
    <t>SRESTHA</t>
  </si>
  <si>
    <t>AARVANSS BUILDWELL AND INFRACON LLP</t>
  </si>
  <si>
    <t>ISH TRAVEL &amp; TOURS PRIVATE LIMITED</t>
  </si>
  <si>
    <t>SYLPH TECHNOLOGIES LIMITED</t>
  </si>
  <si>
    <t>SSDL</t>
  </si>
  <si>
    <t>SVS</t>
  </si>
  <si>
    <t>YELLOWSTONE VENTURES LLP</t>
  </si>
  <si>
    <t>ALPHA TC HOLDINGS PTE LTD</t>
  </si>
  <si>
    <t>MOTILAL OSWAL MUTUAL FUND(MOTILAL OSWAL SMALL CAP FUND)</t>
  </si>
  <si>
    <t>VENTURA</t>
  </si>
  <si>
    <t>RITA JAWAHAR BHUTA</t>
  </si>
  <si>
    <t>PRATHAM RUPESH THAKKAR</t>
  </si>
  <si>
    <t>VIVIDIND</t>
  </si>
  <si>
    <t>VASUNDHARA AGROTECH PRIVATE LIMITED</t>
  </si>
  <si>
    <t>ALBERTDAVD</t>
  </si>
  <si>
    <t>Albert David Limited</t>
  </si>
  <si>
    <t>PARAM CAPITAL</t>
  </si>
  <si>
    <t>Ambuja Cements Ltd</t>
  </si>
  <si>
    <t>GQG PARTNERS EMERGING MARKETS EQUITY FUND</t>
  </si>
  <si>
    <t>BEACON</t>
  </si>
  <si>
    <t>Beacon Trusteeship Ltd</t>
  </si>
  <si>
    <t>ARK GLOBAL EMERGING COMPANIES LP</t>
  </si>
  <si>
    <t>Central Depo Ser (I) Ltd</t>
  </si>
  <si>
    <t>TOWER RESEARCH CAPITAL MARKETS INDIA PRIVATE LIMITED</t>
  </si>
  <si>
    <t>CLSL</t>
  </si>
  <si>
    <t>Crop Life Science Limited</t>
  </si>
  <si>
    <t>SONALI RAJEEV MAHESHWARI</t>
  </si>
  <si>
    <t>ELIN</t>
  </si>
  <si>
    <t>Elin Electronics Limited</t>
  </si>
  <si>
    <t>FELIX</t>
  </si>
  <si>
    <t>Felix Industries Ltd.</t>
  </si>
  <si>
    <t>Filatex India Ltd</t>
  </si>
  <si>
    <t>GENUSPAPER</t>
  </si>
  <si>
    <t>Genus P&amp;B Limited</t>
  </si>
  <si>
    <t>HGS</t>
  </si>
  <si>
    <t>Hinduja Global Sols Ltd</t>
  </si>
  <si>
    <t>SHARE INDIA SECURITIES LIMITED</t>
  </si>
  <si>
    <t>JISLJALEQS</t>
  </si>
  <si>
    <t>Jain Irrigation Systems L</t>
  </si>
  <si>
    <t>KANDARP</t>
  </si>
  <si>
    <t>Kandarp Dg Smart Bpo Ltd</t>
  </si>
  <si>
    <t>SHILPA ASHOKKUMAR AGARWAL</t>
  </si>
  <si>
    <t>KHAITANLTD</t>
  </si>
  <si>
    <t>Khaitan (India) Ltd.</t>
  </si>
  <si>
    <t>SACHIN VERMA</t>
  </si>
  <si>
    <t>KOPRAN</t>
  </si>
  <si>
    <t>Kopran Ltd.</t>
  </si>
  <si>
    <t>VIRENDRA GUPTA (HUF)</t>
  </si>
  <si>
    <t>MASON</t>
  </si>
  <si>
    <t>Mason Infratech Limited</t>
  </si>
  <si>
    <t>VINOD KUMAR</t>
  </si>
  <si>
    <t>NAGREEKEXP</t>
  </si>
  <si>
    <t>Nagreeka Exports Limited</t>
  </si>
  <si>
    <t>ANKITA VISHAL SHAH</t>
  </si>
  <si>
    <t>RAMESH SHRICHAND DAMANI</t>
  </si>
  <si>
    <t>AMIT KUMAR JAIN</t>
  </si>
  <si>
    <t>AHUJA KUNAL</t>
  </si>
  <si>
    <t>POOJA JAIN</t>
  </si>
  <si>
    <t>AJAY NATAVARLAL COMMODITIES PRIVATE LIMITED</t>
  </si>
  <si>
    <t>KANDASAMY K</t>
  </si>
  <si>
    <t>Power Mech Projects Ltd.</t>
  </si>
  <si>
    <t>PRIMESECU</t>
  </si>
  <si>
    <t>Prime Securities Limited</t>
  </si>
  <si>
    <t>RADHIKAJWE</t>
  </si>
  <si>
    <t>Radhika Jeweltech Limited</t>
  </si>
  <si>
    <t>RAJINDLTD</t>
  </si>
  <si>
    <t>Rajputana Industries Ltd</t>
  </si>
  <si>
    <t>DIPIKA</t>
  </si>
  <si>
    <t>RANEENGINE</t>
  </si>
  <si>
    <t>Rane Engine Valve Limited</t>
  </si>
  <si>
    <t>UBS PRINCIPAL CAPITAL ASIA LIMITED</t>
  </si>
  <si>
    <t>RELINFRA</t>
  </si>
  <si>
    <t>Reliance Infrastructu Ltd</t>
  </si>
  <si>
    <t>RHFL</t>
  </si>
  <si>
    <t>Reliance Home Finance Ltd</t>
  </si>
  <si>
    <t>TOPGAIN FINANCE PRIVATE LIMITED</t>
  </si>
  <si>
    <t>RPOWER</t>
  </si>
  <si>
    <t>Reliance Power Limited</t>
  </si>
  <si>
    <t>SEAMECLTD</t>
  </si>
  <si>
    <t>SEAMEC Limited</t>
  </si>
  <si>
    <t>SEPC</t>
  </si>
  <si>
    <t>SEPC Limited</t>
  </si>
  <si>
    <t>RS SECURITIES</t>
  </si>
  <si>
    <t>SOLANKI DHARMENDRSINH</t>
  </si>
  <si>
    <t>SANJANABEN SUKHABHAI KHANT</t>
  </si>
  <si>
    <t>ANUJ SHUKLA</t>
  </si>
  <si>
    <t>SOUTHWEST</t>
  </si>
  <si>
    <t>South West Pinnacle Ltd</t>
  </si>
  <si>
    <t>PRASOON PANKAJ</t>
  </si>
  <si>
    <t>YOGESH KUMAR SHARMA</t>
  </si>
  <si>
    <t>Saraswati Saree Depot Ltd</t>
  </si>
  <si>
    <t>SSEGL</t>
  </si>
  <si>
    <t>Sathlokhar Syn E&amp;C Glob L</t>
  </si>
  <si>
    <t>YUGA STOCKS AND COMMODITIES PRIVATE LIMITED  .</t>
  </si>
  <si>
    <t>SUYOG</t>
  </si>
  <si>
    <t>Suyog Telematics Limited</t>
  </si>
  <si>
    <t>ADROIT FINANCIAL SERVICES PVT LTD</t>
  </si>
  <si>
    <t>PRRSAAR COMMODITIES PVT LTD</t>
  </si>
  <si>
    <t>TVSELECT</t>
  </si>
  <si>
    <t>TVS Electronics Limited</t>
  </si>
  <si>
    <t>VETO</t>
  </si>
  <si>
    <t>Veto Switchgear Cable Ltd</t>
  </si>
  <si>
    <t>VISHWAS</t>
  </si>
  <si>
    <t>Vishwas Agri Seeds Ltd</t>
  </si>
  <si>
    <t>ATUL AGARWAL</t>
  </si>
  <si>
    <t>VLEGOV</t>
  </si>
  <si>
    <t>VL E Gov and IT Sol Ltd</t>
  </si>
  <si>
    <t>KABEELON SALES CORP</t>
  </si>
  <si>
    <t>VLINFRA</t>
  </si>
  <si>
    <t>V.L.Infraprojects Limited</t>
  </si>
  <si>
    <t>SUNIL SHARMA</t>
  </si>
  <si>
    <t>WEL</t>
  </si>
  <si>
    <t>Wonder Electricals Ltd</t>
  </si>
  <si>
    <t>HOLDERIND INVESTMENTS LIMITED</t>
  </si>
  <si>
    <t>CUBEXTUB</t>
  </si>
  <si>
    <t>CubexTubingsLtd-RollSett</t>
  </si>
  <si>
    <t>ENSPIRE INSTITUTE OF PROFESSIONAL STUDIES LLP</t>
  </si>
  <si>
    <t>SABOO VENTURES LLP</t>
  </si>
  <si>
    <t>SAPNA DEVANG SHAH</t>
  </si>
  <si>
    <t>DAKSHA BIPINCHANDRA SHAH</t>
  </si>
  <si>
    <t>BIPIN R SHAH</t>
  </si>
  <si>
    <t>REKHA BHANDARI</t>
  </si>
  <si>
    <t>PRAJAL BHANDARI</t>
  </si>
  <si>
    <t>NEW LEAINA INVESTMENTS LIMITED</t>
  </si>
  <si>
    <t>ISHAN</t>
  </si>
  <si>
    <t>Ishan International Ltd</t>
  </si>
  <si>
    <t>SHANTANU SRIVASTAVA</t>
  </si>
  <si>
    <t>JHS</t>
  </si>
  <si>
    <t>JHS Svendgaard Laboratori</t>
  </si>
  <si>
    <t>SIXTH SENSE INDIA OPPORTUNITIES 11</t>
  </si>
  <si>
    <t>SAPTARSHI DEY</t>
  </si>
  <si>
    <t>NITCO</t>
  </si>
  <si>
    <t>Nitco Limited</t>
  </si>
  <si>
    <t>RAJESHWARI PRANNATH TALWAR</t>
  </si>
  <si>
    <t>BAIGANI SANJAY KUMAR</t>
  </si>
  <si>
    <t>CINCO STOCK VISION LLP</t>
  </si>
  <si>
    <t>NOMURA SINGAPORE LIMITED</t>
  </si>
  <si>
    <t>SANKET RAMESH FUKE</t>
  </si>
  <si>
    <t>TPHQ</t>
  </si>
  <si>
    <t>Teamo Productions HQ Ltd</t>
  </si>
  <si>
    <t>VRINDAA ADVANCED MATERIALS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</si>
</sst>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8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37" fillId="42" borderId="28" xfId="0" applyFont="1" applyFill="1" applyBorder="1" applyAlignment="1">
      <alignment vertical="center"/>
    </xf>
    <xf numFmtId="0" fontId="38" fillId="42" borderId="28" xfId="0" applyFont="1" applyFill="1" applyBorder="1" applyAlignment="1">
      <alignment vertical="center"/>
    </xf>
    <xf numFmtId="2" fontId="4" fillId="2" borderId="41" xfId="0" applyNumberFormat="1" applyFont="1" applyFill="1" applyBorder="1" applyAlignment="1">
      <alignment horizontal="center" vertical="center"/>
    </xf>
    <xf numFmtId="0" fontId="61" fillId="0" borderId="22" xfId="0" applyFont="1" applyBorder="1"/>
    <xf numFmtId="1" fontId="4" fillId="2" borderId="7" xfId="0" applyNumberFormat="1" applyFont="1" applyFill="1" applyBorder="1" applyAlignment="1">
      <alignment horizontal="center" vertical="center" wrapText="1"/>
    </xf>
    <xf numFmtId="167" fontId="4" fillId="0" borderId="22" xfId="0" applyNumberFormat="1" applyFont="1" applyBorder="1" applyAlignment="1">
      <alignment horizontal="center" vertical="center"/>
    </xf>
    <xf numFmtId="1" fontId="4" fillId="2" borderId="28" xfId="0" applyNumberFormat="1" applyFont="1" applyFill="1" applyBorder="1" applyAlignment="1">
      <alignment horizontal="center" vertical="center" wrapText="1"/>
    </xf>
    <xf numFmtId="0" fontId="16" fillId="0" borderId="5" xfId="0" applyFont="1" applyBorder="1"/>
    <xf numFmtId="167" fontId="4" fillId="2" borderId="7" xfId="0" applyNumberFormat="1" applyFont="1" applyFill="1" applyBorder="1" applyAlignment="1">
      <alignment horizontal="center" vertical="center"/>
    </xf>
    <xf numFmtId="1" fontId="4" fillId="2" borderId="40" xfId="0" applyNumberFormat="1" applyFont="1" applyFill="1" applyBorder="1" applyAlignment="1">
      <alignment horizontal="center" vertical="center" wrapText="1"/>
    </xf>
    <xf numFmtId="167" fontId="4" fillId="2" borderId="28" xfId="0" applyNumberFormat="1" applyFont="1" applyFill="1" applyBorder="1" applyAlignment="1">
      <alignment horizontal="center" vertical="center"/>
    </xf>
    <xf numFmtId="15" fontId="7" fillId="2" borderId="22" xfId="0" applyNumberFormat="1" applyFont="1" applyFill="1" applyBorder="1" applyAlignment="1">
      <alignment horizontal="center"/>
    </xf>
    <xf numFmtId="0" fontId="0" fillId="0" borderId="42" xfId="0" applyBorder="1"/>
    <xf numFmtId="0" fontId="4" fillId="2" borderId="44" xfId="0" applyFont="1" applyFill="1" applyBorder="1"/>
    <xf numFmtId="0" fontId="4" fillId="2" borderId="45" xfId="0" applyFont="1" applyFill="1" applyBorder="1"/>
    <xf numFmtId="0" fontId="4" fillId="2" borderId="42" xfId="0" applyFont="1" applyFill="1" applyBorder="1"/>
    <xf numFmtId="0" fontId="4" fillId="3" borderId="43" xfId="0" applyFont="1" applyFill="1" applyBorder="1"/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0" fontId="5" fillId="3" borderId="22" xfId="0" applyFont="1" applyFill="1" applyBorder="1" applyAlignment="1">
      <alignment horizontal="center"/>
    </xf>
    <xf numFmtId="0" fontId="36" fillId="2" borderId="43" xfId="0" applyFont="1" applyFill="1" applyBorder="1" applyAlignment="1">
      <alignment horizontal="left"/>
    </xf>
    <xf numFmtId="0" fontId="4" fillId="2" borderId="48" xfId="0" applyFont="1" applyFill="1" applyBorder="1"/>
    <xf numFmtId="0" fontId="4" fillId="2" borderId="49" xfId="0" applyFont="1" applyFill="1" applyBorder="1"/>
    <xf numFmtId="0" fontId="4" fillId="3" borderId="45" xfId="0" applyFont="1" applyFill="1" applyBorder="1"/>
    <xf numFmtId="0" fontId="4" fillId="3" borderId="42" xfId="0" applyFont="1" applyFill="1" applyBorder="1"/>
    <xf numFmtId="0" fontId="0" fillId="0" borderId="46" xfId="0" applyBorder="1"/>
    <xf numFmtId="0" fontId="5" fillId="3" borderId="22" xfId="0" applyFont="1" applyFill="1" applyBorder="1"/>
    <xf numFmtId="0" fontId="6" fillId="3" borderId="22" xfId="0" applyFont="1" applyFill="1" applyBorder="1" applyAlignment="1">
      <alignment horizontal="center"/>
    </xf>
    <xf numFmtId="0" fontId="0" fillId="0" borderId="47" xfId="0" applyBorder="1"/>
    <xf numFmtId="0" fontId="0" fillId="0" borderId="49" xfId="0" applyBorder="1"/>
    <xf numFmtId="0" fontId="0" fillId="0" borderId="50" xfId="0" applyBorder="1"/>
    <xf numFmtId="0" fontId="34" fillId="3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wrapText="1"/>
    </xf>
    <xf numFmtId="0" fontId="37" fillId="0" borderId="28" xfId="0" applyFont="1" applyFill="1" applyBorder="1" applyAlignment="1">
      <alignment vertical="center"/>
    </xf>
    <xf numFmtId="0" fontId="38" fillId="0" borderId="28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16" fontId="37" fillId="0" borderId="38" xfId="0" applyNumberFormat="1" applyFont="1" applyFill="1" applyBorder="1" applyAlignment="1">
      <alignment horizontal="center" vertical="center"/>
    </xf>
    <xf numFmtId="16" fontId="37" fillId="0" borderId="40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166" fontId="37" fillId="0" borderId="38" xfId="0" applyNumberFormat="1" applyFont="1" applyFill="1" applyBorder="1" applyAlignment="1">
      <alignment horizontal="center" vertical="center"/>
    </xf>
    <xf numFmtId="166" fontId="37" fillId="0" borderId="40" xfId="0" applyNumberFormat="1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3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5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628650</xdr:colOff>
      <xdr:row>1</xdr:row>
      <xdr:rowOff>0</xdr:rowOff>
    </xdr:from>
    <xdr:ext cx="2743200" cy="514350"/>
    <xdr:pic>
      <xdr:nvPicPr>
        <xdr:cNvPr id="8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58075" y="190500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jain/Downloads/Open%20Cal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Future Intra"/>
      <sheetName val="Cash Intra"/>
      <sheetName val="MidCap Intra"/>
      <sheetName val="Bulk Deals"/>
      <sheetName val="Call Tracker (Equity)"/>
      <sheetName val="Call Tracker (F&amp;O)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360ONE</v>
          </cell>
          <cell r="C11">
            <v>1098.1500000000001</v>
          </cell>
        </row>
        <row r="12">
          <cell r="B12" t="str">
            <v>3MINDIA</v>
          </cell>
          <cell r="C12">
            <v>35325.65</v>
          </cell>
        </row>
        <row r="13">
          <cell r="B13" t="str">
            <v>ABB</v>
          </cell>
          <cell r="C13">
            <v>7859.55</v>
          </cell>
        </row>
        <row r="14">
          <cell r="B14" t="str">
            <v>ACC</v>
          </cell>
          <cell r="C14">
            <v>2348.6</v>
          </cell>
        </row>
        <row r="15">
          <cell r="B15" t="str">
            <v>AIAENG</v>
          </cell>
          <cell r="C15">
            <v>4400.3500000000004</v>
          </cell>
        </row>
        <row r="16">
          <cell r="B16" t="str">
            <v>APLAPOLLO</v>
          </cell>
          <cell r="C16">
            <v>1417.15</v>
          </cell>
        </row>
        <row r="17">
          <cell r="B17" t="str">
            <v>AUBANK</v>
          </cell>
          <cell r="C17">
            <v>633.4</v>
          </cell>
        </row>
        <row r="18">
          <cell r="B18" t="str">
            <v>AARTIIND</v>
          </cell>
          <cell r="C18">
            <v>625.20000000000005</v>
          </cell>
        </row>
        <row r="19">
          <cell r="B19" t="str">
            <v>AAVAS</v>
          </cell>
          <cell r="C19">
            <v>1694.15</v>
          </cell>
        </row>
        <row r="20">
          <cell r="B20" t="str">
            <v>ABBOTINDIA</v>
          </cell>
          <cell r="C20">
            <v>29156.6</v>
          </cell>
        </row>
        <row r="21">
          <cell r="B21" t="str">
            <v>ACE</v>
          </cell>
          <cell r="C21">
            <v>1321.7</v>
          </cell>
        </row>
        <row r="22">
          <cell r="B22" t="str">
            <v>ADANIENSOL</v>
          </cell>
          <cell r="C22">
            <v>1077.75</v>
          </cell>
        </row>
        <row r="23">
          <cell r="B23" t="str">
            <v>ADANIENT</v>
          </cell>
          <cell r="C23">
            <v>3099.05</v>
          </cell>
        </row>
        <row r="24">
          <cell r="B24" t="str">
            <v>ADANIGREEN</v>
          </cell>
          <cell r="C24">
            <v>1886.35</v>
          </cell>
        </row>
        <row r="25">
          <cell r="B25" t="str">
            <v>ADANIPORTS</v>
          </cell>
          <cell r="C25">
            <v>1492.3</v>
          </cell>
        </row>
        <row r="26">
          <cell r="B26" t="str">
            <v>ADANIPOWER</v>
          </cell>
          <cell r="C26">
            <v>673.7</v>
          </cell>
        </row>
        <row r="27">
          <cell r="B27" t="str">
            <v>ATGL</v>
          </cell>
          <cell r="C27">
            <v>860.9</v>
          </cell>
        </row>
        <row r="28">
          <cell r="B28" t="str">
            <v>AWL</v>
          </cell>
          <cell r="C28">
            <v>380.5</v>
          </cell>
        </row>
        <row r="29">
          <cell r="B29" t="str">
            <v>ABCAPITAL</v>
          </cell>
          <cell r="C29">
            <v>223.27</v>
          </cell>
        </row>
        <row r="30">
          <cell r="B30" t="str">
            <v>ABFRL</v>
          </cell>
          <cell r="C30">
            <v>314.3</v>
          </cell>
        </row>
        <row r="31">
          <cell r="B31" t="str">
            <v>AEGISLOG</v>
          </cell>
          <cell r="C31">
            <v>809.05</v>
          </cell>
        </row>
        <row r="32">
          <cell r="B32" t="str">
            <v>AETHER</v>
          </cell>
          <cell r="C32">
            <v>910.65</v>
          </cell>
        </row>
        <row r="33">
          <cell r="B33" t="str">
            <v>AFFLE</v>
          </cell>
          <cell r="C33">
            <v>1635.1</v>
          </cell>
        </row>
        <row r="34">
          <cell r="B34" t="str">
            <v>AJANTPHARM</v>
          </cell>
          <cell r="C34">
            <v>3123.1</v>
          </cell>
        </row>
        <row r="35">
          <cell r="B35" t="str">
            <v>APLLTD</v>
          </cell>
          <cell r="C35">
            <v>1117.5999999999999</v>
          </cell>
        </row>
        <row r="36">
          <cell r="B36" t="str">
            <v>ALKEM</v>
          </cell>
          <cell r="C36">
            <v>5768.05</v>
          </cell>
        </row>
        <row r="37">
          <cell r="B37" t="str">
            <v>ALKYLAMINE</v>
          </cell>
          <cell r="C37">
            <v>2098.9499999999998</v>
          </cell>
        </row>
        <row r="38">
          <cell r="B38" t="str">
            <v>ALLCARGO</v>
          </cell>
          <cell r="C38">
            <v>67.66</v>
          </cell>
        </row>
        <row r="39">
          <cell r="B39" t="str">
            <v>ALOKINDS</v>
          </cell>
          <cell r="C39">
            <v>29.17</v>
          </cell>
        </row>
        <row r="40">
          <cell r="B40" t="str">
            <v>ARE&amp;M</v>
          </cell>
          <cell r="C40">
            <v>1548.25</v>
          </cell>
        </row>
        <row r="41">
          <cell r="B41" t="str">
            <v>AMBER</v>
          </cell>
          <cell r="C41">
            <v>4199.8500000000004</v>
          </cell>
        </row>
        <row r="42">
          <cell r="B42" t="str">
            <v>AMBUJACEM</v>
          </cell>
          <cell r="C42">
            <v>631.79999999999995</v>
          </cell>
        </row>
        <row r="43">
          <cell r="B43" t="str">
            <v>ANANDRATHI</v>
          </cell>
          <cell r="C43">
            <v>3758.1</v>
          </cell>
        </row>
        <row r="44">
          <cell r="B44" t="str">
            <v>ANGELONE</v>
          </cell>
          <cell r="C44">
            <v>2616.75</v>
          </cell>
        </row>
        <row r="45">
          <cell r="B45" t="str">
            <v>ANURAS</v>
          </cell>
          <cell r="C45">
            <v>800.7</v>
          </cell>
        </row>
        <row r="46">
          <cell r="B46" t="str">
            <v>APARINDS</v>
          </cell>
          <cell r="C46">
            <v>8518.5</v>
          </cell>
        </row>
        <row r="47">
          <cell r="B47" t="str">
            <v>APOLLOHOSP</v>
          </cell>
          <cell r="C47">
            <v>6830.55</v>
          </cell>
        </row>
        <row r="48">
          <cell r="B48" t="str">
            <v>APOLLOTYRE</v>
          </cell>
          <cell r="C48">
            <v>507.6</v>
          </cell>
        </row>
        <row r="49">
          <cell r="B49" t="str">
            <v>APTUS</v>
          </cell>
          <cell r="C49">
            <v>315.85000000000002</v>
          </cell>
        </row>
        <row r="50">
          <cell r="B50" t="str">
            <v>ACI</v>
          </cell>
          <cell r="C50">
            <v>821</v>
          </cell>
        </row>
        <row r="51">
          <cell r="B51" t="str">
            <v>ASAHIINDIA</v>
          </cell>
          <cell r="C51">
            <v>656.5</v>
          </cell>
        </row>
        <row r="52">
          <cell r="B52" t="str">
            <v>ASHOKLEY</v>
          </cell>
          <cell r="C52">
            <v>261.75</v>
          </cell>
        </row>
        <row r="53">
          <cell r="B53" t="str">
            <v>ASIANPAINT</v>
          </cell>
          <cell r="C53">
            <v>3186.6</v>
          </cell>
        </row>
        <row r="54">
          <cell r="B54" t="str">
            <v>ASTERDM</v>
          </cell>
          <cell r="C54">
            <v>401.3</v>
          </cell>
        </row>
        <row r="55">
          <cell r="B55" t="str">
            <v>ASTRAZEN</v>
          </cell>
          <cell r="C55">
            <v>6780.35</v>
          </cell>
        </row>
        <row r="56">
          <cell r="B56" t="str">
            <v>ASTRAL</v>
          </cell>
          <cell r="C56">
            <v>1955.95</v>
          </cell>
        </row>
        <row r="57">
          <cell r="B57" t="str">
            <v>ATUL</v>
          </cell>
          <cell r="C57">
            <v>7912.7</v>
          </cell>
        </row>
        <row r="58">
          <cell r="B58" t="str">
            <v>AUROPHARMA</v>
          </cell>
          <cell r="C58">
            <v>1533.85</v>
          </cell>
        </row>
        <row r="59">
          <cell r="B59" t="str">
            <v>AVANTIFEED</v>
          </cell>
          <cell r="C59">
            <v>698.95</v>
          </cell>
        </row>
        <row r="60">
          <cell r="B60" t="str">
            <v>DMART</v>
          </cell>
          <cell r="C60">
            <v>5057.8500000000004</v>
          </cell>
        </row>
        <row r="61">
          <cell r="B61" t="str">
            <v>AXISBANK</v>
          </cell>
          <cell r="C61">
            <v>1169.95</v>
          </cell>
        </row>
        <row r="62">
          <cell r="B62" t="str">
            <v>BEML</v>
          </cell>
          <cell r="C62">
            <v>3913.25</v>
          </cell>
        </row>
        <row r="63">
          <cell r="B63" t="str">
            <v>BLS</v>
          </cell>
          <cell r="C63">
            <v>392.45</v>
          </cell>
        </row>
        <row r="64">
          <cell r="B64" t="str">
            <v>BSE</v>
          </cell>
          <cell r="C64">
            <v>2726.85</v>
          </cell>
        </row>
        <row r="65">
          <cell r="B65" t="str">
            <v>BAJAJ-AUTO</v>
          </cell>
          <cell r="C65">
            <v>9914.2000000000007</v>
          </cell>
        </row>
        <row r="66">
          <cell r="B66" t="str">
            <v>BAJFINANCE</v>
          </cell>
          <cell r="C66">
            <v>6743.6</v>
          </cell>
        </row>
        <row r="67">
          <cell r="B67" t="str">
            <v>BAJAJFINSV</v>
          </cell>
          <cell r="C67">
            <v>1625.7</v>
          </cell>
        </row>
        <row r="68">
          <cell r="B68" t="str">
            <v>BAJAJHLDNG</v>
          </cell>
          <cell r="C68">
            <v>9880.9</v>
          </cell>
        </row>
        <row r="69">
          <cell r="B69" t="str">
            <v>BALAMINES</v>
          </cell>
          <cell r="C69">
            <v>2182.6</v>
          </cell>
        </row>
        <row r="70">
          <cell r="B70" t="str">
            <v>BALKRISIND</v>
          </cell>
          <cell r="C70">
            <v>2869.8</v>
          </cell>
        </row>
        <row r="71">
          <cell r="B71" t="str">
            <v>BALRAMCHIN</v>
          </cell>
          <cell r="C71">
            <v>579.15</v>
          </cell>
        </row>
        <row r="72">
          <cell r="B72" t="str">
            <v>BANDHANBNK</v>
          </cell>
          <cell r="C72">
            <v>205.43</v>
          </cell>
        </row>
        <row r="73">
          <cell r="B73" t="str">
            <v>BANKBARODA</v>
          </cell>
          <cell r="C73">
            <v>254.1</v>
          </cell>
        </row>
        <row r="74">
          <cell r="B74" t="str">
            <v>BANKINDIA</v>
          </cell>
          <cell r="C74">
            <v>120.98</v>
          </cell>
        </row>
        <row r="75">
          <cell r="B75" t="str">
            <v>MAHABANK</v>
          </cell>
          <cell r="C75">
            <v>62.79</v>
          </cell>
        </row>
        <row r="76">
          <cell r="B76" t="str">
            <v>BATAINDIA</v>
          </cell>
          <cell r="C76">
            <v>1446.3</v>
          </cell>
        </row>
        <row r="77">
          <cell r="B77" t="str">
            <v>BAYERCROP</v>
          </cell>
          <cell r="C77">
            <v>6299.3</v>
          </cell>
        </row>
        <row r="78">
          <cell r="B78" t="str">
            <v>BERGEPAINT</v>
          </cell>
          <cell r="C78">
            <v>582.04999999999995</v>
          </cell>
        </row>
        <row r="79">
          <cell r="B79" t="str">
            <v>BDL</v>
          </cell>
          <cell r="C79">
            <v>1304.45</v>
          </cell>
        </row>
        <row r="80">
          <cell r="B80" t="str">
            <v>BEL</v>
          </cell>
          <cell r="C80">
            <v>304.5</v>
          </cell>
        </row>
        <row r="81">
          <cell r="B81" t="str">
            <v>BHARATFORG</v>
          </cell>
          <cell r="C81">
            <v>1621.2</v>
          </cell>
        </row>
        <row r="82">
          <cell r="B82" t="str">
            <v>BHEL</v>
          </cell>
          <cell r="C82">
            <v>299.64999999999998</v>
          </cell>
        </row>
        <row r="83">
          <cell r="B83" t="str">
            <v>BPCL</v>
          </cell>
          <cell r="C83">
            <v>350.1</v>
          </cell>
        </row>
        <row r="84">
          <cell r="B84" t="str">
            <v>BHARTIARTL</v>
          </cell>
          <cell r="C84">
            <v>1486.35</v>
          </cell>
        </row>
        <row r="85">
          <cell r="B85" t="str">
            <v>BIKAJI</v>
          </cell>
          <cell r="C85">
            <v>855</v>
          </cell>
        </row>
        <row r="86">
          <cell r="B86" t="str">
            <v>BIOCON</v>
          </cell>
          <cell r="C86">
            <v>356.5</v>
          </cell>
        </row>
        <row r="87">
          <cell r="B87" t="str">
            <v>BIRLACORPN</v>
          </cell>
          <cell r="C87">
            <v>1326.95</v>
          </cell>
        </row>
        <row r="88">
          <cell r="B88" t="str">
            <v>BSOFT</v>
          </cell>
          <cell r="C88">
            <v>601.65</v>
          </cell>
        </row>
        <row r="89">
          <cell r="B89" t="str">
            <v>BLUEDART</v>
          </cell>
          <cell r="C89">
            <v>8154.3</v>
          </cell>
        </row>
        <row r="90">
          <cell r="B90" t="str">
            <v>BLUESTARCO</v>
          </cell>
          <cell r="C90">
            <v>1746.5</v>
          </cell>
        </row>
        <row r="91">
          <cell r="B91" t="str">
            <v>BBTC</v>
          </cell>
          <cell r="C91">
            <v>2564.85</v>
          </cell>
        </row>
        <row r="92">
          <cell r="B92" t="str">
            <v>BORORENEW</v>
          </cell>
          <cell r="C92">
            <v>504</v>
          </cell>
        </row>
        <row r="93">
          <cell r="B93" t="str">
            <v>BOSCHLTD</v>
          </cell>
          <cell r="C93">
            <v>32503.15</v>
          </cell>
        </row>
        <row r="94">
          <cell r="B94" t="str">
            <v>BRIGADE</v>
          </cell>
          <cell r="C94">
            <v>1150.8</v>
          </cell>
        </row>
        <row r="95">
          <cell r="B95" t="str">
            <v>BRITANNIA</v>
          </cell>
          <cell r="C95">
            <v>5836.8</v>
          </cell>
        </row>
        <row r="96">
          <cell r="B96" t="str">
            <v>MAPMYINDIA</v>
          </cell>
          <cell r="C96">
            <v>2171.25</v>
          </cell>
        </row>
        <row r="97">
          <cell r="B97" t="str">
            <v>CCL</v>
          </cell>
          <cell r="C97">
            <v>715.75</v>
          </cell>
        </row>
        <row r="98">
          <cell r="B98" t="str">
            <v>CESC</v>
          </cell>
          <cell r="C98">
            <v>191.99</v>
          </cell>
        </row>
        <row r="99">
          <cell r="B99" t="str">
            <v>CGPOWER</v>
          </cell>
          <cell r="C99">
            <v>740.65</v>
          </cell>
        </row>
        <row r="100">
          <cell r="B100" t="str">
            <v>CIEINDIA</v>
          </cell>
          <cell r="C100">
            <v>571.4</v>
          </cell>
        </row>
        <row r="101">
          <cell r="B101" t="str">
            <v>CRISIL</v>
          </cell>
          <cell r="C101">
            <v>4521.95</v>
          </cell>
        </row>
        <row r="102">
          <cell r="B102" t="str">
            <v>CSBBANK</v>
          </cell>
          <cell r="C102">
            <v>330.65</v>
          </cell>
        </row>
        <row r="103">
          <cell r="B103" t="str">
            <v>CAMPUS</v>
          </cell>
          <cell r="C103">
            <v>284.95</v>
          </cell>
        </row>
        <row r="104">
          <cell r="B104" t="str">
            <v>CANFINHOME</v>
          </cell>
          <cell r="C104">
            <v>849.6</v>
          </cell>
        </row>
        <row r="105">
          <cell r="B105" t="str">
            <v>CANBK</v>
          </cell>
          <cell r="C105">
            <v>112.33</v>
          </cell>
        </row>
        <row r="106">
          <cell r="B106" t="str">
            <v>CAPLIPOINT</v>
          </cell>
          <cell r="C106">
            <v>1774.3</v>
          </cell>
        </row>
        <row r="107">
          <cell r="B107" t="str">
            <v>CGCL</v>
          </cell>
          <cell r="C107">
            <v>214.24</v>
          </cell>
        </row>
        <row r="108">
          <cell r="B108" t="str">
            <v>CARBORUNIV</v>
          </cell>
          <cell r="C108">
            <v>1579.1</v>
          </cell>
        </row>
        <row r="109">
          <cell r="B109" t="str">
            <v>CASTROLIND</v>
          </cell>
          <cell r="C109">
            <v>270.85000000000002</v>
          </cell>
        </row>
        <row r="110">
          <cell r="B110" t="str">
            <v>CEATLTD</v>
          </cell>
          <cell r="C110">
            <v>2865.05</v>
          </cell>
        </row>
        <row r="111">
          <cell r="B111" t="str">
            <v>CELLO</v>
          </cell>
          <cell r="C111">
            <v>913.8</v>
          </cell>
        </row>
        <row r="112">
          <cell r="B112" t="str">
            <v>CENTRALBK</v>
          </cell>
          <cell r="C112">
            <v>60.69</v>
          </cell>
        </row>
        <row r="113">
          <cell r="B113" t="str">
            <v>CDSL</v>
          </cell>
          <cell r="C113">
            <v>2898.1</v>
          </cell>
        </row>
        <row r="114">
          <cell r="B114" t="str">
            <v>CENTURYPLY</v>
          </cell>
          <cell r="C114">
            <v>760.1</v>
          </cell>
        </row>
        <row r="115">
          <cell r="B115" t="str">
            <v>CENTURYTEX</v>
          </cell>
          <cell r="C115">
            <v>2335.35</v>
          </cell>
        </row>
        <row r="116">
          <cell r="B116" t="str">
            <v>CERA</v>
          </cell>
          <cell r="C116">
            <v>9765.1</v>
          </cell>
        </row>
        <row r="117">
          <cell r="B117" t="str">
            <v>CHALET</v>
          </cell>
          <cell r="C117">
            <v>794.45</v>
          </cell>
        </row>
        <row r="118">
          <cell r="B118" t="str">
            <v>CHAMBLFERT</v>
          </cell>
          <cell r="C118">
            <v>522.1</v>
          </cell>
        </row>
        <row r="119">
          <cell r="B119" t="str">
            <v>CHEMPLASTS</v>
          </cell>
          <cell r="C119">
            <v>498.2</v>
          </cell>
        </row>
        <row r="120">
          <cell r="B120" t="str">
            <v>CHENNPETRO</v>
          </cell>
          <cell r="C120">
            <v>993.8</v>
          </cell>
        </row>
        <row r="121">
          <cell r="B121" t="str">
            <v>CHOLAHLDNG</v>
          </cell>
          <cell r="C121">
            <v>1650.4</v>
          </cell>
        </row>
        <row r="122">
          <cell r="B122" t="str">
            <v>CHOLAFIN</v>
          </cell>
          <cell r="C122">
            <v>1365.65</v>
          </cell>
        </row>
        <row r="123">
          <cell r="B123" t="str">
            <v>CIPLA</v>
          </cell>
          <cell r="C123">
            <v>1585.8</v>
          </cell>
        </row>
        <row r="124">
          <cell r="B124" t="str">
            <v>CUB</v>
          </cell>
          <cell r="C124">
            <v>169.04</v>
          </cell>
        </row>
        <row r="125">
          <cell r="B125" t="str">
            <v>CLEAN</v>
          </cell>
          <cell r="C125">
            <v>1563.25</v>
          </cell>
        </row>
        <row r="126">
          <cell r="B126" t="str">
            <v>COALINDIA</v>
          </cell>
          <cell r="C126">
            <v>528.85</v>
          </cell>
        </row>
        <row r="127">
          <cell r="B127" t="str">
            <v>COCHINSHIP</v>
          </cell>
          <cell r="C127">
            <v>2069.9499999999998</v>
          </cell>
        </row>
        <row r="128">
          <cell r="B128" t="str">
            <v>COFORGE</v>
          </cell>
          <cell r="C128">
            <v>6084.2</v>
          </cell>
        </row>
        <row r="129">
          <cell r="B129" t="str">
            <v>COLPAL</v>
          </cell>
          <cell r="C129">
            <v>3605.15</v>
          </cell>
        </row>
        <row r="130">
          <cell r="B130" t="str">
            <v>CAMS</v>
          </cell>
          <cell r="C130">
            <v>4387.8999999999996</v>
          </cell>
        </row>
        <row r="131">
          <cell r="B131" t="str">
            <v>CONCORDBIO</v>
          </cell>
          <cell r="C131">
            <v>1598.6</v>
          </cell>
        </row>
        <row r="132">
          <cell r="B132" t="str">
            <v>CONCOR</v>
          </cell>
          <cell r="C132">
            <v>988.85</v>
          </cell>
        </row>
        <row r="133">
          <cell r="B133" t="str">
            <v>COROMANDEL</v>
          </cell>
          <cell r="C133">
            <v>1781.55</v>
          </cell>
        </row>
        <row r="134">
          <cell r="B134" t="str">
            <v>CRAFTSMAN</v>
          </cell>
          <cell r="C134">
            <v>5576.9</v>
          </cell>
        </row>
        <row r="135">
          <cell r="B135" t="str">
            <v>CREDITACC</v>
          </cell>
          <cell r="C135">
            <v>1220.5</v>
          </cell>
        </row>
        <row r="136">
          <cell r="B136" t="str">
            <v>CROMPTON</v>
          </cell>
          <cell r="C136">
            <v>462.25</v>
          </cell>
        </row>
        <row r="137">
          <cell r="B137" t="str">
            <v>CUMMINSIND</v>
          </cell>
          <cell r="C137">
            <v>3815.7</v>
          </cell>
        </row>
        <row r="138">
          <cell r="B138" t="str">
            <v>CYIENT</v>
          </cell>
          <cell r="C138">
            <v>1960.85</v>
          </cell>
        </row>
        <row r="139">
          <cell r="B139" t="str">
            <v>DCMSHRIRAM</v>
          </cell>
          <cell r="C139">
            <v>1162.7</v>
          </cell>
        </row>
        <row r="140">
          <cell r="B140" t="str">
            <v>DLF</v>
          </cell>
          <cell r="C140">
            <v>859.25</v>
          </cell>
        </row>
        <row r="141">
          <cell r="B141" t="str">
            <v>DOMS</v>
          </cell>
          <cell r="C141">
            <v>2428.35</v>
          </cell>
        </row>
        <row r="142">
          <cell r="B142" t="str">
            <v>DABUR</v>
          </cell>
          <cell r="C142">
            <v>646.15</v>
          </cell>
        </row>
        <row r="143">
          <cell r="B143" t="str">
            <v>DALBHARAT</v>
          </cell>
          <cell r="C143">
            <v>1799.4</v>
          </cell>
        </row>
        <row r="144">
          <cell r="B144" t="str">
            <v>DATAPATTNS</v>
          </cell>
          <cell r="C144">
            <v>2870.4</v>
          </cell>
        </row>
        <row r="145">
          <cell r="B145" t="str">
            <v>DEEPAKFERT</v>
          </cell>
          <cell r="C145">
            <v>1062</v>
          </cell>
        </row>
        <row r="146">
          <cell r="B146" t="str">
            <v>DEEPAKNTR</v>
          </cell>
          <cell r="C146">
            <v>2951.1</v>
          </cell>
        </row>
        <row r="147">
          <cell r="B147" t="str">
            <v>DELHIVERY</v>
          </cell>
          <cell r="C147">
            <v>421.2</v>
          </cell>
        </row>
        <row r="148">
          <cell r="B148" t="str">
            <v>DEVYANI</v>
          </cell>
          <cell r="C148">
            <v>181.39</v>
          </cell>
        </row>
        <row r="149">
          <cell r="B149" t="str">
            <v>DIVISLAB</v>
          </cell>
          <cell r="C149">
            <v>4911.45</v>
          </cell>
        </row>
        <row r="150">
          <cell r="B150" t="str">
            <v>DIXON</v>
          </cell>
          <cell r="C150">
            <v>12859.75</v>
          </cell>
        </row>
        <row r="151">
          <cell r="B151" t="str">
            <v>LALPATHLAB</v>
          </cell>
          <cell r="C151">
            <v>3306.5</v>
          </cell>
        </row>
        <row r="152">
          <cell r="B152" t="str">
            <v>DRREDDY</v>
          </cell>
          <cell r="C152">
            <v>6969.05</v>
          </cell>
        </row>
        <row r="153">
          <cell r="B153" t="str">
            <v>EIDPARRY</v>
          </cell>
          <cell r="C153">
            <v>807.85</v>
          </cell>
        </row>
        <row r="154">
          <cell r="B154" t="str">
            <v>EIHOTEL</v>
          </cell>
          <cell r="C154">
            <v>380.85</v>
          </cell>
        </row>
        <row r="155">
          <cell r="B155" t="str">
            <v>EPL</v>
          </cell>
          <cell r="C155">
            <v>252.1</v>
          </cell>
        </row>
        <row r="156">
          <cell r="B156" t="str">
            <v>EASEMYTRIP</v>
          </cell>
          <cell r="C156">
            <v>39.700000000000003</v>
          </cell>
        </row>
        <row r="157">
          <cell r="B157" t="str">
            <v>EICHERMOT</v>
          </cell>
          <cell r="C157">
            <v>4933.55</v>
          </cell>
        </row>
        <row r="158">
          <cell r="B158" t="str">
            <v>ELECON</v>
          </cell>
          <cell r="C158">
            <v>607</v>
          </cell>
        </row>
        <row r="159">
          <cell r="B159" t="str">
            <v>ELGIEQUIP</v>
          </cell>
          <cell r="C159">
            <v>647.45000000000005</v>
          </cell>
        </row>
        <row r="160">
          <cell r="B160" t="str">
            <v>EMAMILTD</v>
          </cell>
          <cell r="C160">
            <v>809.7</v>
          </cell>
        </row>
        <row r="161">
          <cell r="B161" t="str">
            <v>ENDURANCE</v>
          </cell>
          <cell r="C161">
            <v>2592.6999999999998</v>
          </cell>
        </row>
        <row r="162">
          <cell r="B162" t="str">
            <v>ENGINERSIN</v>
          </cell>
          <cell r="C162">
            <v>215.7</v>
          </cell>
        </row>
        <row r="163">
          <cell r="B163" t="str">
            <v>EQUITASBNK</v>
          </cell>
          <cell r="C163">
            <v>83.62</v>
          </cell>
        </row>
        <row r="164">
          <cell r="B164" t="str">
            <v>ERIS</v>
          </cell>
          <cell r="C164">
            <v>1238.8499999999999</v>
          </cell>
        </row>
        <row r="165">
          <cell r="B165" t="str">
            <v>ESCORTS</v>
          </cell>
          <cell r="C165">
            <v>3810.05</v>
          </cell>
        </row>
        <row r="166">
          <cell r="B166" t="str">
            <v>EXIDEIND</v>
          </cell>
          <cell r="C166">
            <v>512.4</v>
          </cell>
        </row>
        <row r="167">
          <cell r="B167" t="str">
            <v>FDC</v>
          </cell>
          <cell r="C167">
            <v>531</v>
          </cell>
        </row>
        <row r="168">
          <cell r="B168" t="str">
            <v>NYKAA</v>
          </cell>
          <cell r="C168">
            <v>210.42</v>
          </cell>
        </row>
        <row r="169">
          <cell r="B169" t="str">
            <v>FEDERALBNK</v>
          </cell>
          <cell r="C169">
            <v>203.32</v>
          </cell>
        </row>
        <row r="170">
          <cell r="B170" t="str">
            <v>FACT</v>
          </cell>
          <cell r="C170">
            <v>1012.6</v>
          </cell>
        </row>
        <row r="171">
          <cell r="B171" t="str">
            <v>FINEORG</v>
          </cell>
          <cell r="C171">
            <v>5535.95</v>
          </cell>
        </row>
        <row r="172">
          <cell r="B172" t="str">
            <v>FINCABLES</v>
          </cell>
          <cell r="C172">
            <v>1454.95</v>
          </cell>
        </row>
        <row r="173">
          <cell r="B173" t="str">
            <v>FINPIPE</v>
          </cell>
          <cell r="C173">
            <v>287.89999999999998</v>
          </cell>
        </row>
        <row r="174">
          <cell r="B174" t="str">
            <v>FSL</v>
          </cell>
          <cell r="C174">
            <v>317.95</v>
          </cell>
        </row>
        <row r="175">
          <cell r="B175" t="str">
            <v>FIVESTAR</v>
          </cell>
          <cell r="C175">
            <v>737.35</v>
          </cell>
        </row>
        <row r="176">
          <cell r="B176" t="str">
            <v>FORTIS</v>
          </cell>
          <cell r="C176">
            <v>531</v>
          </cell>
        </row>
        <row r="177">
          <cell r="B177" t="str">
            <v>GAIL</v>
          </cell>
          <cell r="C177">
            <v>234.07</v>
          </cell>
        </row>
        <row r="178">
          <cell r="B178" t="str">
            <v>GMMPFAUDLR</v>
          </cell>
          <cell r="C178">
            <v>1376.55</v>
          </cell>
        </row>
        <row r="179">
          <cell r="B179" t="str">
            <v>GMRINFRA</v>
          </cell>
          <cell r="C179">
            <v>95.01</v>
          </cell>
        </row>
        <row r="180">
          <cell r="B180" t="str">
            <v>GRSE</v>
          </cell>
          <cell r="C180">
            <v>1751.15</v>
          </cell>
        </row>
        <row r="181">
          <cell r="B181" t="str">
            <v>GICRE</v>
          </cell>
          <cell r="C181">
            <v>407</v>
          </cell>
        </row>
        <row r="182">
          <cell r="B182" t="str">
            <v>GILLETTE</v>
          </cell>
          <cell r="C182">
            <v>8338.2999999999993</v>
          </cell>
        </row>
        <row r="183">
          <cell r="B183" t="str">
            <v>GLAND</v>
          </cell>
          <cell r="C183">
            <v>1900.25</v>
          </cell>
        </row>
        <row r="184">
          <cell r="B184" t="str">
            <v>GLAXO</v>
          </cell>
          <cell r="C184">
            <v>2914.85</v>
          </cell>
        </row>
        <row r="185">
          <cell r="B185" t="str">
            <v>GLS</v>
          </cell>
          <cell r="C185">
            <v>1038.2</v>
          </cell>
        </row>
        <row r="186">
          <cell r="B186" t="str">
            <v>GLENMARK</v>
          </cell>
          <cell r="C186">
            <v>1676.75</v>
          </cell>
        </row>
        <row r="187">
          <cell r="B187" t="str">
            <v>MEDANTA</v>
          </cell>
          <cell r="C187">
            <v>1074.7</v>
          </cell>
        </row>
        <row r="188">
          <cell r="B188" t="str">
            <v>GPIL</v>
          </cell>
          <cell r="C188">
            <v>957.05</v>
          </cell>
        </row>
        <row r="189">
          <cell r="B189" t="str">
            <v>GODFRYPHLP</v>
          </cell>
          <cell r="C189">
            <v>5630.6</v>
          </cell>
        </row>
        <row r="190">
          <cell r="B190" t="str">
            <v>GODREJCP</v>
          </cell>
          <cell r="C190">
            <v>1440.3</v>
          </cell>
        </row>
        <row r="191">
          <cell r="B191" t="str">
            <v>GODREJIND</v>
          </cell>
          <cell r="C191">
            <v>937.2</v>
          </cell>
        </row>
        <row r="192">
          <cell r="B192" t="str">
            <v>GODREJPROP</v>
          </cell>
          <cell r="C192">
            <v>2933.15</v>
          </cell>
        </row>
        <row r="193">
          <cell r="B193" t="str">
            <v>GRANULES</v>
          </cell>
          <cell r="C193">
            <v>685.2</v>
          </cell>
        </row>
        <row r="194">
          <cell r="B194" t="str">
            <v>GRAPHITE</v>
          </cell>
          <cell r="C194">
            <v>542.29999999999995</v>
          </cell>
        </row>
        <row r="195">
          <cell r="B195" t="str">
            <v>GRASIM</v>
          </cell>
          <cell r="C195">
            <v>2755.15</v>
          </cell>
        </row>
        <row r="196">
          <cell r="B196" t="str">
            <v>GESHIP</v>
          </cell>
          <cell r="C196">
            <v>1374.4</v>
          </cell>
        </row>
        <row r="197">
          <cell r="B197" t="str">
            <v>GRINDWELL</v>
          </cell>
          <cell r="C197">
            <v>2469.1</v>
          </cell>
        </row>
        <row r="198">
          <cell r="B198" t="str">
            <v>GAEL</v>
          </cell>
          <cell r="C198">
            <v>138.22</v>
          </cell>
        </row>
        <row r="199">
          <cell r="B199" t="str">
            <v>FLUOROCHEM</v>
          </cell>
          <cell r="C199">
            <v>3192.8</v>
          </cell>
        </row>
        <row r="200">
          <cell r="B200" t="str">
            <v>GUJGASLTD</v>
          </cell>
          <cell r="C200">
            <v>595.4</v>
          </cell>
        </row>
        <row r="201">
          <cell r="B201" t="str">
            <v>GMDCLTD</v>
          </cell>
          <cell r="C201">
            <v>371</v>
          </cell>
        </row>
        <row r="202">
          <cell r="B202" t="str">
            <v>GNFC</v>
          </cell>
          <cell r="C202">
            <v>669.25</v>
          </cell>
        </row>
        <row r="203">
          <cell r="B203" t="str">
            <v>GPPL</v>
          </cell>
          <cell r="C203">
            <v>231.43</v>
          </cell>
        </row>
        <row r="204">
          <cell r="B204" t="str">
            <v>GSFC</v>
          </cell>
          <cell r="C204">
            <v>236.93</v>
          </cell>
        </row>
        <row r="205">
          <cell r="B205" t="str">
            <v>GSPL</v>
          </cell>
          <cell r="C205">
            <v>334.05</v>
          </cell>
        </row>
        <row r="206">
          <cell r="B206" t="str">
            <v>HEG</v>
          </cell>
          <cell r="C206">
            <v>2031.5</v>
          </cell>
        </row>
        <row r="207">
          <cell r="B207" t="str">
            <v>HBLPOWER</v>
          </cell>
          <cell r="C207">
            <v>648.15</v>
          </cell>
        </row>
        <row r="208">
          <cell r="B208" t="str">
            <v>HCLTECH</v>
          </cell>
          <cell r="C208">
            <v>1676.15</v>
          </cell>
        </row>
        <row r="209">
          <cell r="B209" t="str">
            <v>HDFCAMC</v>
          </cell>
          <cell r="C209">
            <v>4425.3999999999996</v>
          </cell>
        </row>
        <row r="210">
          <cell r="B210" t="str">
            <v>HDFCBANK</v>
          </cell>
          <cell r="C210">
            <v>1631.3</v>
          </cell>
        </row>
        <row r="211">
          <cell r="B211" t="str">
            <v>HDFCLIFE</v>
          </cell>
          <cell r="C211">
            <v>726</v>
          </cell>
        </row>
        <row r="212">
          <cell r="B212" t="str">
            <v>HFCL</v>
          </cell>
          <cell r="C212">
            <v>145.61000000000001</v>
          </cell>
        </row>
        <row r="213">
          <cell r="B213" t="str">
            <v>HAPPSTMNDS</v>
          </cell>
          <cell r="C213">
            <v>796.8</v>
          </cell>
        </row>
        <row r="214">
          <cell r="B214" t="str">
            <v>HAPPYFORGE</v>
          </cell>
          <cell r="C214">
            <v>1223.55</v>
          </cell>
        </row>
        <row r="215">
          <cell r="B215" t="str">
            <v>HAVELLS</v>
          </cell>
          <cell r="C215">
            <v>1895.65</v>
          </cell>
        </row>
        <row r="216">
          <cell r="B216" t="str">
            <v>HEROMOTOCO</v>
          </cell>
          <cell r="C216">
            <v>5329.95</v>
          </cell>
        </row>
        <row r="217">
          <cell r="B217" t="str">
            <v>HSCL</v>
          </cell>
          <cell r="C217">
            <v>483.65</v>
          </cell>
        </row>
        <row r="218">
          <cell r="B218" t="str">
            <v>HINDALCO</v>
          </cell>
          <cell r="C218">
            <v>685.55</v>
          </cell>
        </row>
        <row r="219">
          <cell r="B219" t="str">
            <v>HAL</v>
          </cell>
          <cell r="C219">
            <v>4768.1000000000004</v>
          </cell>
        </row>
        <row r="220">
          <cell r="B220" t="str">
            <v>HINDCOPPER</v>
          </cell>
          <cell r="C220">
            <v>318.55</v>
          </cell>
        </row>
        <row r="221">
          <cell r="B221" t="str">
            <v>HINDPETRO</v>
          </cell>
          <cell r="C221">
            <v>406.5</v>
          </cell>
        </row>
        <row r="222">
          <cell r="B222" t="str">
            <v>HINDUNILVR</v>
          </cell>
          <cell r="C222">
            <v>2792.8</v>
          </cell>
        </row>
        <row r="223">
          <cell r="B223" t="str">
            <v>HINDZINC</v>
          </cell>
          <cell r="C223">
            <v>518.65</v>
          </cell>
        </row>
        <row r="224">
          <cell r="B224" t="str">
            <v>POWERINDIA</v>
          </cell>
          <cell r="C224">
            <v>12049.95</v>
          </cell>
        </row>
        <row r="225">
          <cell r="B225" t="str">
            <v>HOMEFIRST</v>
          </cell>
          <cell r="C225">
            <v>1048.2</v>
          </cell>
        </row>
        <row r="226">
          <cell r="B226" t="str">
            <v>HONASA</v>
          </cell>
          <cell r="C226">
            <v>472.55</v>
          </cell>
        </row>
        <row r="227">
          <cell r="B227" t="str">
            <v>HONAUT</v>
          </cell>
          <cell r="C227">
            <v>52212.55</v>
          </cell>
        </row>
        <row r="228">
          <cell r="B228" t="str">
            <v>HUDCO</v>
          </cell>
          <cell r="C228">
            <v>285.45</v>
          </cell>
        </row>
        <row r="229">
          <cell r="B229" t="str">
            <v>ICICIBANK</v>
          </cell>
          <cell r="C229">
            <v>1191.0999999999999</v>
          </cell>
        </row>
        <row r="230">
          <cell r="B230" t="str">
            <v>ICICIGI</v>
          </cell>
          <cell r="C230">
            <v>2083.1999999999998</v>
          </cell>
        </row>
        <row r="231">
          <cell r="B231" t="str">
            <v>ICICIPRULI</v>
          </cell>
          <cell r="C231">
            <v>733</v>
          </cell>
        </row>
        <row r="232">
          <cell r="B232" t="str">
            <v>ISEC</v>
          </cell>
          <cell r="C232">
            <v>795.45</v>
          </cell>
        </row>
        <row r="233">
          <cell r="B233" t="str">
            <v>IDBI</v>
          </cell>
          <cell r="C233">
            <v>99.75</v>
          </cell>
        </row>
        <row r="234">
          <cell r="B234" t="str">
            <v>IDFCFIRSTB</v>
          </cell>
          <cell r="C234">
            <v>75.36</v>
          </cell>
        </row>
        <row r="235">
          <cell r="B235" t="str">
            <v>IDFC</v>
          </cell>
          <cell r="C235">
            <v>113.03</v>
          </cell>
        </row>
        <row r="236">
          <cell r="B236" t="str">
            <v>IIFL</v>
          </cell>
          <cell r="C236">
            <v>467.75</v>
          </cell>
        </row>
        <row r="237">
          <cell r="B237" t="str">
            <v>IRB</v>
          </cell>
          <cell r="C237">
            <v>65.34</v>
          </cell>
        </row>
        <row r="238">
          <cell r="B238" t="str">
            <v>IRCON</v>
          </cell>
          <cell r="C238">
            <v>265.5</v>
          </cell>
        </row>
        <row r="239">
          <cell r="B239" t="str">
            <v>ITC</v>
          </cell>
          <cell r="C239">
            <v>504.55</v>
          </cell>
        </row>
        <row r="240">
          <cell r="B240" t="str">
            <v>ITI</v>
          </cell>
          <cell r="C240">
            <v>302.85000000000002</v>
          </cell>
        </row>
        <row r="241">
          <cell r="B241" t="str">
            <v>INDIACEM</v>
          </cell>
          <cell r="C241">
            <v>369.1</v>
          </cell>
        </row>
        <row r="242">
          <cell r="B242" t="str">
            <v>SAMMAANCAP</v>
          </cell>
          <cell r="C242">
            <v>176.64</v>
          </cell>
        </row>
        <row r="243">
          <cell r="B243" t="str">
            <v>INDIAMART</v>
          </cell>
          <cell r="C243">
            <v>2915.45</v>
          </cell>
        </row>
        <row r="244">
          <cell r="B244" t="str">
            <v>INDIANB</v>
          </cell>
          <cell r="C244">
            <v>552.79999999999995</v>
          </cell>
        </row>
        <row r="245">
          <cell r="B245" t="str">
            <v>IEX</v>
          </cell>
          <cell r="C245">
            <v>195.55</v>
          </cell>
        </row>
        <row r="246">
          <cell r="B246" t="str">
            <v>INDHOTEL</v>
          </cell>
          <cell r="C246">
            <v>644.6</v>
          </cell>
        </row>
        <row r="247">
          <cell r="B247" t="str">
            <v>IOC</v>
          </cell>
          <cell r="C247">
            <v>173.79</v>
          </cell>
        </row>
        <row r="248">
          <cell r="B248" t="str">
            <v>IOB</v>
          </cell>
          <cell r="C248">
            <v>62.31</v>
          </cell>
        </row>
        <row r="249">
          <cell r="B249" t="str">
            <v>IRCTC</v>
          </cell>
          <cell r="C249">
            <v>939.4</v>
          </cell>
        </row>
        <row r="250">
          <cell r="B250" t="str">
            <v>IRFC</v>
          </cell>
          <cell r="C250">
            <v>181.44</v>
          </cell>
        </row>
        <row r="251">
          <cell r="B251" t="str">
            <v>INDIGOPNTS</v>
          </cell>
          <cell r="C251">
            <v>1470.05</v>
          </cell>
        </row>
        <row r="252">
          <cell r="B252" t="str">
            <v>IGL</v>
          </cell>
          <cell r="C252">
            <v>540.4</v>
          </cell>
        </row>
        <row r="253">
          <cell r="B253" t="str">
            <v>INDUSTOWER</v>
          </cell>
          <cell r="C253">
            <v>434.9</v>
          </cell>
        </row>
        <row r="254">
          <cell r="B254" t="str">
            <v>INDUSINDBK</v>
          </cell>
          <cell r="C254">
            <v>1381.9</v>
          </cell>
        </row>
        <row r="255">
          <cell r="B255" t="str">
            <v>NAUKRI</v>
          </cell>
          <cell r="C255">
            <v>7444.45</v>
          </cell>
        </row>
        <row r="256">
          <cell r="B256" t="str">
            <v>INFY</v>
          </cell>
          <cell r="C256">
            <v>1880.25</v>
          </cell>
        </row>
        <row r="257">
          <cell r="B257" t="str">
            <v>INOXWIND</v>
          </cell>
          <cell r="C257">
            <v>223.29</v>
          </cell>
        </row>
        <row r="258">
          <cell r="B258" t="str">
            <v>INTELLECT</v>
          </cell>
          <cell r="C258">
            <v>982.2</v>
          </cell>
        </row>
        <row r="259">
          <cell r="B259" t="str">
            <v>INDIGO</v>
          </cell>
          <cell r="C259">
            <v>4483.1499999999996</v>
          </cell>
        </row>
        <row r="260">
          <cell r="B260" t="str">
            <v>IPCALAB</v>
          </cell>
          <cell r="C260">
            <v>1402.95</v>
          </cell>
        </row>
        <row r="261">
          <cell r="B261" t="str">
            <v>JBCHEPHARM</v>
          </cell>
          <cell r="C261">
            <v>1937.35</v>
          </cell>
        </row>
        <row r="262">
          <cell r="B262" t="str">
            <v>JKCEMENT</v>
          </cell>
          <cell r="C262">
            <v>4401</v>
          </cell>
        </row>
        <row r="263">
          <cell r="B263" t="str">
            <v>JBMA</v>
          </cell>
          <cell r="C263">
            <v>1927.75</v>
          </cell>
        </row>
        <row r="264">
          <cell r="B264" t="str">
            <v>JKLAKSHMI</v>
          </cell>
          <cell r="C264">
            <v>779.7</v>
          </cell>
        </row>
        <row r="265">
          <cell r="B265" t="str">
            <v>JKPAPER</v>
          </cell>
          <cell r="C265">
            <v>472.1</v>
          </cell>
        </row>
        <row r="266">
          <cell r="B266" t="str">
            <v>JMFINANCIL</v>
          </cell>
          <cell r="C266">
            <v>92.33</v>
          </cell>
        </row>
        <row r="267">
          <cell r="B267" t="str">
            <v>JSWENERGY</v>
          </cell>
          <cell r="C267">
            <v>710.7</v>
          </cell>
        </row>
        <row r="268">
          <cell r="B268" t="str">
            <v>JSWINFRA</v>
          </cell>
          <cell r="C268">
            <v>312.7</v>
          </cell>
        </row>
        <row r="269">
          <cell r="B269" t="str">
            <v>JSWSTEEL</v>
          </cell>
          <cell r="C269">
            <v>933.25</v>
          </cell>
        </row>
        <row r="270">
          <cell r="B270" t="str">
            <v>JAIBALAJI</v>
          </cell>
          <cell r="C270">
            <v>935.05</v>
          </cell>
        </row>
        <row r="271">
          <cell r="B271" t="str">
            <v>J&amp;KBANK</v>
          </cell>
          <cell r="C271">
            <v>111.19</v>
          </cell>
        </row>
        <row r="272">
          <cell r="B272" t="str">
            <v>JINDALSAW</v>
          </cell>
          <cell r="C272">
            <v>688</v>
          </cell>
        </row>
        <row r="273">
          <cell r="B273" t="str">
            <v>JSL</v>
          </cell>
          <cell r="C273">
            <v>729.75</v>
          </cell>
        </row>
        <row r="274">
          <cell r="B274" t="str">
            <v>JINDALSTEL</v>
          </cell>
          <cell r="C274">
            <v>965.75</v>
          </cell>
        </row>
        <row r="275">
          <cell r="B275" t="str">
            <v>JIOFIN</v>
          </cell>
          <cell r="C275">
            <v>329.6</v>
          </cell>
        </row>
        <row r="276">
          <cell r="B276" t="str">
            <v>JUBLFOOD</v>
          </cell>
          <cell r="C276">
            <v>657.6</v>
          </cell>
        </row>
        <row r="277">
          <cell r="B277" t="str">
            <v>JUBLINGREA</v>
          </cell>
          <cell r="C277">
            <v>692</v>
          </cell>
        </row>
        <row r="278">
          <cell r="B278" t="str">
            <v>JUBLPHARMA</v>
          </cell>
          <cell r="C278">
            <v>893.55</v>
          </cell>
        </row>
        <row r="279">
          <cell r="B279" t="str">
            <v>JWL</v>
          </cell>
          <cell r="C279">
            <v>555.6</v>
          </cell>
        </row>
        <row r="280">
          <cell r="B280" t="str">
            <v>JUSTDIAL</v>
          </cell>
          <cell r="C280">
            <v>1321.45</v>
          </cell>
        </row>
        <row r="281">
          <cell r="B281" t="str">
            <v>JYOTHYLAB</v>
          </cell>
          <cell r="C281">
            <v>570.15</v>
          </cell>
        </row>
        <row r="282">
          <cell r="B282" t="str">
            <v>KPRMILL</v>
          </cell>
          <cell r="C282">
            <v>891.05</v>
          </cell>
        </row>
        <row r="283">
          <cell r="B283" t="str">
            <v>KEI</v>
          </cell>
          <cell r="C283">
            <v>4700.7</v>
          </cell>
        </row>
        <row r="284">
          <cell r="B284" t="str">
            <v>KNRCON</v>
          </cell>
          <cell r="C284">
            <v>343.35</v>
          </cell>
        </row>
        <row r="285">
          <cell r="B285" t="str">
            <v>KPITTECH</v>
          </cell>
          <cell r="C285">
            <v>1832.4</v>
          </cell>
        </row>
        <row r="286">
          <cell r="B286" t="str">
            <v>KRBL</v>
          </cell>
          <cell r="C286">
            <v>296.55</v>
          </cell>
        </row>
        <row r="287">
          <cell r="B287" t="str">
            <v>KSB</v>
          </cell>
          <cell r="C287">
            <v>925.65</v>
          </cell>
        </row>
        <row r="288">
          <cell r="B288" t="str">
            <v>KAJARIACER</v>
          </cell>
          <cell r="C288">
            <v>1349.3</v>
          </cell>
        </row>
        <row r="289">
          <cell r="B289" t="str">
            <v>KPIL</v>
          </cell>
          <cell r="C289">
            <v>1251.95</v>
          </cell>
        </row>
        <row r="290">
          <cell r="B290" t="str">
            <v>KALYANKJIL</v>
          </cell>
          <cell r="C290">
            <v>596.4</v>
          </cell>
        </row>
        <row r="291">
          <cell r="B291" t="str">
            <v>KANSAINER</v>
          </cell>
          <cell r="C291">
            <v>301.10000000000002</v>
          </cell>
        </row>
        <row r="292">
          <cell r="B292" t="str">
            <v>KARURVYSYA</v>
          </cell>
          <cell r="C292">
            <v>223.38</v>
          </cell>
        </row>
        <row r="293">
          <cell r="B293" t="str">
            <v>KAYNES</v>
          </cell>
          <cell r="C293">
            <v>5024.3</v>
          </cell>
        </row>
        <row r="294">
          <cell r="B294" t="str">
            <v>KEC</v>
          </cell>
          <cell r="C294">
            <v>829.35</v>
          </cell>
        </row>
        <row r="295">
          <cell r="B295" t="str">
            <v>KFINTECH</v>
          </cell>
          <cell r="C295">
            <v>1015.9</v>
          </cell>
        </row>
        <row r="296">
          <cell r="B296" t="str">
            <v>KOTAKBANK</v>
          </cell>
          <cell r="C296">
            <v>1821.5</v>
          </cell>
        </row>
        <row r="297">
          <cell r="B297" t="str">
            <v>KIMS</v>
          </cell>
          <cell r="C297">
            <v>2442</v>
          </cell>
        </row>
        <row r="298">
          <cell r="B298" t="str">
            <v>LTF</v>
          </cell>
          <cell r="C298">
            <v>168.92</v>
          </cell>
        </row>
        <row r="299">
          <cell r="B299" t="str">
            <v>LTTS</v>
          </cell>
          <cell r="C299">
            <v>5488.3</v>
          </cell>
        </row>
        <row r="300">
          <cell r="B300" t="str">
            <v>LICHSGFIN</v>
          </cell>
          <cell r="C300">
            <v>682.35</v>
          </cell>
        </row>
        <row r="301">
          <cell r="B301" t="str">
            <v>LTIM</v>
          </cell>
          <cell r="C301">
            <v>5704.4</v>
          </cell>
        </row>
        <row r="302">
          <cell r="B302" t="str">
            <v>LT</v>
          </cell>
          <cell r="C302">
            <v>3606.5</v>
          </cell>
        </row>
        <row r="303">
          <cell r="B303" t="str">
            <v>LATENTVIEW</v>
          </cell>
          <cell r="C303">
            <v>510.9</v>
          </cell>
        </row>
        <row r="304">
          <cell r="B304" t="str">
            <v>LAURUSLABS</v>
          </cell>
          <cell r="C304">
            <v>449.75</v>
          </cell>
        </row>
        <row r="305">
          <cell r="B305" t="str">
            <v>LXCHEM</v>
          </cell>
          <cell r="C305">
            <v>283</v>
          </cell>
        </row>
        <row r="306">
          <cell r="B306" t="str">
            <v>LEMONTREE</v>
          </cell>
          <cell r="C306">
            <v>133.63999999999999</v>
          </cell>
        </row>
        <row r="307">
          <cell r="B307" t="str">
            <v>LICI</v>
          </cell>
          <cell r="C307">
            <v>1075.5</v>
          </cell>
        </row>
        <row r="308">
          <cell r="B308" t="str">
            <v>LINDEINDIA</v>
          </cell>
          <cell r="C308">
            <v>7298.9</v>
          </cell>
        </row>
        <row r="309">
          <cell r="B309" t="str">
            <v>LLOYDSME</v>
          </cell>
          <cell r="C309">
            <v>776.55</v>
          </cell>
        </row>
        <row r="310">
          <cell r="B310" t="str">
            <v>LUPIN</v>
          </cell>
          <cell r="C310">
            <v>2109.1999999999998</v>
          </cell>
        </row>
        <row r="311">
          <cell r="B311" t="str">
            <v>MMTC</v>
          </cell>
          <cell r="C311">
            <v>103.94</v>
          </cell>
        </row>
        <row r="312">
          <cell r="B312" t="str">
            <v>MRF</v>
          </cell>
          <cell r="C312">
            <v>139614.54999999999</v>
          </cell>
        </row>
        <row r="313">
          <cell r="B313" t="str">
            <v>MTARTECH</v>
          </cell>
          <cell r="C313">
            <v>1755.4</v>
          </cell>
        </row>
        <row r="314">
          <cell r="B314" t="str">
            <v>LODHA</v>
          </cell>
          <cell r="C314">
            <v>1222.8499999999999</v>
          </cell>
        </row>
        <row r="315">
          <cell r="B315" t="str">
            <v>MGL</v>
          </cell>
          <cell r="C315">
            <v>1814.75</v>
          </cell>
        </row>
        <row r="316">
          <cell r="B316" t="str">
            <v>MAHSEAMLES</v>
          </cell>
          <cell r="C316">
            <v>646.04999999999995</v>
          </cell>
        </row>
        <row r="317">
          <cell r="B317" t="str">
            <v>M&amp;MFIN</v>
          </cell>
          <cell r="C317">
            <v>313.7</v>
          </cell>
        </row>
        <row r="318">
          <cell r="B318" t="str">
            <v>M&amp;M</v>
          </cell>
          <cell r="C318">
            <v>2732.95</v>
          </cell>
        </row>
        <row r="319">
          <cell r="B319" t="str">
            <v>MHRIL</v>
          </cell>
          <cell r="C319">
            <v>410.1</v>
          </cell>
        </row>
        <row r="320">
          <cell r="B320" t="str">
            <v>MAHLIFE</v>
          </cell>
          <cell r="C320">
            <v>579.35</v>
          </cell>
        </row>
        <row r="321">
          <cell r="B321" t="str">
            <v>MANAPPURAM</v>
          </cell>
          <cell r="C321">
            <v>216.8</v>
          </cell>
        </row>
        <row r="322">
          <cell r="B322" t="str">
            <v>MRPL</v>
          </cell>
          <cell r="C322">
            <v>212.71</v>
          </cell>
        </row>
        <row r="323">
          <cell r="B323" t="str">
            <v>MANKIND</v>
          </cell>
          <cell r="C323">
            <v>2319.6</v>
          </cell>
        </row>
        <row r="324">
          <cell r="B324" t="str">
            <v>MARICO</v>
          </cell>
          <cell r="C324">
            <v>682.95</v>
          </cell>
        </row>
        <row r="325">
          <cell r="B325" t="str">
            <v>MARUTI</v>
          </cell>
          <cell r="C325">
            <v>12276.35</v>
          </cell>
        </row>
        <row r="326">
          <cell r="B326" t="str">
            <v>MASTEK</v>
          </cell>
          <cell r="C326">
            <v>2958.25</v>
          </cell>
        </row>
        <row r="327">
          <cell r="B327" t="str">
            <v>MFSL</v>
          </cell>
          <cell r="C327">
            <v>1057.8499999999999</v>
          </cell>
        </row>
        <row r="328">
          <cell r="B328" t="str">
            <v>MAXHEALTH</v>
          </cell>
          <cell r="C328">
            <v>868.35</v>
          </cell>
        </row>
        <row r="329">
          <cell r="B329" t="str">
            <v>MAZDOCK</v>
          </cell>
          <cell r="C329">
            <v>4467.95</v>
          </cell>
        </row>
        <row r="330">
          <cell r="B330" t="str">
            <v>MEDPLUS</v>
          </cell>
          <cell r="C330">
            <v>635</v>
          </cell>
        </row>
        <row r="331">
          <cell r="B331" t="str">
            <v>METROBRAND</v>
          </cell>
          <cell r="C331">
            <v>1372.25</v>
          </cell>
        </row>
        <row r="332">
          <cell r="B332" t="str">
            <v>METROPOLIS</v>
          </cell>
          <cell r="C332">
            <v>2099.75</v>
          </cell>
        </row>
        <row r="333">
          <cell r="B333" t="str">
            <v>MINDACORP</v>
          </cell>
          <cell r="C333">
            <v>538.04999999999995</v>
          </cell>
        </row>
        <row r="334">
          <cell r="B334" t="str">
            <v>MSUMI</v>
          </cell>
          <cell r="C334">
            <v>72.540000000000006</v>
          </cell>
        </row>
        <row r="335">
          <cell r="B335" t="str">
            <v>MOTILALOFS</v>
          </cell>
          <cell r="C335">
            <v>702.5</v>
          </cell>
        </row>
        <row r="336">
          <cell r="B336" t="str">
            <v>MPHASIS</v>
          </cell>
          <cell r="C336">
            <v>3065.65</v>
          </cell>
        </row>
        <row r="337">
          <cell r="B337" t="str">
            <v>MCX</v>
          </cell>
          <cell r="C337">
            <v>4778.8500000000004</v>
          </cell>
        </row>
        <row r="338">
          <cell r="B338" t="str">
            <v>MUTHOOTFIN</v>
          </cell>
          <cell r="C338">
            <v>1928.2</v>
          </cell>
        </row>
        <row r="339">
          <cell r="B339" t="str">
            <v>NATCOPHARM</v>
          </cell>
          <cell r="C339">
            <v>1551.35</v>
          </cell>
        </row>
        <row r="340">
          <cell r="B340" t="str">
            <v>NBCC</v>
          </cell>
          <cell r="C340">
            <v>181.89</v>
          </cell>
        </row>
        <row r="341">
          <cell r="B341" t="str">
            <v>NCC</v>
          </cell>
          <cell r="C341">
            <v>320.95</v>
          </cell>
        </row>
        <row r="342">
          <cell r="B342" t="str">
            <v>NHPC</v>
          </cell>
          <cell r="C342">
            <v>97.93</v>
          </cell>
        </row>
        <row r="343">
          <cell r="B343" t="str">
            <v>NLCINDIA</v>
          </cell>
          <cell r="C343">
            <v>271.64999999999998</v>
          </cell>
        </row>
        <row r="344">
          <cell r="B344" t="str">
            <v>NMDC</v>
          </cell>
          <cell r="C344">
            <v>226.34</v>
          </cell>
        </row>
        <row r="345">
          <cell r="B345" t="str">
            <v>NSLNISP</v>
          </cell>
          <cell r="C345">
            <v>55.17</v>
          </cell>
        </row>
        <row r="346">
          <cell r="B346" t="str">
            <v>NTPC</v>
          </cell>
          <cell r="C346">
            <v>403.35</v>
          </cell>
        </row>
        <row r="347">
          <cell r="B347" t="str">
            <v>NH</v>
          </cell>
          <cell r="C347">
            <v>1268.95</v>
          </cell>
        </row>
        <row r="348">
          <cell r="B348" t="str">
            <v>NATIONALUM</v>
          </cell>
          <cell r="C348">
            <v>171.35</v>
          </cell>
        </row>
        <row r="349">
          <cell r="B349" t="str">
            <v>NAVINFLUOR</v>
          </cell>
          <cell r="C349">
            <v>3334.6</v>
          </cell>
        </row>
        <row r="350">
          <cell r="B350" t="str">
            <v>NESTLEIND</v>
          </cell>
          <cell r="C350">
            <v>2551</v>
          </cell>
        </row>
        <row r="351">
          <cell r="B351" t="str">
            <v>NETWORK18</v>
          </cell>
          <cell r="C351">
            <v>99.92</v>
          </cell>
        </row>
        <row r="352">
          <cell r="B352" t="str">
            <v>NAM-INDIA</v>
          </cell>
          <cell r="C352">
            <v>716.8</v>
          </cell>
        </row>
        <row r="353">
          <cell r="B353" t="str">
            <v>NUVAMA</v>
          </cell>
          <cell r="C353">
            <v>6208.9</v>
          </cell>
        </row>
        <row r="354">
          <cell r="B354" t="str">
            <v>NUVOCO</v>
          </cell>
          <cell r="C354">
            <v>344.95</v>
          </cell>
        </row>
        <row r="355">
          <cell r="B355" t="str">
            <v>OBEROIRLTY</v>
          </cell>
          <cell r="C355">
            <v>1734.1</v>
          </cell>
        </row>
        <row r="356">
          <cell r="B356" t="str">
            <v>ONGC</v>
          </cell>
          <cell r="C356">
            <v>324.35000000000002</v>
          </cell>
        </row>
        <row r="357">
          <cell r="B357" t="str">
            <v>OIL</v>
          </cell>
          <cell r="C357">
            <v>681.15</v>
          </cell>
        </row>
        <row r="358">
          <cell r="B358" t="str">
            <v>OLECTRA</v>
          </cell>
          <cell r="C358">
            <v>1612.7</v>
          </cell>
        </row>
        <row r="359">
          <cell r="B359" t="str">
            <v>PAYTM</v>
          </cell>
          <cell r="C359">
            <v>553.70000000000005</v>
          </cell>
        </row>
        <row r="360">
          <cell r="B360" t="str">
            <v>OFSS</v>
          </cell>
          <cell r="C360">
            <v>11106.05</v>
          </cell>
        </row>
        <row r="361">
          <cell r="B361" t="str">
            <v>POLICYBZR</v>
          </cell>
          <cell r="C361">
            <v>1696.05</v>
          </cell>
        </row>
        <row r="362">
          <cell r="B362" t="str">
            <v>PCBL</v>
          </cell>
          <cell r="C362">
            <v>450.9</v>
          </cell>
        </row>
        <row r="363">
          <cell r="B363" t="str">
            <v>PIIND</v>
          </cell>
          <cell r="C363">
            <v>4428.05</v>
          </cell>
        </row>
        <row r="364">
          <cell r="B364" t="str">
            <v>PNBHOUSING</v>
          </cell>
          <cell r="C364">
            <v>867.15</v>
          </cell>
        </row>
        <row r="365">
          <cell r="B365" t="str">
            <v>PNCINFRA</v>
          </cell>
          <cell r="C365">
            <v>468.6</v>
          </cell>
        </row>
        <row r="366">
          <cell r="B366" t="str">
            <v>PVRINOX</v>
          </cell>
          <cell r="C366">
            <v>1515.15</v>
          </cell>
        </row>
        <row r="367">
          <cell r="B367" t="str">
            <v>PAGEIND</v>
          </cell>
          <cell r="C367">
            <v>42176.4</v>
          </cell>
        </row>
        <row r="368">
          <cell r="B368" t="str">
            <v>PATANJALI</v>
          </cell>
          <cell r="C368">
            <v>1909.7</v>
          </cell>
        </row>
        <row r="369">
          <cell r="B369" t="str">
            <v>PERSISTENT</v>
          </cell>
          <cell r="C369">
            <v>4959.75</v>
          </cell>
        </row>
        <row r="370">
          <cell r="B370" t="str">
            <v>PETRONET</v>
          </cell>
          <cell r="C370">
            <v>381.2</v>
          </cell>
        </row>
        <row r="371">
          <cell r="B371" t="str">
            <v>PHOENIXLTD</v>
          </cell>
          <cell r="C371">
            <v>3690.05</v>
          </cell>
        </row>
        <row r="372">
          <cell r="B372" t="str">
            <v>PIDILITIND</v>
          </cell>
          <cell r="C372">
            <v>3127.1</v>
          </cell>
        </row>
        <row r="373">
          <cell r="B373" t="str">
            <v>PEL</v>
          </cell>
          <cell r="C373">
            <v>1037.45</v>
          </cell>
        </row>
        <row r="374">
          <cell r="B374" t="str">
            <v>PPLPHARMA</v>
          </cell>
          <cell r="C374">
            <v>188.63</v>
          </cell>
        </row>
        <row r="375">
          <cell r="B375" t="str">
            <v>POLYMED</v>
          </cell>
          <cell r="C375">
            <v>2149.65</v>
          </cell>
        </row>
        <row r="376">
          <cell r="B376" t="str">
            <v>POLYCAB</v>
          </cell>
          <cell r="C376">
            <v>6832</v>
          </cell>
        </row>
        <row r="377">
          <cell r="B377" t="str">
            <v>POONAWALLA</v>
          </cell>
          <cell r="C377">
            <v>403</v>
          </cell>
        </row>
        <row r="378">
          <cell r="B378" t="str">
            <v>PFC</v>
          </cell>
          <cell r="C378">
            <v>517.5</v>
          </cell>
        </row>
        <row r="379">
          <cell r="B379" t="str">
            <v>POWERGRID</v>
          </cell>
          <cell r="C379">
            <v>334</v>
          </cell>
        </row>
        <row r="380">
          <cell r="B380" t="str">
            <v>PRAJIND</v>
          </cell>
          <cell r="C380">
            <v>779.15</v>
          </cell>
        </row>
        <row r="381">
          <cell r="B381" t="str">
            <v>PRESTIGE</v>
          </cell>
          <cell r="C381">
            <v>1744.9</v>
          </cell>
        </row>
        <row r="382">
          <cell r="B382" t="str">
            <v>PRINCEPIPE</v>
          </cell>
          <cell r="C382">
            <v>608.65</v>
          </cell>
        </row>
        <row r="383">
          <cell r="B383" t="str">
            <v>PRSMJOHNSN</v>
          </cell>
          <cell r="C383">
            <v>161.4</v>
          </cell>
        </row>
        <row r="384">
          <cell r="B384" t="str">
            <v>PGHH</v>
          </cell>
          <cell r="C384">
            <v>17081.05</v>
          </cell>
        </row>
        <row r="385">
          <cell r="B385" t="str">
            <v>PNB</v>
          </cell>
          <cell r="C385">
            <v>117.36</v>
          </cell>
        </row>
        <row r="386">
          <cell r="B386" t="str">
            <v>QUESS</v>
          </cell>
          <cell r="C386">
            <v>730</v>
          </cell>
        </row>
        <row r="387">
          <cell r="B387" t="str">
            <v>RRKABEL</v>
          </cell>
          <cell r="C387">
            <v>1631</v>
          </cell>
        </row>
        <row r="388">
          <cell r="B388" t="str">
            <v>RBLBANK</v>
          </cell>
          <cell r="C388">
            <v>230.06</v>
          </cell>
        </row>
        <row r="389">
          <cell r="B389" t="str">
            <v>RECLTD</v>
          </cell>
          <cell r="C389">
            <v>595.35</v>
          </cell>
        </row>
        <row r="390">
          <cell r="B390" t="str">
            <v>RHIM</v>
          </cell>
          <cell r="C390">
            <v>633.29999999999995</v>
          </cell>
        </row>
        <row r="391">
          <cell r="B391" t="str">
            <v>RITES</v>
          </cell>
          <cell r="C391">
            <v>656.75</v>
          </cell>
        </row>
        <row r="392">
          <cell r="B392" t="str">
            <v>RADICO</v>
          </cell>
          <cell r="C392">
            <v>1765.25</v>
          </cell>
        </row>
        <row r="393">
          <cell r="B393" t="str">
            <v>RVNL</v>
          </cell>
          <cell r="C393">
            <v>570.75</v>
          </cell>
        </row>
        <row r="394">
          <cell r="B394" t="str">
            <v>RAILTEL</v>
          </cell>
          <cell r="C394">
            <v>471.7</v>
          </cell>
        </row>
        <row r="395">
          <cell r="B395" t="str">
            <v>RAINBOW</v>
          </cell>
          <cell r="C395">
            <v>1212.55</v>
          </cell>
        </row>
        <row r="396">
          <cell r="B396" t="str">
            <v>RAJESHEXPO</v>
          </cell>
          <cell r="C396">
            <v>298.3</v>
          </cell>
        </row>
        <row r="397">
          <cell r="B397" t="str">
            <v>RKFORGE</v>
          </cell>
          <cell r="C397">
            <v>957.15</v>
          </cell>
        </row>
        <row r="398">
          <cell r="B398" t="str">
            <v>RCF</v>
          </cell>
          <cell r="C398">
            <v>202.69</v>
          </cell>
        </row>
        <row r="399">
          <cell r="B399" t="str">
            <v>RATNAMANI</v>
          </cell>
          <cell r="C399">
            <v>3545.1</v>
          </cell>
        </row>
        <row r="400">
          <cell r="B400" t="str">
            <v>RTNINDIA</v>
          </cell>
          <cell r="C400">
            <v>82.62</v>
          </cell>
        </row>
        <row r="401">
          <cell r="B401" t="str">
            <v>RAYMOND</v>
          </cell>
          <cell r="C401">
            <v>2025.45</v>
          </cell>
        </row>
        <row r="402">
          <cell r="B402" t="str">
            <v>REDINGTON</v>
          </cell>
          <cell r="C402">
            <v>209.37</v>
          </cell>
        </row>
        <row r="403">
          <cell r="B403" t="str">
            <v>RELIANCE</v>
          </cell>
          <cell r="C403">
            <v>2996.25</v>
          </cell>
        </row>
        <row r="404">
          <cell r="B404" t="str">
            <v>RBA</v>
          </cell>
          <cell r="C404">
            <v>109.12</v>
          </cell>
        </row>
        <row r="405">
          <cell r="B405" t="str">
            <v>ROUTE</v>
          </cell>
          <cell r="C405">
            <v>1567.7</v>
          </cell>
        </row>
        <row r="406">
          <cell r="B406" t="str">
            <v>SBFC</v>
          </cell>
          <cell r="C406">
            <v>86.6</v>
          </cell>
        </row>
        <row r="407">
          <cell r="B407" t="str">
            <v>SBICARD</v>
          </cell>
          <cell r="C407">
            <v>714.45</v>
          </cell>
        </row>
        <row r="408">
          <cell r="B408" t="str">
            <v>SBILIFE</v>
          </cell>
          <cell r="C408">
            <v>1795.25</v>
          </cell>
        </row>
        <row r="409">
          <cell r="B409" t="str">
            <v>SJVN</v>
          </cell>
          <cell r="C409">
            <v>133.31</v>
          </cell>
        </row>
        <row r="410">
          <cell r="B410" t="str">
            <v>SKFINDIA</v>
          </cell>
          <cell r="C410">
            <v>5288.25</v>
          </cell>
        </row>
        <row r="411">
          <cell r="B411" t="str">
            <v>SRF</v>
          </cell>
          <cell r="C411">
            <v>2533.1</v>
          </cell>
        </row>
        <row r="412">
          <cell r="B412" t="str">
            <v>SAFARI</v>
          </cell>
          <cell r="C412">
            <v>2362.9</v>
          </cell>
        </row>
        <row r="413">
          <cell r="B413" t="str">
            <v>MOTHERSON</v>
          </cell>
          <cell r="C413">
            <v>193.89</v>
          </cell>
        </row>
        <row r="414">
          <cell r="B414" t="str">
            <v>SANOFI</v>
          </cell>
          <cell r="C414">
            <v>6859.7</v>
          </cell>
        </row>
        <row r="415">
          <cell r="B415" t="str">
            <v>SAPPHIRE</v>
          </cell>
          <cell r="C415">
            <v>1608.9</v>
          </cell>
        </row>
        <row r="416">
          <cell r="B416" t="str">
            <v>SAREGAMA</v>
          </cell>
          <cell r="C416">
            <v>524.1</v>
          </cell>
        </row>
        <row r="417">
          <cell r="B417" t="str">
            <v>SCHAEFFLER</v>
          </cell>
          <cell r="C417">
            <v>4063.2</v>
          </cell>
        </row>
        <row r="418">
          <cell r="B418" t="str">
            <v>SCHNEIDER</v>
          </cell>
          <cell r="C418">
            <v>812.25</v>
          </cell>
        </row>
        <row r="419">
          <cell r="B419" t="str">
            <v>SHREECEM</v>
          </cell>
          <cell r="C419">
            <v>25012.400000000001</v>
          </cell>
        </row>
        <row r="420">
          <cell r="B420" t="str">
            <v>RENUKA</v>
          </cell>
          <cell r="C420">
            <v>47.95</v>
          </cell>
        </row>
        <row r="421">
          <cell r="B421" t="str">
            <v>SHRIRAMFIN</v>
          </cell>
          <cell r="C421">
            <v>3143.6</v>
          </cell>
        </row>
        <row r="422">
          <cell r="B422" t="str">
            <v>SHYAMMETL</v>
          </cell>
          <cell r="C422">
            <v>810.2</v>
          </cell>
        </row>
        <row r="423">
          <cell r="B423" t="str">
            <v>SIEMENS</v>
          </cell>
          <cell r="C423">
            <v>7056.05</v>
          </cell>
        </row>
        <row r="424">
          <cell r="B424" t="str">
            <v>SIGNATURE</v>
          </cell>
          <cell r="C424">
            <v>1510.55</v>
          </cell>
        </row>
        <row r="425">
          <cell r="B425" t="str">
            <v>SOBHA</v>
          </cell>
          <cell r="C425">
            <v>1693.65</v>
          </cell>
        </row>
        <row r="426">
          <cell r="B426" t="str">
            <v>SOLARINDS</v>
          </cell>
          <cell r="C426">
            <v>10395.5</v>
          </cell>
        </row>
        <row r="427">
          <cell r="B427" t="str">
            <v>SONACOMS</v>
          </cell>
          <cell r="C427">
            <v>689.95</v>
          </cell>
        </row>
        <row r="428">
          <cell r="B428" t="str">
            <v>SONATSOFTW</v>
          </cell>
          <cell r="C428">
            <v>626.54999999999995</v>
          </cell>
        </row>
        <row r="429">
          <cell r="B429" t="str">
            <v>STARHEALTH</v>
          </cell>
          <cell r="C429">
            <v>609.79999999999995</v>
          </cell>
        </row>
        <row r="430">
          <cell r="B430" t="str">
            <v>SBIN</v>
          </cell>
          <cell r="C430">
            <v>820.3</v>
          </cell>
        </row>
        <row r="431">
          <cell r="B431" t="str">
            <v>SAIL</v>
          </cell>
          <cell r="C431">
            <v>133.88</v>
          </cell>
        </row>
        <row r="432">
          <cell r="B432" t="str">
            <v>SWSOLAR</v>
          </cell>
          <cell r="C432">
            <v>684.9</v>
          </cell>
        </row>
        <row r="433">
          <cell r="B433" t="str">
            <v>STLTECH</v>
          </cell>
          <cell r="C433">
            <v>137.69</v>
          </cell>
        </row>
        <row r="434">
          <cell r="B434" t="str">
            <v>SUMICHEM</v>
          </cell>
          <cell r="C434">
            <v>542.25</v>
          </cell>
        </row>
        <row r="435">
          <cell r="B435" t="str">
            <v>SPARC</v>
          </cell>
          <cell r="C435">
            <v>214.9</v>
          </cell>
        </row>
        <row r="436">
          <cell r="B436" t="str">
            <v>SUNPHARMA</v>
          </cell>
          <cell r="C436">
            <v>1750.65</v>
          </cell>
        </row>
        <row r="437">
          <cell r="B437" t="str">
            <v>SUNTV</v>
          </cell>
          <cell r="C437">
            <v>790.1</v>
          </cell>
        </row>
        <row r="438">
          <cell r="B438" t="str">
            <v>SUNDARMFIN</v>
          </cell>
          <cell r="C438">
            <v>4416.45</v>
          </cell>
        </row>
        <row r="439">
          <cell r="B439" t="str">
            <v>SUNDRMFAST</v>
          </cell>
          <cell r="C439">
            <v>1341.4</v>
          </cell>
        </row>
        <row r="440">
          <cell r="B440" t="str">
            <v>SUNTECK</v>
          </cell>
          <cell r="C440">
            <v>607.35</v>
          </cell>
        </row>
        <row r="441">
          <cell r="B441" t="str">
            <v>SUPREMEIND</v>
          </cell>
          <cell r="C441">
            <v>5544.95</v>
          </cell>
        </row>
        <row r="442">
          <cell r="B442" t="str">
            <v>SUVENPHAR</v>
          </cell>
          <cell r="C442">
            <v>1058.25</v>
          </cell>
        </row>
        <row r="443">
          <cell r="B443" t="str">
            <v>SUZLON</v>
          </cell>
          <cell r="C443">
            <v>77.569999999999993</v>
          </cell>
        </row>
        <row r="444">
          <cell r="B444" t="str">
            <v>SWANENERGY</v>
          </cell>
          <cell r="C444">
            <v>688</v>
          </cell>
        </row>
        <row r="445">
          <cell r="B445" t="str">
            <v>SYNGENE</v>
          </cell>
          <cell r="C445">
            <v>842.05</v>
          </cell>
        </row>
        <row r="446">
          <cell r="B446" t="str">
            <v>SYRMA</v>
          </cell>
          <cell r="C446">
            <v>439.15</v>
          </cell>
        </row>
        <row r="447">
          <cell r="B447" t="str">
            <v>TV18BRDCST</v>
          </cell>
          <cell r="C447">
            <v>49.71</v>
          </cell>
        </row>
        <row r="448">
          <cell r="B448" t="str">
            <v>TVSMOTOR</v>
          </cell>
          <cell r="C448">
            <v>2706.25</v>
          </cell>
        </row>
        <row r="449">
          <cell r="B449" t="str">
            <v>TVSSCS</v>
          </cell>
          <cell r="C449">
            <v>195.34</v>
          </cell>
        </row>
        <row r="450">
          <cell r="B450" t="str">
            <v>TMB</v>
          </cell>
          <cell r="C450">
            <v>462.05</v>
          </cell>
        </row>
        <row r="451">
          <cell r="B451" t="str">
            <v>TANLA</v>
          </cell>
          <cell r="C451">
            <v>916</v>
          </cell>
        </row>
        <row r="452">
          <cell r="B452" t="str">
            <v>TATACHEM</v>
          </cell>
          <cell r="C452">
            <v>1085.45</v>
          </cell>
        </row>
        <row r="453">
          <cell r="B453" t="str">
            <v>TATACOMM</v>
          </cell>
          <cell r="C453">
            <v>1918.95</v>
          </cell>
        </row>
        <row r="454">
          <cell r="B454" t="str">
            <v>TCS</v>
          </cell>
          <cell r="C454">
            <v>4502</v>
          </cell>
        </row>
        <row r="455">
          <cell r="B455" t="str">
            <v>TATACONSUM</v>
          </cell>
          <cell r="C455">
            <v>1205.8</v>
          </cell>
        </row>
        <row r="456">
          <cell r="B456" t="str">
            <v>TATAELXSI</v>
          </cell>
          <cell r="C456">
            <v>6963.7</v>
          </cell>
        </row>
        <row r="457">
          <cell r="B457" t="str">
            <v>TATAINVEST</v>
          </cell>
          <cell r="C457">
            <v>6236.3</v>
          </cell>
        </row>
        <row r="458">
          <cell r="B458" t="str">
            <v>TATAMTRDVR</v>
          </cell>
          <cell r="C458">
            <v>735.3</v>
          </cell>
        </row>
        <row r="459">
          <cell r="B459" t="str">
            <v>TATAMOTORS</v>
          </cell>
          <cell r="C459">
            <v>1068.45</v>
          </cell>
        </row>
        <row r="460">
          <cell r="B460" t="str">
            <v>TATAPOWER</v>
          </cell>
          <cell r="C460">
            <v>422.95</v>
          </cell>
        </row>
        <row r="461">
          <cell r="B461" t="str">
            <v>TATASTEEL</v>
          </cell>
          <cell r="C461">
            <v>154.13999999999999</v>
          </cell>
        </row>
        <row r="462">
          <cell r="B462" t="str">
            <v>TATATECH</v>
          </cell>
          <cell r="C462">
            <v>1007.2</v>
          </cell>
        </row>
        <row r="463">
          <cell r="B463" t="str">
            <v>TTML</v>
          </cell>
          <cell r="C463">
            <v>95.48</v>
          </cell>
        </row>
        <row r="464">
          <cell r="B464" t="str">
            <v>TECHM</v>
          </cell>
          <cell r="C464">
            <v>1611.25</v>
          </cell>
        </row>
        <row r="465">
          <cell r="B465" t="str">
            <v>TEJASNET</v>
          </cell>
          <cell r="C465">
            <v>1306.5999999999999</v>
          </cell>
        </row>
        <row r="466">
          <cell r="B466" t="str">
            <v>NIACL</v>
          </cell>
          <cell r="C466">
            <v>268.60000000000002</v>
          </cell>
        </row>
        <row r="467">
          <cell r="B467" t="str">
            <v>RAMCOCEM</v>
          </cell>
          <cell r="C467">
            <v>832.3</v>
          </cell>
        </row>
        <row r="468">
          <cell r="B468" t="str">
            <v>THERMAX</v>
          </cell>
          <cell r="C468">
            <v>4568.7</v>
          </cell>
        </row>
        <row r="469">
          <cell r="B469" t="str">
            <v>TIMKEN</v>
          </cell>
          <cell r="C469">
            <v>3705.2</v>
          </cell>
        </row>
        <row r="470">
          <cell r="B470" t="str">
            <v>TITAGARH</v>
          </cell>
          <cell r="C470">
            <v>1417.2</v>
          </cell>
        </row>
        <row r="471">
          <cell r="B471" t="str">
            <v>TITAN</v>
          </cell>
          <cell r="C471">
            <v>3604.4</v>
          </cell>
        </row>
        <row r="472">
          <cell r="B472" t="str">
            <v>TORNTPHARM</v>
          </cell>
          <cell r="C472">
            <v>3362.6</v>
          </cell>
        </row>
        <row r="473">
          <cell r="B473" t="str">
            <v>TORNTPOWER</v>
          </cell>
          <cell r="C473">
            <v>1698.55</v>
          </cell>
        </row>
        <row r="474">
          <cell r="B474" t="str">
            <v>TRENT</v>
          </cell>
          <cell r="C474">
            <v>6989.8</v>
          </cell>
        </row>
        <row r="475">
          <cell r="B475" t="str">
            <v>TRIDENT</v>
          </cell>
          <cell r="C475">
            <v>38.03</v>
          </cell>
        </row>
        <row r="476">
          <cell r="B476" t="str">
            <v>TRIVENI</v>
          </cell>
          <cell r="C476">
            <v>452.9</v>
          </cell>
        </row>
        <row r="477">
          <cell r="B477" t="str">
            <v>TRITURBINE</v>
          </cell>
          <cell r="C477">
            <v>755.85</v>
          </cell>
        </row>
        <row r="478">
          <cell r="B478" t="str">
            <v>TIINDIA</v>
          </cell>
          <cell r="C478">
            <v>4137.8</v>
          </cell>
        </row>
        <row r="479">
          <cell r="B479" t="str">
            <v>UCOBANK</v>
          </cell>
          <cell r="C479">
            <v>52.5</v>
          </cell>
        </row>
        <row r="480">
          <cell r="B480" t="str">
            <v>UNOMINDA</v>
          </cell>
          <cell r="C480">
            <v>1137.8499999999999</v>
          </cell>
        </row>
        <row r="481">
          <cell r="B481" t="str">
            <v>UPL</v>
          </cell>
          <cell r="C481">
            <v>579.15</v>
          </cell>
        </row>
        <row r="482">
          <cell r="B482" t="str">
            <v>UTIAMC</v>
          </cell>
          <cell r="C482">
            <v>1131.7</v>
          </cell>
        </row>
        <row r="483">
          <cell r="B483" t="str">
            <v>UJJIVANSFB</v>
          </cell>
          <cell r="C483">
            <v>43.78</v>
          </cell>
        </row>
        <row r="484">
          <cell r="B484" t="str">
            <v>ULTRACEMCO</v>
          </cell>
          <cell r="C484">
            <v>11309.4</v>
          </cell>
        </row>
        <row r="485">
          <cell r="B485" t="str">
            <v>UNIONBANK</v>
          </cell>
          <cell r="C485">
            <v>127.68</v>
          </cell>
        </row>
        <row r="486">
          <cell r="B486" t="str">
            <v>UBL</v>
          </cell>
          <cell r="C486">
            <v>2024.55</v>
          </cell>
        </row>
        <row r="487">
          <cell r="B487" t="str">
            <v>UNITDSPR</v>
          </cell>
          <cell r="C487">
            <v>1451.8</v>
          </cell>
        </row>
        <row r="488">
          <cell r="B488" t="str">
            <v>USHAMART</v>
          </cell>
          <cell r="C488">
            <v>336.8</v>
          </cell>
        </row>
        <row r="489">
          <cell r="B489" t="str">
            <v>VGUARD</v>
          </cell>
          <cell r="C489">
            <v>468.85</v>
          </cell>
        </row>
        <row r="490">
          <cell r="B490" t="str">
            <v>VIPIND</v>
          </cell>
          <cell r="C490">
            <v>465.1</v>
          </cell>
        </row>
        <row r="491">
          <cell r="B491" t="str">
            <v>VAIBHAVGBL</v>
          </cell>
          <cell r="C491">
            <v>341.35</v>
          </cell>
        </row>
        <row r="492">
          <cell r="B492" t="str">
            <v>VTL</v>
          </cell>
          <cell r="C492">
            <v>484</v>
          </cell>
        </row>
        <row r="493">
          <cell r="B493" t="str">
            <v>VARROC</v>
          </cell>
          <cell r="C493">
            <v>604.9</v>
          </cell>
        </row>
        <row r="494">
          <cell r="B494" t="str">
            <v>VBL</v>
          </cell>
          <cell r="C494">
            <v>1594.2</v>
          </cell>
        </row>
        <row r="495">
          <cell r="B495" t="str">
            <v>MANYAVAR</v>
          </cell>
          <cell r="C495">
            <v>1170</v>
          </cell>
        </row>
        <row r="496">
          <cell r="B496" t="str">
            <v>VEDL</v>
          </cell>
          <cell r="C496">
            <v>459.55</v>
          </cell>
        </row>
        <row r="497">
          <cell r="B497" t="str">
            <v>VIJAYA</v>
          </cell>
          <cell r="C497">
            <v>912.05</v>
          </cell>
        </row>
        <row r="498">
          <cell r="B498" t="str">
            <v>IDEA</v>
          </cell>
          <cell r="C498">
            <v>16.2</v>
          </cell>
        </row>
        <row r="499">
          <cell r="B499" t="str">
            <v>VOLTAS</v>
          </cell>
          <cell r="C499">
            <v>1683.8</v>
          </cell>
        </row>
        <row r="500">
          <cell r="B500" t="str">
            <v>WELCORP</v>
          </cell>
          <cell r="C500">
            <v>720.6</v>
          </cell>
        </row>
        <row r="501">
          <cell r="B501" t="str">
            <v>WELSPUNLIV</v>
          </cell>
          <cell r="C501">
            <v>195.33</v>
          </cell>
        </row>
        <row r="502">
          <cell r="B502" t="str">
            <v>WESTLIFE</v>
          </cell>
          <cell r="C502">
            <v>846.75</v>
          </cell>
        </row>
        <row r="503">
          <cell r="B503" t="str">
            <v>WHIRLPOOL</v>
          </cell>
          <cell r="C503">
            <v>2059.5500000000002</v>
          </cell>
        </row>
        <row r="504">
          <cell r="B504" t="str">
            <v>WIPRO</v>
          </cell>
          <cell r="C504">
            <v>519</v>
          </cell>
        </row>
        <row r="505">
          <cell r="B505" t="str">
            <v>YESBANK</v>
          </cell>
          <cell r="C505">
            <v>24.58</v>
          </cell>
        </row>
        <row r="506">
          <cell r="B506" t="str">
            <v>ZFCVINDIA</v>
          </cell>
          <cell r="C506">
            <v>15606.1</v>
          </cell>
        </row>
        <row r="507">
          <cell r="B507" t="str">
            <v>ZEEL</v>
          </cell>
          <cell r="C507">
            <v>139.44</v>
          </cell>
        </row>
        <row r="508">
          <cell r="B508" t="str">
            <v>ZENSARTECH</v>
          </cell>
          <cell r="C508">
            <v>786.5</v>
          </cell>
        </row>
        <row r="509">
          <cell r="B509" t="str">
            <v>ZOMATO</v>
          </cell>
          <cell r="C509">
            <v>257.95999999999998</v>
          </cell>
        </row>
        <row r="510">
          <cell r="B510" t="str">
            <v>ZYDUSLIFE</v>
          </cell>
          <cell r="C510">
            <v>1210.05</v>
          </cell>
        </row>
        <row r="511">
          <cell r="B511" t="str">
            <v>ECLERX</v>
          </cell>
          <cell r="C511">
            <v>2682.35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9" t="s">
        <v>16</v>
      </c>
      <c r="B9" s="361" t="s">
        <v>17</v>
      </c>
      <c r="C9" s="361" t="s">
        <v>18</v>
      </c>
      <c r="D9" s="361" t="s">
        <v>19</v>
      </c>
      <c r="E9" s="26" t="s">
        <v>20</v>
      </c>
      <c r="F9" s="26" t="s">
        <v>21</v>
      </c>
      <c r="G9" s="356" t="s">
        <v>22</v>
      </c>
      <c r="H9" s="357"/>
      <c r="I9" s="358"/>
      <c r="J9" s="356" t="s">
        <v>23</v>
      </c>
      <c r="K9" s="357"/>
      <c r="L9" s="358"/>
      <c r="M9" s="26"/>
      <c r="N9" s="27"/>
      <c r="O9" s="27"/>
      <c r="P9" s="27"/>
    </row>
    <row r="10" spans="1:16" ht="40.200000000000003">
      <c r="A10" s="360"/>
      <c r="B10" s="362"/>
      <c r="C10" s="362"/>
      <c r="D10" s="362"/>
      <c r="E10" s="28" t="s">
        <v>24</v>
      </c>
      <c r="F10" s="28" t="s">
        <v>24</v>
      </c>
      <c r="G10" s="199" t="s">
        <v>25</v>
      </c>
      <c r="H10" s="199" t="s">
        <v>26</v>
      </c>
      <c r="I10" s="199" t="s">
        <v>27</v>
      </c>
      <c r="J10" s="199" t="s">
        <v>28</v>
      </c>
      <c r="K10" s="199" t="s">
        <v>29</v>
      </c>
      <c r="L10" s="199" t="s">
        <v>30</v>
      </c>
      <c r="M10" s="199" t="s">
        <v>31</v>
      </c>
      <c r="N10" s="29" t="s">
        <v>32</v>
      </c>
      <c r="O10" s="29" t="s">
        <v>33</v>
      </c>
      <c r="P10" s="30" t="s">
        <v>798</v>
      </c>
    </row>
    <row r="11" spans="1:16" ht="12.75" customHeight="1">
      <c r="A11" s="206">
        <v>1</v>
      </c>
      <c r="B11" s="218" t="s">
        <v>34</v>
      </c>
      <c r="C11" s="197" t="s">
        <v>35</v>
      </c>
      <c r="D11" s="209">
        <v>45533</v>
      </c>
      <c r="E11" s="197">
        <v>24854</v>
      </c>
      <c r="F11" s="197">
        <v>24844.316666666666</v>
      </c>
      <c r="G11" s="196">
        <v>24800.633333333331</v>
      </c>
      <c r="H11" s="196">
        <v>24747.266666666666</v>
      </c>
      <c r="I11" s="196">
        <v>24703.583333333332</v>
      </c>
      <c r="J11" s="196">
        <v>24897.683333333331</v>
      </c>
      <c r="K11" s="196">
        <v>24941.366666666665</v>
      </c>
      <c r="L11" s="196">
        <v>24994.73333333333</v>
      </c>
      <c r="M11" s="195">
        <v>24888</v>
      </c>
      <c r="N11" s="195">
        <v>24790.95</v>
      </c>
      <c r="O11" s="195">
        <v>13702500</v>
      </c>
      <c r="P11" s="198">
        <v>3.9174272615928318E-2</v>
      </c>
    </row>
    <row r="12" spans="1:16" ht="12.75" customHeight="1">
      <c r="A12" s="206">
        <v>2</v>
      </c>
      <c r="B12" s="218" t="s">
        <v>34</v>
      </c>
      <c r="C12" s="197" t="s">
        <v>36</v>
      </c>
      <c r="D12" s="209">
        <v>45532</v>
      </c>
      <c r="E12" s="197">
        <v>50966.35</v>
      </c>
      <c r="F12" s="197">
        <v>51003.266666666663</v>
      </c>
      <c r="G12" s="196">
        <v>50852.083333333328</v>
      </c>
      <c r="H12" s="196">
        <v>50737.816666666666</v>
      </c>
      <c r="I12" s="196">
        <v>50586.633333333331</v>
      </c>
      <c r="J12" s="196">
        <v>51117.533333333326</v>
      </c>
      <c r="K12" s="196">
        <v>51268.71666666666</v>
      </c>
      <c r="L12" s="196">
        <v>51382.983333333323</v>
      </c>
      <c r="M12" s="195">
        <v>51154.45</v>
      </c>
      <c r="N12" s="195">
        <v>50889</v>
      </c>
      <c r="O12" s="195">
        <v>3305295</v>
      </c>
      <c r="P12" s="198">
        <v>-3.6842933447561434E-2</v>
      </c>
    </row>
    <row r="13" spans="1:16" ht="12.75" customHeight="1">
      <c r="A13" s="206">
        <v>3</v>
      </c>
      <c r="B13" s="218" t="s">
        <v>34</v>
      </c>
      <c r="C13" s="217" t="s">
        <v>37</v>
      </c>
      <c r="D13" s="211">
        <v>45531</v>
      </c>
      <c r="E13" s="210">
        <v>23252.55</v>
      </c>
      <c r="F13" s="210">
        <v>23240.516666666666</v>
      </c>
      <c r="G13" s="212">
        <v>23163.083333333332</v>
      </c>
      <c r="H13" s="212">
        <v>23073.616666666665</v>
      </c>
      <c r="I13" s="212">
        <v>22996.183333333331</v>
      </c>
      <c r="J13" s="212">
        <v>23329.983333333334</v>
      </c>
      <c r="K13" s="212">
        <v>23407.416666666668</v>
      </c>
      <c r="L13" s="212">
        <v>23496.883333333335</v>
      </c>
      <c r="M13" s="213">
        <v>23317.95</v>
      </c>
      <c r="N13" s="213">
        <v>23151.05</v>
      </c>
      <c r="O13" s="213">
        <v>73725</v>
      </c>
      <c r="P13" s="214">
        <v>1.3750429700928154E-2</v>
      </c>
    </row>
    <row r="14" spans="1:16" ht="12.75" customHeight="1">
      <c r="A14" s="206">
        <v>4</v>
      </c>
      <c r="B14" s="218" t="s">
        <v>34</v>
      </c>
      <c r="C14" s="217" t="s">
        <v>38</v>
      </c>
      <c r="D14" s="211">
        <v>45530</v>
      </c>
      <c r="E14" s="210">
        <v>12961.65</v>
      </c>
      <c r="F14" s="210">
        <v>12996.883333333333</v>
      </c>
      <c r="G14" s="212">
        <v>12894.766666666666</v>
      </c>
      <c r="H14" s="212">
        <v>12827.883333333333</v>
      </c>
      <c r="I14" s="212">
        <v>12725.766666666666</v>
      </c>
      <c r="J14" s="212">
        <v>13063.766666666666</v>
      </c>
      <c r="K14" s="212">
        <v>13165.883333333331</v>
      </c>
      <c r="L14" s="212">
        <v>13232.766666666666</v>
      </c>
      <c r="M14" s="213">
        <v>13099</v>
      </c>
      <c r="N14" s="213">
        <v>12930</v>
      </c>
      <c r="O14" s="213">
        <v>2860600</v>
      </c>
      <c r="P14" s="214">
        <v>2.8400920333620936E-2</v>
      </c>
    </row>
    <row r="15" spans="1:16" ht="12.75" customHeight="1">
      <c r="A15" s="206">
        <v>5</v>
      </c>
      <c r="B15" s="269" t="s">
        <v>34</v>
      </c>
      <c r="C15" s="210" t="s">
        <v>843</v>
      </c>
      <c r="D15" s="211">
        <v>45534</v>
      </c>
      <c r="E15" s="210">
        <v>74446.2</v>
      </c>
      <c r="F15" s="210">
        <v>74544.800000000003</v>
      </c>
      <c r="G15" s="212">
        <v>74283.650000000009</v>
      </c>
      <c r="H15" s="212">
        <v>74121.100000000006</v>
      </c>
      <c r="I15" s="212">
        <v>73859.950000000012</v>
      </c>
      <c r="J15" s="212">
        <v>74707.350000000006</v>
      </c>
      <c r="K15" s="212">
        <v>74968.5</v>
      </c>
      <c r="L15" s="212">
        <v>75131.05</v>
      </c>
      <c r="M15" s="213">
        <v>74805.95</v>
      </c>
      <c r="N15" s="213">
        <v>74382.25</v>
      </c>
      <c r="O15" s="213">
        <v>14050</v>
      </c>
      <c r="P15" s="214">
        <v>2.8551034975017845E-3</v>
      </c>
    </row>
    <row r="16" spans="1:16" ht="12.75" customHeight="1">
      <c r="A16" s="206">
        <v>6</v>
      </c>
      <c r="B16" s="218" t="s">
        <v>832</v>
      </c>
      <c r="C16" s="215" t="s">
        <v>39</v>
      </c>
      <c r="D16" s="211">
        <v>45533</v>
      </c>
      <c r="E16" s="210">
        <v>619.4</v>
      </c>
      <c r="F16" s="210">
        <v>620.08333333333337</v>
      </c>
      <c r="G16" s="212">
        <v>615.16666666666674</v>
      </c>
      <c r="H16" s="212">
        <v>610.93333333333339</v>
      </c>
      <c r="I16" s="212">
        <v>606.01666666666677</v>
      </c>
      <c r="J16" s="212">
        <v>624.31666666666672</v>
      </c>
      <c r="K16" s="212">
        <v>629.23333333333346</v>
      </c>
      <c r="L16" s="212">
        <v>633.4666666666667</v>
      </c>
      <c r="M16" s="213">
        <v>625</v>
      </c>
      <c r="N16" s="213">
        <v>615.85</v>
      </c>
      <c r="O16" s="213">
        <v>14495000</v>
      </c>
      <c r="P16" s="214">
        <v>-1.908371117276849E-2</v>
      </c>
    </row>
    <row r="17" spans="1:16" ht="12.75" customHeight="1">
      <c r="A17" s="206">
        <v>7</v>
      </c>
      <c r="B17" s="218" t="s">
        <v>40</v>
      </c>
      <c r="C17" s="215" t="s">
        <v>41</v>
      </c>
      <c r="D17" s="211">
        <v>45533</v>
      </c>
      <c r="E17" s="210">
        <v>7804.7</v>
      </c>
      <c r="F17" s="210">
        <v>7833.416666666667</v>
      </c>
      <c r="G17" s="212">
        <v>7760.0833333333339</v>
      </c>
      <c r="H17" s="212">
        <v>7715.4666666666672</v>
      </c>
      <c r="I17" s="212">
        <v>7642.1333333333341</v>
      </c>
      <c r="J17" s="212">
        <v>7878.0333333333338</v>
      </c>
      <c r="K17" s="212">
        <v>7951.3666666666677</v>
      </c>
      <c r="L17" s="212">
        <v>7995.9833333333336</v>
      </c>
      <c r="M17" s="213">
        <v>7906.75</v>
      </c>
      <c r="N17" s="213">
        <v>7788.8</v>
      </c>
      <c r="O17" s="213">
        <v>1787250</v>
      </c>
      <c r="P17" s="214">
        <v>-1.7387121160057729E-2</v>
      </c>
    </row>
    <row r="18" spans="1:16" ht="12.75" customHeight="1">
      <c r="A18" s="206">
        <v>8</v>
      </c>
      <c r="B18" s="218" t="s">
        <v>42</v>
      </c>
      <c r="C18" s="216" t="s">
        <v>43</v>
      </c>
      <c r="D18" s="211">
        <v>45533</v>
      </c>
      <c r="E18" s="210">
        <v>29015.55</v>
      </c>
      <c r="F18" s="210">
        <v>28982.983333333334</v>
      </c>
      <c r="G18" s="212">
        <v>28646.166666666668</v>
      </c>
      <c r="H18" s="212">
        <v>28276.783333333333</v>
      </c>
      <c r="I18" s="212">
        <v>27939.966666666667</v>
      </c>
      <c r="J18" s="212">
        <v>29352.366666666669</v>
      </c>
      <c r="K18" s="212">
        <v>29689.183333333334</v>
      </c>
      <c r="L18" s="212">
        <v>30058.566666666669</v>
      </c>
      <c r="M18" s="213">
        <v>29319.8</v>
      </c>
      <c r="N18" s="213">
        <v>28613.599999999999</v>
      </c>
      <c r="O18" s="213">
        <v>142100</v>
      </c>
      <c r="P18" s="214">
        <v>-4.6308724832214765E-2</v>
      </c>
    </row>
    <row r="19" spans="1:16" ht="12.75" customHeight="1">
      <c r="A19" s="206">
        <v>9</v>
      </c>
      <c r="B19" s="218" t="s">
        <v>66</v>
      </c>
      <c r="C19" s="213" t="s">
        <v>44</v>
      </c>
      <c r="D19" s="211">
        <v>45533</v>
      </c>
      <c r="E19" s="210">
        <v>219.46</v>
      </c>
      <c r="F19" s="210">
        <v>221</v>
      </c>
      <c r="G19" s="212">
        <v>217.6</v>
      </c>
      <c r="H19" s="212">
        <v>215.73999999999998</v>
      </c>
      <c r="I19" s="212">
        <v>212.33999999999997</v>
      </c>
      <c r="J19" s="212">
        <v>222.86</v>
      </c>
      <c r="K19" s="212">
        <v>226.26</v>
      </c>
      <c r="L19" s="212">
        <v>228.12000000000003</v>
      </c>
      <c r="M19" s="213">
        <v>224.4</v>
      </c>
      <c r="N19" s="213">
        <v>219.14</v>
      </c>
      <c r="O19" s="213">
        <v>74277000</v>
      </c>
      <c r="P19" s="214">
        <v>-1.8866555402365576E-3</v>
      </c>
    </row>
    <row r="20" spans="1:16" ht="12.75" customHeight="1">
      <c r="A20" s="206">
        <v>10</v>
      </c>
      <c r="B20" s="218" t="s">
        <v>45</v>
      </c>
      <c r="C20" s="210" t="s">
        <v>46</v>
      </c>
      <c r="D20" s="211">
        <v>45533</v>
      </c>
      <c r="E20" s="210">
        <v>319.14999999999998</v>
      </c>
      <c r="F20" s="210">
        <v>318.8</v>
      </c>
      <c r="G20" s="212">
        <v>315.60000000000002</v>
      </c>
      <c r="H20" s="212">
        <v>312.05</v>
      </c>
      <c r="I20" s="212">
        <v>308.85000000000002</v>
      </c>
      <c r="J20" s="212">
        <v>322.35000000000002</v>
      </c>
      <c r="K20" s="212">
        <v>325.54999999999995</v>
      </c>
      <c r="L20" s="212">
        <v>329.1</v>
      </c>
      <c r="M20" s="213">
        <v>322</v>
      </c>
      <c r="N20" s="213">
        <v>315.25</v>
      </c>
      <c r="O20" s="213">
        <v>47229000</v>
      </c>
      <c r="P20" s="214">
        <v>-5.2026286966046003E-3</v>
      </c>
    </row>
    <row r="21" spans="1:16" ht="12.75" customHeight="1">
      <c r="A21" s="206">
        <v>11</v>
      </c>
      <c r="B21" s="218" t="s">
        <v>47</v>
      </c>
      <c r="C21" s="210" t="s">
        <v>48</v>
      </c>
      <c r="D21" s="211">
        <v>45533</v>
      </c>
      <c r="E21" s="210">
        <v>2322.35</v>
      </c>
      <c r="F21" s="210">
        <v>2337.9333333333334</v>
      </c>
      <c r="G21" s="212">
        <v>2298.4666666666667</v>
      </c>
      <c r="H21" s="212">
        <v>2274.5833333333335</v>
      </c>
      <c r="I21" s="212">
        <v>2235.1166666666668</v>
      </c>
      <c r="J21" s="212">
        <v>2361.8166666666666</v>
      </c>
      <c r="K21" s="212">
        <v>2401.2833333333338</v>
      </c>
      <c r="L21" s="212">
        <v>2425.1666666666665</v>
      </c>
      <c r="M21" s="213">
        <v>2377.4</v>
      </c>
      <c r="N21" s="213">
        <v>2314.0500000000002</v>
      </c>
      <c r="O21" s="213">
        <v>5614500</v>
      </c>
      <c r="P21" s="214">
        <v>3.1413612565445025E-2</v>
      </c>
    </row>
    <row r="22" spans="1:16" ht="12.75" customHeight="1">
      <c r="A22" s="206">
        <v>12</v>
      </c>
      <c r="B22" s="218" t="s">
        <v>114</v>
      </c>
      <c r="C22" s="210" t="s">
        <v>49</v>
      </c>
      <c r="D22" s="211">
        <v>45533</v>
      </c>
      <c r="E22" s="210">
        <v>3075</v>
      </c>
      <c r="F22" s="210">
        <v>3090.6166666666663</v>
      </c>
      <c r="G22" s="212">
        <v>3053.3333333333326</v>
      </c>
      <c r="H22" s="212">
        <v>3031.6666666666661</v>
      </c>
      <c r="I22" s="212">
        <v>2994.3833333333323</v>
      </c>
      <c r="J22" s="212">
        <v>3112.2833333333328</v>
      </c>
      <c r="K22" s="212">
        <v>3149.5666666666666</v>
      </c>
      <c r="L22" s="212">
        <v>3171.2333333333331</v>
      </c>
      <c r="M22" s="213">
        <v>3127.9</v>
      </c>
      <c r="N22" s="213">
        <v>3068.95</v>
      </c>
      <c r="O22" s="213">
        <v>21958200</v>
      </c>
      <c r="P22" s="214">
        <v>2.2319289069025481E-3</v>
      </c>
    </row>
    <row r="23" spans="1:16" ht="12.75" customHeight="1">
      <c r="A23" s="206">
        <v>13</v>
      </c>
      <c r="B23" s="218" t="s">
        <v>114</v>
      </c>
      <c r="C23" s="210" t="s">
        <v>50</v>
      </c>
      <c r="D23" s="211">
        <v>45533</v>
      </c>
      <c r="E23" s="210">
        <v>1489.8</v>
      </c>
      <c r="F23" s="210">
        <v>1493.7166666666665</v>
      </c>
      <c r="G23" s="212">
        <v>1481.4833333333329</v>
      </c>
      <c r="H23" s="212">
        <v>1473.1666666666665</v>
      </c>
      <c r="I23" s="212">
        <v>1460.9333333333329</v>
      </c>
      <c r="J23" s="212">
        <v>1502.0333333333328</v>
      </c>
      <c r="K23" s="212">
        <v>1514.2666666666664</v>
      </c>
      <c r="L23" s="212">
        <v>1522.5833333333328</v>
      </c>
      <c r="M23" s="213">
        <v>1505.95</v>
      </c>
      <c r="N23" s="213">
        <v>1485.4</v>
      </c>
      <c r="O23" s="213">
        <v>29281200</v>
      </c>
      <c r="P23" s="214">
        <v>-6.4200010858352788E-3</v>
      </c>
    </row>
    <row r="24" spans="1:16" ht="12.75" customHeight="1">
      <c r="A24" s="206">
        <v>14</v>
      </c>
      <c r="B24" s="218" t="s">
        <v>42</v>
      </c>
      <c r="C24" s="210" t="s">
        <v>51</v>
      </c>
      <c r="D24" s="211">
        <v>45533</v>
      </c>
      <c r="E24" s="210">
        <v>5765.6</v>
      </c>
      <c r="F24" s="210">
        <v>5768.3666666666659</v>
      </c>
      <c r="G24" s="212">
        <v>5729.2333333333318</v>
      </c>
      <c r="H24" s="212">
        <v>5692.8666666666659</v>
      </c>
      <c r="I24" s="212">
        <v>5653.7333333333318</v>
      </c>
      <c r="J24" s="212">
        <v>5804.7333333333318</v>
      </c>
      <c r="K24" s="212">
        <v>5843.866666666665</v>
      </c>
      <c r="L24" s="212">
        <v>5880.2333333333318</v>
      </c>
      <c r="M24" s="213">
        <v>5807.5</v>
      </c>
      <c r="N24" s="213">
        <v>5732</v>
      </c>
      <c r="O24" s="213">
        <v>2317900</v>
      </c>
      <c r="P24" s="214">
        <v>1.7515364354697104E-2</v>
      </c>
    </row>
    <row r="25" spans="1:16" ht="12.75" customHeight="1">
      <c r="A25" s="206">
        <v>15</v>
      </c>
      <c r="B25" s="218" t="s">
        <v>47</v>
      </c>
      <c r="C25" s="210" t="s">
        <v>52</v>
      </c>
      <c r="D25" s="211">
        <v>45533</v>
      </c>
      <c r="E25" s="210">
        <v>634.70000000000005</v>
      </c>
      <c r="F25" s="210">
        <v>642.20000000000005</v>
      </c>
      <c r="G25" s="212">
        <v>625.05000000000007</v>
      </c>
      <c r="H25" s="212">
        <v>615.4</v>
      </c>
      <c r="I25" s="212">
        <v>598.25</v>
      </c>
      <c r="J25" s="212">
        <v>651.85000000000014</v>
      </c>
      <c r="K25" s="212">
        <v>669.00000000000023</v>
      </c>
      <c r="L25" s="212">
        <v>678.6500000000002</v>
      </c>
      <c r="M25" s="213">
        <v>659.35</v>
      </c>
      <c r="N25" s="213">
        <v>632.54999999999995</v>
      </c>
      <c r="O25" s="213">
        <v>39611700</v>
      </c>
      <c r="P25" s="214">
        <v>5.2766283158322769E-2</v>
      </c>
    </row>
    <row r="26" spans="1:16" ht="12.75" customHeight="1">
      <c r="A26" s="206">
        <v>16</v>
      </c>
      <c r="B26" s="218" t="s">
        <v>42</v>
      </c>
      <c r="C26" s="210" t="s">
        <v>53</v>
      </c>
      <c r="D26" s="211">
        <v>45533</v>
      </c>
      <c r="E26" s="210">
        <v>6852.75</v>
      </c>
      <c r="F26" s="210">
        <v>6867.0999999999995</v>
      </c>
      <c r="G26" s="212">
        <v>6814.6999999999989</v>
      </c>
      <c r="H26" s="212">
        <v>6776.65</v>
      </c>
      <c r="I26" s="212">
        <v>6724.2499999999991</v>
      </c>
      <c r="J26" s="212">
        <v>6905.1499999999987</v>
      </c>
      <c r="K26" s="212">
        <v>6957.5499999999984</v>
      </c>
      <c r="L26" s="212">
        <v>6995.5999999999985</v>
      </c>
      <c r="M26" s="213">
        <v>6919.5</v>
      </c>
      <c r="N26" s="213">
        <v>6829.05</v>
      </c>
      <c r="O26" s="213">
        <v>1673875</v>
      </c>
      <c r="P26" s="214">
        <v>-8.2944530844997408E-3</v>
      </c>
    </row>
    <row r="27" spans="1:16" ht="12.75" customHeight="1">
      <c r="A27" s="206">
        <v>17</v>
      </c>
      <c r="B27" s="218" t="s">
        <v>54</v>
      </c>
      <c r="C27" s="210" t="s">
        <v>55</v>
      </c>
      <c r="D27" s="211">
        <v>45533</v>
      </c>
      <c r="E27" s="210">
        <v>502.95</v>
      </c>
      <c r="F27" s="210">
        <v>503.43333333333339</v>
      </c>
      <c r="G27" s="212">
        <v>498.11666666666679</v>
      </c>
      <c r="H27" s="212">
        <v>493.28333333333342</v>
      </c>
      <c r="I27" s="212">
        <v>487.96666666666681</v>
      </c>
      <c r="J27" s="212">
        <v>508.26666666666677</v>
      </c>
      <c r="K27" s="212">
        <v>513.58333333333337</v>
      </c>
      <c r="L27" s="212">
        <v>518.41666666666674</v>
      </c>
      <c r="M27" s="213">
        <v>508.75</v>
      </c>
      <c r="N27" s="213">
        <v>498.6</v>
      </c>
      <c r="O27" s="213">
        <v>17698700</v>
      </c>
      <c r="P27" s="214">
        <v>-4.6845124282982788E-3</v>
      </c>
    </row>
    <row r="28" spans="1:16" ht="12.75" customHeight="1">
      <c r="A28" s="206">
        <v>18</v>
      </c>
      <c r="B28" s="218" t="s">
        <v>54</v>
      </c>
      <c r="C28" s="210" t="s">
        <v>56</v>
      </c>
      <c r="D28" s="211">
        <v>45533</v>
      </c>
      <c r="E28" s="210">
        <v>260.35000000000002</v>
      </c>
      <c r="F28" s="210">
        <v>260.55</v>
      </c>
      <c r="G28" s="212">
        <v>258.40000000000003</v>
      </c>
      <c r="H28" s="212">
        <v>256.45000000000005</v>
      </c>
      <c r="I28" s="212">
        <v>254.30000000000007</v>
      </c>
      <c r="J28" s="212">
        <v>262.5</v>
      </c>
      <c r="K28" s="212">
        <v>264.64999999999998</v>
      </c>
      <c r="L28" s="212">
        <v>266.59999999999997</v>
      </c>
      <c r="M28" s="213">
        <v>262.7</v>
      </c>
      <c r="N28" s="213">
        <v>258.60000000000002</v>
      </c>
      <c r="O28" s="213">
        <v>67170000</v>
      </c>
      <c r="P28" s="214">
        <v>3.298731257208766E-2</v>
      </c>
    </row>
    <row r="29" spans="1:16" ht="12.75" customHeight="1">
      <c r="A29" s="206">
        <v>19</v>
      </c>
      <c r="B29" s="218" t="s">
        <v>57</v>
      </c>
      <c r="C29" s="210" t="s">
        <v>58</v>
      </c>
      <c r="D29" s="211">
        <v>45533</v>
      </c>
      <c r="E29" s="210">
        <v>3152.55</v>
      </c>
      <c r="F29" s="210">
        <v>3167.3833333333332</v>
      </c>
      <c r="G29" s="212">
        <v>3132.6666666666665</v>
      </c>
      <c r="H29" s="212">
        <v>3112.7833333333333</v>
      </c>
      <c r="I29" s="212">
        <v>3078.0666666666666</v>
      </c>
      <c r="J29" s="212">
        <v>3187.2666666666664</v>
      </c>
      <c r="K29" s="212">
        <v>3221.9833333333336</v>
      </c>
      <c r="L29" s="212">
        <v>3241.8666666666663</v>
      </c>
      <c r="M29" s="213">
        <v>3202.1</v>
      </c>
      <c r="N29" s="213">
        <v>3147.5</v>
      </c>
      <c r="O29" s="213">
        <v>11541600</v>
      </c>
      <c r="P29" s="214">
        <v>3.3212181977691442E-2</v>
      </c>
    </row>
    <row r="30" spans="1:16" ht="12.75" customHeight="1">
      <c r="A30" s="206">
        <v>20</v>
      </c>
      <c r="B30" s="218" t="s">
        <v>40</v>
      </c>
      <c r="C30" s="215" t="s">
        <v>59</v>
      </c>
      <c r="D30" s="211">
        <v>45533</v>
      </c>
      <c r="E30" s="210">
        <v>1944.7</v>
      </c>
      <c r="F30" s="210">
        <v>1949</v>
      </c>
      <c r="G30" s="212">
        <v>1926.7</v>
      </c>
      <c r="H30" s="212">
        <v>1908.7</v>
      </c>
      <c r="I30" s="212">
        <v>1886.4</v>
      </c>
      <c r="J30" s="212">
        <v>1967</v>
      </c>
      <c r="K30" s="212">
        <v>1989.3000000000002</v>
      </c>
      <c r="L30" s="212">
        <v>2007.3</v>
      </c>
      <c r="M30" s="213">
        <v>1971.3</v>
      </c>
      <c r="N30" s="213">
        <v>1931</v>
      </c>
      <c r="O30" s="213">
        <v>5765203</v>
      </c>
      <c r="P30" s="214">
        <v>6.7290438349141245E-3</v>
      </c>
    </row>
    <row r="31" spans="1:16" ht="12.75" customHeight="1">
      <c r="A31" s="206">
        <v>21</v>
      </c>
      <c r="B31" s="218" t="s">
        <v>832</v>
      </c>
      <c r="C31" s="210" t="s">
        <v>60</v>
      </c>
      <c r="D31" s="211">
        <v>45533</v>
      </c>
      <c r="E31" s="210">
        <v>7800.6</v>
      </c>
      <c r="F31" s="210">
        <v>7828.6166666666659</v>
      </c>
      <c r="G31" s="212">
        <v>7726.9833333333318</v>
      </c>
      <c r="H31" s="212">
        <v>7653.3666666666659</v>
      </c>
      <c r="I31" s="212">
        <v>7551.7333333333318</v>
      </c>
      <c r="J31" s="212">
        <v>7902.2333333333318</v>
      </c>
      <c r="K31" s="212">
        <v>8003.866666666665</v>
      </c>
      <c r="L31" s="212">
        <v>8077.4833333333318</v>
      </c>
      <c r="M31" s="213">
        <v>7930.25</v>
      </c>
      <c r="N31" s="213">
        <v>7755</v>
      </c>
      <c r="O31" s="213">
        <v>914300</v>
      </c>
      <c r="P31" s="214">
        <v>4.5272664913684695E-2</v>
      </c>
    </row>
    <row r="32" spans="1:16" ht="12.75" customHeight="1">
      <c r="A32" s="206">
        <v>22</v>
      </c>
      <c r="B32" s="218" t="s">
        <v>61</v>
      </c>
      <c r="C32" s="210" t="s">
        <v>62</v>
      </c>
      <c r="D32" s="211">
        <v>45533</v>
      </c>
      <c r="E32" s="210">
        <v>626.95000000000005</v>
      </c>
      <c r="F32" s="210">
        <v>629.80000000000007</v>
      </c>
      <c r="G32" s="212">
        <v>623.00000000000011</v>
      </c>
      <c r="H32" s="212">
        <v>619.05000000000007</v>
      </c>
      <c r="I32" s="212">
        <v>612.25000000000011</v>
      </c>
      <c r="J32" s="212">
        <v>633.75000000000011</v>
      </c>
      <c r="K32" s="212">
        <v>640.55000000000007</v>
      </c>
      <c r="L32" s="212">
        <v>644.50000000000011</v>
      </c>
      <c r="M32" s="213">
        <v>636.6</v>
      </c>
      <c r="N32" s="213">
        <v>625.85</v>
      </c>
      <c r="O32" s="213">
        <v>24001000</v>
      </c>
      <c r="P32" s="214">
        <v>3.3443417917311149E-3</v>
      </c>
    </row>
    <row r="33" spans="1:16" ht="12.75" customHeight="1">
      <c r="A33" s="206">
        <v>23</v>
      </c>
      <c r="B33" s="218" t="s">
        <v>42</v>
      </c>
      <c r="C33" s="210" t="s">
        <v>63</v>
      </c>
      <c r="D33" s="211">
        <v>45533</v>
      </c>
      <c r="E33" s="210">
        <v>1536.95</v>
      </c>
      <c r="F33" s="210">
        <v>1534.3833333333332</v>
      </c>
      <c r="G33" s="212">
        <v>1523.5666666666664</v>
      </c>
      <c r="H33" s="212">
        <v>1510.1833333333332</v>
      </c>
      <c r="I33" s="212">
        <v>1499.3666666666663</v>
      </c>
      <c r="J33" s="212">
        <v>1547.7666666666664</v>
      </c>
      <c r="K33" s="212">
        <v>1558.583333333333</v>
      </c>
      <c r="L33" s="212">
        <v>1571.9666666666665</v>
      </c>
      <c r="M33" s="213">
        <v>1545.2</v>
      </c>
      <c r="N33" s="213">
        <v>1521</v>
      </c>
      <c r="O33" s="213">
        <v>11644600</v>
      </c>
      <c r="P33" s="214">
        <v>-7.0349873370227937E-3</v>
      </c>
    </row>
    <row r="34" spans="1:16" ht="12.75" customHeight="1">
      <c r="A34" s="206">
        <v>24</v>
      </c>
      <c r="B34" s="218" t="s">
        <v>61</v>
      </c>
      <c r="C34" s="210" t="s">
        <v>64</v>
      </c>
      <c r="D34" s="211">
        <v>45533</v>
      </c>
      <c r="E34" s="210">
        <v>1167.95</v>
      </c>
      <c r="F34" s="210">
        <v>1169.2333333333333</v>
      </c>
      <c r="G34" s="212">
        <v>1163.9666666666667</v>
      </c>
      <c r="H34" s="212">
        <v>1159.9833333333333</v>
      </c>
      <c r="I34" s="212">
        <v>1154.7166666666667</v>
      </c>
      <c r="J34" s="212">
        <v>1173.2166666666667</v>
      </c>
      <c r="K34" s="212">
        <v>1178.4833333333336</v>
      </c>
      <c r="L34" s="212">
        <v>1182.4666666666667</v>
      </c>
      <c r="M34" s="213">
        <v>1174.5</v>
      </c>
      <c r="N34" s="213">
        <v>1165.25</v>
      </c>
      <c r="O34" s="213">
        <v>60997500</v>
      </c>
      <c r="P34" s="214">
        <v>1.2595712892448797E-2</v>
      </c>
    </row>
    <row r="35" spans="1:16" ht="12.75" customHeight="1">
      <c r="A35" s="206">
        <v>25</v>
      </c>
      <c r="B35" s="218" t="s">
        <v>54</v>
      </c>
      <c r="C35" s="210" t="s">
        <v>65</v>
      </c>
      <c r="D35" s="211">
        <v>45533</v>
      </c>
      <c r="E35" s="210">
        <v>10389.299999999999</v>
      </c>
      <c r="F35" s="210">
        <v>10248.233333333332</v>
      </c>
      <c r="G35" s="212">
        <v>10064.666666666664</v>
      </c>
      <c r="H35" s="212">
        <v>9740.0333333333328</v>
      </c>
      <c r="I35" s="212">
        <v>9556.4666666666653</v>
      </c>
      <c r="J35" s="212">
        <v>10572.866666666663</v>
      </c>
      <c r="K35" s="212">
        <v>10756.433333333332</v>
      </c>
      <c r="L35" s="212">
        <v>11081.066666666662</v>
      </c>
      <c r="M35" s="213">
        <v>10431.799999999999</v>
      </c>
      <c r="N35" s="213">
        <v>9923.6</v>
      </c>
      <c r="O35" s="213">
        <v>1712100</v>
      </c>
      <c r="P35" s="214">
        <v>0.18994995829858216</v>
      </c>
    </row>
    <row r="36" spans="1:16" ht="12.75" customHeight="1">
      <c r="A36" s="206">
        <v>26</v>
      </c>
      <c r="B36" s="218" t="s">
        <v>66</v>
      </c>
      <c r="C36" s="210" t="s">
        <v>67</v>
      </c>
      <c r="D36" s="211">
        <v>45533</v>
      </c>
      <c r="E36" s="210">
        <v>1639.1</v>
      </c>
      <c r="F36" s="210">
        <v>1635.5166666666667</v>
      </c>
      <c r="G36" s="212">
        <v>1627.0833333333333</v>
      </c>
      <c r="H36" s="212">
        <v>1615.0666666666666</v>
      </c>
      <c r="I36" s="212">
        <v>1606.6333333333332</v>
      </c>
      <c r="J36" s="212">
        <v>1647.5333333333333</v>
      </c>
      <c r="K36" s="212">
        <v>1655.9666666666667</v>
      </c>
      <c r="L36" s="212">
        <v>1667.9833333333333</v>
      </c>
      <c r="M36" s="213">
        <v>1643.95</v>
      </c>
      <c r="N36" s="213">
        <v>1623.5</v>
      </c>
      <c r="O36" s="213">
        <v>13661500</v>
      </c>
      <c r="P36" s="214">
        <v>-3.2928435533440654E-4</v>
      </c>
    </row>
    <row r="37" spans="1:16" ht="12.75" customHeight="1">
      <c r="A37" s="206">
        <v>27</v>
      </c>
      <c r="B37" s="218" t="s">
        <v>66</v>
      </c>
      <c r="C37" s="210" t="s">
        <v>68</v>
      </c>
      <c r="D37" s="211">
        <v>45533</v>
      </c>
      <c r="E37" s="210">
        <v>6747</v>
      </c>
      <c r="F37" s="210">
        <v>6744.833333333333</v>
      </c>
      <c r="G37" s="212">
        <v>6714.1666666666661</v>
      </c>
      <c r="H37" s="212">
        <v>6681.333333333333</v>
      </c>
      <c r="I37" s="212">
        <v>6650.6666666666661</v>
      </c>
      <c r="J37" s="212">
        <v>6777.6666666666661</v>
      </c>
      <c r="K37" s="212">
        <v>6808.3333333333321</v>
      </c>
      <c r="L37" s="212">
        <v>6841.1666666666661</v>
      </c>
      <c r="M37" s="213">
        <v>6775.5</v>
      </c>
      <c r="N37" s="213">
        <v>6712</v>
      </c>
      <c r="O37" s="213">
        <v>10540875</v>
      </c>
      <c r="P37" s="214">
        <v>8.0450426757835841E-3</v>
      </c>
    </row>
    <row r="38" spans="1:16" ht="12.75" customHeight="1">
      <c r="A38" s="206">
        <v>28</v>
      </c>
      <c r="B38" s="218" t="s">
        <v>54</v>
      </c>
      <c r="C38" s="216" t="s">
        <v>69</v>
      </c>
      <c r="D38" s="211">
        <v>45533</v>
      </c>
      <c r="E38" s="210">
        <v>2854.15</v>
      </c>
      <c r="F38" s="210">
        <v>2871.2166666666672</v>
      </c>
      <c r="G38" s="212">
        <v>2827.9833333333345</v>
      </c>
      <c r="H38" s="212">
        <v>2801.8166666666675</v>
      </c>
      <c r="I38" s="212">
        <v>2758.5833333333348</v>
      </c>
      <c r="J38" s="212">
        <v>2897.3833333333341</v>
      </c>
      <c r="K38" s="212">
        <v>2940.6166666666668</v>
      </c>
      <c r="L38" s="212">
        <v>2966.7833333333338</v>
      </c>
      <c r="M38" s="213">
        <v>2914.45</v>
      </c>
      <c r="N38" s="213">
        <v>2845.05</v>
      </c>
      <c r="O38" s="213">
        <v>2066400</v>
      </c>
      <c r="P38" s="214">
        <v>-2.750832488779499E-3</v>
      </c>
    </row>
    <row r="39" spans="1:16" ht="12.75" customHeight="1">
      <c r="A39" s="206">
        <v>29</v>
      </c>
      <c r="B39" s="218" t="s">
        <v>57</v>
      </c>
      <c r="C39" s="210" t="s">
        <v>70</v>
      </c>
      <c r="D39" s="211">
        <v>45533</v>
      </c>
      <c r="E39" s="210">
        <v>565.20000000000005</v>
      </c>
      <c r="F39" s="210">
        <v>568.5</v>
      </c>
      <c r="G39" s="212">
        <v>555.75</v>
      </c>
      <c r="H39" s="212">
        <v>546.29999999999995</v>
      </c>
      <c r="I39" s="212">
        <v>533.54999999999995</v>
      </c>
      <c r="J39" s="212">
        <v>577.95000000000005</v>
      </c>
      <c r="K39" s="212">
        <v>590.70000000000005</v>
      </c>
      <c r="L39" s="212">
        <v>600.15000000000009</v>
      </c>
      <c r="M39" s="213">
        <v>581.25</v>
      </c>
      <c r="N39" s="213">
        <v>559.04999999999995</v>
      </c>
      <c r="O39" s="213">
        <v>9316800</v>
      </c>
      <c r="P39" s="214">
        <v>0.16204350429056077</v>
      </c>
    </row>
    <row r="40" spans="1:16" ht="12.75" customHeight="1">
      <c r="A40" s="206">
        <v>30</v>
      </c>
      <c r="B40" s="218" t="s">
        <v>61</v>
      </c>
      <c r="C40" s="210" t="s">
        <v>71</v>
      </c>
      <c r="D40" s="211">
        <v>45533</v>
      </c>
      <c r="E40" s="210">
        <v>201.86</v>
      </c>
      <c r="F40" s="210">
        <v>203.33</v>
      </c>
      <c r="G40" s="212">
        <v>200.06000000000003</v>
      </c>
      <c r="H40" s="212">
        <v>198.26000000000002</v>
      </c>
      <c r="I40" s="212">
        <v>194.99000000000004</v>
      </c>
      <c r="J40" s="212">
        <v>205.13000000000002</v>
      </c>
      <c r="K40" s="212">
        <v>208.4</v>
      </c>
      <c r="L40" s="212">
        <v>210.20000000000002</v>
      </c>
      <c r="M40" s="213">
        <v>206.6</v>
      </c>
      <c r="N40" s="213">
        <v>201.53</v>
      </c>
      <c r="O40" s="213">
        <v>108869600</v>
      </c>
      <c r="P40" s="214">
        <v>5.8042395711447932E-2</v>
      </c>
    </row>
    <row r="41" spans="1:16" ht="12.75" customHeight="1">
      <c r="A41" s="206">
        <v>31</v>
      </c>
      <c r="B41" s="218" t="s">
        <v>61</v>
      </c>
      <c r="C41" s="210" t="s">
        <v>72</v>
      </c>
      <c r="D41" s="211">
        <v>45533</v>
      </c>
      <c r="E41" s="210">
        <v>252.65</v>
      </c>
      <c r="F41" s="210">
        <v>253.25</v>
      </c>
      <c r="G41" s="212">
        <v>251.5</v>
      </c>
      <c r="H41" s="212">
        <v>250.35</v>
      </c>
      <c r="I41" s="212">
        <v>248.6</v>
      </c>
      <c r="J41" s="212">
        <v>254.4</v>
      </c>
      <c r="K41" s="212">
        <v>256.14999999999998</v>
      </c>
      <c r="L41" s="212">
        <v>257.3</v>
      </c>
      <c r="M41" s="213">
        <v>255</v>
      </c>
      <c r="N41" s="213">
        <v>252.1</v>
      </c>
      <c r="O41" s="213">
        <v>193298625</v>
      </c>
      <c r="P41" s="214">
        <v>5.1562072217321208E-3</v>
      </c>
    </row>
    <row r="42" spans="1:16" ht="12.75" customHeight="1">
      <c r="A42" s="206">
        <v>32</v>
      </c>
      <c r="B42" s="218" t="s">
        <v>57</v>
      </c>
      <c r="C42" s="210" t="s">
        <v>73</v>
      </c>
      <c r="D42" s="211">
        <v>45533</v>
      </c>
      <c r="E42" s="210">
        <v>1451.95</v>
      </c>
      <c r="F42" s="210">
        <v>1444.4833333333333</v>
      </c>
      <c r="G42" s="212">
        <v>1434.2166666666667</v>
      </c>
      <c r="H42" s="212">
        <v>1416.4833333333333</v>
      </c>
      <c r="I42" s="212">
        <v>1406.2166666666667</v>
      </c>
      <c r="J42" s="212">
        <v>1462.2166666666667</v>
      </c>
      <c r="K42" s="212">
        <v>1472.4833333333336</v>
      </c>
      <c r="L42" s="212">
        <v>1490.2166666666667</v>
      </c>
      <c r="M42" s="213">
        <v>1454.75</v>
      </c>
      <c r="N42" s="213">
        <v>1426.75</v>
      </c>
      <c r="O42" s="213">
        <v>4373625</v>
      </c>
      <c r="P42" s="214">
        <v>2.1010242493215443E-2</v>
      </c>
    </row>
    <row r="43" spans="1:16" ht="12.75" customHeight="1">
      <c r="A43" s="206">
        <v>33</v>
      </c>
      <c r="B43" s="218" t="s">
        <v>40</v>
      </c>
      <c r="C43" s="210" t="s">
        <v>74</v>
      </c>
      <c r="D43" s="211">
        <v>45533</v>
      </c>
      <c r="E43" s="210">
        <v>306.45</v>
      </c>
      <c r="F43" s="210">
        <v>306.88333333333338</v>
      </c>
      <c r="G43" s="212">
        <v>304.01666666666677</v>
      </c>
      <c r="H43" s="212">
        <v>301.58333333333337</v>
      </c>
      <c r="I43" s="212">
        <v>298.71666666666675</v>
      </c>
      <c r="J43" s="212">
        <v>309.31666666666678</v>
      </c>
      <c r="K43" s="212">
        <v>312.18333333333345</v>
      </c>
      <c r="L43" s="212">
        <v>314.61666666666679</v>
      </c>
      <c r="M43" s="213">
        <v>309.75</v>
      </c>
      <c r="N43" s="213">
        <v>304.45</v>
      </c>
      <c r="O43" s="213">
        <v>165510900</v>
      </c>
      <c r="P43" s="214">
        <v>2.7621963088139013E-2</v>
      </c>
    </row>
    <row r="44" spans="1:16" ht="12.75" customHeight="1">
      <c r="A44" s="206">
        <v>34</v>
      </c>
      <c r="B44" s="218" t="s">
        <v>57</v>
      </c>
      <c r="C44" s="210" t="s">
        <v>75</v>
      </c>
      <c r="D44" s="211">
        <v>45533</v>
      </c>
      <c r="E44" s="210">
        <v>566.45000000000005</v>
      </c>
      <c r="F44" s="210">
        <v>571.51666666666665</v>
      </c>
      <c r="G44" s="212">
        <v>560.13333333333333</v>
      </c>
      <c r="H44" s="212">
        <v>553.81666666666672</v>
      </c>
      <c r="I44" s="212">
        <v>542.43333333333339</v>
      </c>
      <c r="J44" s="212">
        <v>577.83333333333326</v>
      </c>
      <c r="K44" s="212">
        <v>589.21666666666647</v>
      </c>
      <c r="L44" s="212">
        <v>595.53333333333319</v>
      </c>
      <c r="M44" s="213">
        <v>582.9</v>
      </c>
      <c r="N44" s="213">
        <v>565.20000000000005</v>
      </c>
      <c r="O44" s="213">
        <v>17061000</v>
      </c>
      <c r="P44" s="214">
        <v>1.1741682974559686E-2</v>
      </c>
    </row>
    <row r="45" spans="1:16" ht="12.75" customHeight="1">
      <c r="A45" s="206">
        <v>35</v>
      </c>
      <c r="B45" s="218" t="s">
        <v>54</v>
      </c>
      <c r="C45" s="210" t="s">
        <v>76</v>
      </c>
      <c r="D45" s="211">
        <v>45533</v>
      </c>
      <c r="E45" s="210">
        <v>1618.8</v>
      </c>
      <c r="F45" s="210">
        <v>1618.3</v>
      </c>
      <c r="G45" s="212">
        <v>1600.5</v>
      </c>
      <c r="H45" s="212">
        <v>1582.2</v>
      </c>
      <c r="I45" s="212">
        <v>1564.4</v>
      </c>
      <c r="J45" s="212">
        <v>1636.6</v>
      </c>
      <c r="K45" s="212">
        <v>1654.3999999999996</v>
      </c>
      <c r="L45" s="212">
        <v>1672.6999999999998</v>
      </c>
      <c r="M45" s="213">
        <v>1636.1</v>
      </c>
      <c r="N45" s="213">
        <v>1600</v>
      </c>
      <c r="O45" s="213">
        <v>7894500</v>
      </c>
      <c r="P45" s="214">
        <v>4.8367593712212815E-3</v>
      </c>
    </row>
    <row r="46" spans="1:16" ht="12.75" customHeight="1">
      <c r="A46" s="206">
        <v>36</v>
      </c>
      <c r="B46" s="218" t="s">
        <v>77</v>
      </c>
      <c r="C46" s="210" t="s">
        <v>78</v>
      </c>
      <c r="D46" s="211">
        <v>45533</v>
      </c>
      <c r="E46" s="210">
        <v>1505.7</v>
      </c>
      <c r="F46" s="210">
        <v>1498.3833333333332</v>
      </c>
      <c r="G46" s="212">
        <v>1488.7166666666665</v>
      </c>
      <c r="H46" s="212">
        <v>1471.7333333333333</v>
      </c>
      <c r="I46" s="212">
        <v>1462.0666666666666</v>
      </c>
      <c r="J46" s="212">
        <v>1515.3666666666663</v>
      </c>
      <c r="K46" s="212">
        <v>1525.0333333333333</v>
      </c>
      <c r="L46" s="212">
        <v>1542.0166666666662</v>
      </c>
      <c r="M46" s="213">
        <v>1508.05</v>
      </c>
      <c r="N46" s="213">
        <v>1481.4</v>
      </c>
      <c r="O46" s="213">
        <v>44344575</v>
      </c>
      <c r="P46" s="214">
        <v>2.8262713264530625E-2</v>
      </c>
    </row>
    <row r="47" spans="1:16" ht="12.75" customHeight="1">
      <c r="A47" s="206">
        <v>37</v>
      </c>
      <c r="B47" s="218" t="s">
        <v>40</v>
      </c>
      <c r="C47" s="210" t="s">
        <v>79</v>
      </c>
      <c r="D47" s="211">
        <v>45533</v>
      </c>
      <c r="E47" s="210">
        <v>295.95</v>
      </c>
      <c r="F47" s="210">
        <v>297.56666666666666</v>
      </c>
      <c r="G47" s="212">
        <v>293.5333333333333</v>
      </c>
      <c r="H47" s="212">
        <v>291.11666666666662</v>
      </c>
      <c r="I47" s="212">
        <v>287.08333333333326</v>
      </c>
      <c r="J47" s="212">
        <v>299.98333333333335</v>
      </c>
      <c r="K47" s="212">
        <v>304.01666666666677</v>
      </c>
      <c r="L47" s="212">
        <v>306.43333333333339</v>
      </c>
      <c r="M47" s="213">
        <v>301.60000000000002</v>
      </c>
      <c r="N47" s="213">
        <v>295.14999999999998</v>
      </c>
      <c r="O47" s="213">
        <v>82133625</v>
      </c>
      <c r="P47" s="214">
        <v>2.8499112484386298E-2</v>
      </c>
    </row>
    <row r="48" spans="1:16" ht="12.75" customHeight="1">
      <c r="A48" s="206">
        <v>38</v>
      </c>
      <c r="B48" s="218" t="s">
        <v>42</v>
      </c>
      <c r="C48" s="210" t="s">
        <v>80</v>
      </c>
      <c r="D48" s="211">
        <v>45533</v>
      </c>
      <c r="E48" s="210">
        <v>352.15</v>
      </c>
      <c r="F48" s="210">
        <v>354.01666666666665</v>
      </c>
      <c r="G48" s="212">
        <v>349.5333333333333</v>
      </c>
      <c r="H48" s="212">
        <v>346.91666666666663</v>
      </c>
      <c r="I48" s="212">
        <v>342.43333333333328</v>
      </c>
      <c r="J48" s="212">
        <v>356.63333333333333</v>
      </c>
      <c r="K48" s="212">
        <v>361.11666666666667</v>
      </c>
      <c r="L48" s="212">
        <v>363.73333333333335</v>
      </c>
      <c r="M48" s="213">
        <v>358.5</v>
      </c>
      <c r="N48" s="213">
        <v>351.4</v>
      </c>
      <c r="O48" s="213">
        <v>45922500</v>
      </c>
      <c r="P48" s="214">
        <v>9.1193759270449919E-3</v>
      </c>
    </row>
    <row r="49" spans="1:16" ht="12.75" customHeight="1">
      <c r="A49" s="206">
        <v>39</v>
      </c>
      <c r="B49" s="218" t="s">
        <v>54</v>
      </c>
      <c r="C49" s="210" t="s">
        <v>81</v>
      </c>
      <c r="D49" s="211">
        <v>45533</v>
      </c>
      <c r="E49" s="210">
        <v>32536.05</v>
      </c>
      <c r="F49" s="210">
        <v>32532.55</v>
      </c>
      <c r="G49" s="212">
        <v>32215.1</v>
      </c>
      <c r="H49" s="212">
        <v>31894.149999999998</v>
      </c>
      <c r="I49" s="212">
        <v>31576.699999999997</v>
      </c>
      <c r="J49" s="212">
        <v>32853.5</v>
      </c>
      <c r="K49" s="212">
        <v>33170.950000000004</v>
      </c>
      <c r="L49" s="212">
        <v>33491.9</v>
      </c>
      <c r="M49" s="213">
        <v>32850</v>
      </c>
      <c r="N49" s="213">
        <v>32211.599999999999</v>
      </c>
      <c r="O49" s="213">
        <v>347825</v>
      </c>
      <c r="P49" s="214">
        <v>2.2563574893429368E-2</v>
      </c>
    </row>
    <row r="50" spans="1:16" ht="12.75" customHeight="1">
      <c r="A50" s="206">
        <v>40</v>
      </c>
      <c r="B50" s="218" t="s">
        <v>82</v>
      </c>
      <c r="C50" s="210" t="s">
        <v>83</v>
      </c>
      <c r="D50" s="211">
        <v>45533</v>
      </c>
      <c r="E50" s="210">
        <v>352.2</v>
      </c>
      <c r="F50" s="210">
        <v>353.08333333333331</v>
      </c>
      <c r="G50" s="212">
        <v>348.36666666666662</v>
      </c>
      <c r="H50" s="212">
        <v>344.5333333333333</v>
      </c>
      <c r="I50" s="212">
        <v>339.81666666666661</v>
      </c>
      <c r="J50" s="212">
        <v>356.91666666666663</v>
      </c>
      <c r="K50" s="212">
        <v>361.63333333333333</v>
      </c>
      <c r="L50" s="212">
        <v>365.46666666666664</v>
      </c>
      <c r="M50" s="213">
        <v>357.8</v>
      </c>
      <c r="N50" s="213">
        <v>349.25</v>
      </c>
      <c r="O50" s="213">
        <v>67023000</v>
      </c>
      <c r="P50" s="214">
        <v>2.989979528068096E-3</v>
      </c>
    </row>
    <row r="51" spans="1:16" ht="12.75" customHeight="1">
      <c r="A51" s="206">
        <v>41</v>
      </c>
      <c r="B51" s="218" t="s">
        <v>57</v>
      </c>
      <c r="C51" s="215" t="s">
        <v>84</v>
      </c>
      <c r="D51" s="211">
        <v>45533</v>
      </c>
      <c r="E51" s="210">
        <v>5800.65</v>
      </c>
      <c r="F51" s="210">
        <v>5815.5499999999993</v>
      </c>
      <c r="G51" s="212">
        <v>5779.3999999999987</v>
      </c>
      <c r="H51" s="212">
        <v>5758.15</v>
      </c>
      <c r="I51" s="212">
        <v>5721.9999999999991</v>
      </c>
      <c r="J51" s="212">
        <v>5836.7999999999984</v>
      </c>
      <c r="K51" s="212">
        <v>5872.95</v>
      </c>
      <c r="L51" s="212">
        <v>5894.199999999998</v>
      </c>
      <c r="M51" s="213">
        <v>5851.7</v>
      </c>
      <c r="N51" s="213">
        <v>5794.3</v>
      </c>
      <c r="O51" s="213">
        <v>2443200</v>
      </c>
      <c r="P51" s="214">
        <v>6.5530799475753605E-4</v>
      </c>
    </row>
    <row r="52" spans="1:16" ht="12.75" customHeight="1">
      <c r="A52" s="206">
        <v>42</v>
      </c>
      <c r="B52" s="218" t="s">
        <v>85</v>
      </c>
      <c r="C52" s="210" t="s">
        <v>86</v>
      </c>
      <c r="D52" s="211">
        <v>45533</v>
      </c>
      <c r="E52" s="210">
        <v>602.4</v>
      </c>
      <c r="F52" s="210">
        <v>601.4</v>
      </c>
      <c r="G52" s="212">
        <v>594</v>
      </c>
      <c r="H52" s="212">
        <v>585.6</v>
      </c>
      <c r="I52" s="212">
        <v>578.20000000000005</v>
      </c>
      <c r="J52" s="212">
        <v>609.79999999999995</v>
      </c>
      <c r="K52" s="212">
        <v>617.19999999999982</v>
      </c>
      <c r="L52" s="212">
        <v>625.59999999999991</v>
      </c>
      <c r="M52" s="213">
        <v>608.79999999999995</v>
      </c>
      <c r="N52" s="213">
        <v>593</v>
      </c>
      <c r="O52" s="213">
        <v>14384000</v>
      </c>
      <c r="P52" s="214">
        <v>-2.428435761769095E-2</v>
      </c>
    </row>
    <row r="53" spans="1:16" ht="12.75" customHeight="1">
      <c r="A53" s="206">
        <v>43</v>
      </c>
      <c r="B53" s="218" t="s">
        <v>61</v>
      </c>
      <c r="C53" s="217" t="s">
        <v>87</v>
      </c>
      <c r="D53" s="211">
        <v>45533</v>
      </c>
      <c r="E53" s="210">
        <v>112.1</v>
      </c>
      <c r="F53" s="210">
        <v>112.32666666666667</v>
      </c>
      <c r="G53" s="212">
        <v>111.53333333333333</v>
      </c>
      <c r="H53" s="212">
        <v>110.96666666666667</v>
      </c>
      <c r="I53" s="212">
        <v>110.17333333333333</v>
      </c>
      <c r="J53" s="212">
        <v>112.89333333333333</v>
      </c>
      <c r="K53" s="212">
        <v>113.68666666666665</v>
      </c>
      <c r="L53" s="212">
        <v>114.25333333333333</v>
      </c>
      <c r="M53" s="213">
        <v>113.12</v>
      </c>
      <c r="N53" s="213">
        <v>111.76</v>
      </c>
      <c r="O53" s="213">
        <v>307705500</v>
      </c>
      <c r="P53" s="214">
        <v>-5.1720751587630669E-3</v>
      </c>
    </row>
    <row r="54" spans="1:16" ht="12.75" customHeight="1">
      <c r="A54" s="206">
        <v>44</v>
      </c>
      <c r="B54" s="218" t="s">
        <v>66</v>
      </c>
      <c r="C54" s="215" t="s">
        <v>88</v>
      </c>
      <c r="D54" s="211">
        <v>45533</v>
      </c>
      <c r="E54" s="210">
        <v>849.65</v>
      </c>
      <c r="F54" s="210">
        <v>848.86666666666667</v>
      </c>
      <c r="G54" s="212">
        <v>841.2833333333333</v>
      </c>
      <c r="H54" s="212">
        <v>832.91666666666663</v>
      </c>
      <c r="I54" s="212">
        <v>825.33333333333326</v>
      </c>
      <c r="J54" s="212">
        <v>857.23333333333335</v>
      </c>
      <c r="K54" s="212">
        <v>864.81666666666661</v>
      </c>
      <c r="L54" s="212">
        <v>873.18333333333339</v>
      </c>
      <c r="M54" s="213">
        <v>856.45</v>
      </c>
      <c r="N54" s="213">
        <v>840.5</v>
      </c>
      <c r="O54" s="213">
        <v>5862675</v>
      </c>
      <c r="P54" s="214">
        <v>1.1948838774823292E-2</v>
      </c>
    </row>
    <row r="55" spans="1:16" ht="12.75" customHeight="1">
      <c r="A55" s="206">
        <v>45</v>
      </c>
      <c r="B55" s="218" t="s">
        <v>832</v>
      </c>
      <c r="C55" s="210" t="s">
        <v>89</v>
      </c>
      <c r="D55" s="211">
        <v>45533</v>
      </c>
      <c r="E55" s="210">
        <v>508.4</v>
      </c>
      <c r="F55" s="210">
        <v>511.9666666666667</v>
      </c>
      <c r="G55" s="212">
        <v>501.93333333333339</v>
      </c>
      <c r="H55" s="212">
        <v>495.4666666666667</v>
      </c>
      <c r="I55" s="212">
        <v>485.43333333333339</v>
      </c>
      <c r="J55" s="212">
        <v>518.43333333333339</v>
      </c>
      <c r="K55" s="212">
        <v>528.4666666666667</v>
      </c>
      <c r="L55" s="212">
        <v>534.93333333333339</v>
      </c>
      <c r="M55" s="213">
        <v>522</v>
      </c>
      <c r="N55" s="213">
        <v>505.5</v>
      </c>
      <c r="O55" s="213">
        <v>13934600</v>
      </c>
      <c r="P55" s="214">
        <v>-6.7277120691847894E-2</v>
      </c>
    </row>
    <row r="56" spans="1:16" ht="12.75" customHeight="1">
      <c r="A56" s="206">
        <v>46</v>
      </c>
      <c r="B56" s="218" t="s">
        <v>66</v>
      </c>
      <c r="C56" s="210" t="s">
        <v>90</v>
      </c>
      <c r="D56" s="211">
        <v>45533</v>
      </c>
      <c r="E56" s="210">
        <v>1351.2</v>
      </c>
      <c r="F56" s="210">
        <v>1355.5</v>
      </c>
      <c r="G56" s="212">
        <v>1342</v>
      </c>
      <c r="H56" s="212">
        <v>1332.8</v>
      </c>
      <c r="I56" s="212">
        <v>1319.3</v>
      </c>
      <c r="J56" s="212">
        <v>1364.7</v>
      </c>
      <c r="K56" s="212">
        <v>1378.2</v>
      </c>
      <c r="L56" s="212">
        <v>1387.4</v>
      </c>
      <c r="M56" s="213">
        <v>1369</v>
      </c>
      <c r="N56" s="213">
        <v>1346.3</v>
      </c>
      <c r="O56" s="213">
        <v>11510000</v>
      </c>
      <c r="P56" s="214">
        <v>2.430613493520218E-2</v>
      </c>
    </row>
    <row r="57" spans="1:16" ht="12.75" customHeight="1">
      <c r="A57" s="206">
        <v>47</v>
      </c>
      <c r="B57" s="218" t="s">
        <v>42</v>
      </c>
      <c r="C57" s="210" t="s">
        <v>91</v>
      </c>
      <c r="D57" s="211">
        <v>45533</v>
      </c>
      <c r="E57" s="210">
        <v>1577.65</v>
      </c>
      <c r="F57" s="210">
        <v>1578.2</v>
      </c>
      <c r="G57" s="212">
        <v>1570.8000000000002</v>
      </c>
      <c r="H57" s="212">
        <v>1563.95</v>
      </c>
      <c r="I57" s="212">
        <v>1556.5500000000002</v>
      </c>
      <c r="J57" s="212">
        <v>1585.0500000000002</v>
      </c>
      <c r="K57" s="212">
        <v>1592.4500000000003</v>
      </c>
      <c r="L57" s="212">
        <v>1599.3000000000002</v>
      </c>
      <c r="M57" s="213">
        <v>1585.6</v>
      </c>
      <c r="N57" s="213">
        <v>1571.35</v>
      </c>
      <c r="O57" s="213">
        <v>10392850</v>
      </c>
      <c r="P57" s="214">
        <v>1.8018591621036546E-2</v>
      </c>
    </row>
    <row r="58" spans="1:16" ht="12.75" customHeight="1">
      <c r="A58" s="206">
        <v>48</v>
      </c>
      <c r="B58" s="218" t="s">
        <v>129</v>
      </c>
      <c r="C58" s="210" t="s">
        <v>92</v>
      </c>
      <c r="D58" s="211">
        <v>45533</v>
      </c>
      <c r="E58" s="210">
        <v>537.79999999999995</v>
      </c>
      <c r="F58" s="210">
        <v>534.86666666666667</v>
      </c>
      <c r="G58" s="212">
        <v>529.58333333333337</v>
      </c>
      <c r="H58" s="212">
        <v>521.36666666666667</v>
      </c>
      <c r="I58" s="212">
        <v>516.08333333333337</v>
      </c>
      <c r="J58" s="212">
        <v>543.08333333333337</v>
      </c>
      <c r="K58" s="212">
        <v>548.36666666666667</v>
      </c>
      <c r="L58" s="212">
        <v>556.58333333333337</v>
      </c>
      <c r="M58" s="213">
        <v>540.15</v>
      </c>
      <c r="N58" s="213">
        <v>526.65</v>
      </c>
      <c r="O58" s="213">
        <v>51660000</v>
      </c>
      <c r="P58" s="214">
        <v>9.686422590707601E-3</v>
      </c>
    </row>
    <row r="59" spans="1:16" ht="12.75" customHeight="1">
      <c r="A59" s="206">
        <v>49</v>
      </c>
      <c r="B59" s="218" t="s">
        <v>85</v>
      </c>
      <c r="C59" s="210" t="s">
        <v>93</v>
      </c>
      <c r="D59" s="211">
        <v>45533</v>
      </c>
      <c r="E59" s="210">
        <v>6023.85</v>
      </c>
      <c r="F59" s="210">
        <v>6040.3166666666666</v>
      </c>
      <c r="G59" s="212">
        <v>5970.6333333333332</v>
      </c>
      <c r="H59" s="212">
        <v>5917.416666666667</v>
      </c>
      <c r="I59" s="212">
        <v>5847.7333333333336</v>
      </c>
      <c r="J59" s="212">
        <v>6093.5333333333328</v>
      </c>
      <c r="K59" s="212">
        <v>6163.2166666666653</v>
      </c>
      <c r="L59" s="212">
        <v>6216.4333333333325</v>
      </c>
      <c r="M59" s="213">
        <v>6110</v>
      </c>
      <c r="N59" s="213">
        <v>5987.1</v>
      </c>
      <c r="O59" s="213">
        <v>2375850</v>
      </c>
      <c r="P59" s="214">
        <v>-2.016256064520194E-3</v>
      </c>
    </row>
    <row r="60" spans="1:16" ht="12.75" customHeight="1">
      <c r="A60" s="206">
        <v>50</v>
      </c>
      <c r="B60" s="218" t="s">
        <v>57</v>
      </c>
      <c r="C60" s="210" t="s">
        <v>94</v>
      </c>
      <c r="D60" s="211">
        <v>45533</v>
      </c>
      <c r="E60" s="210">
        <v>3538.55</v>
      </c>
      <c r="F60" s="210">
        <v>3575.2833333333333</v>
      </c>
      <c r="G60" s="212">
        <v>3493.6166666666668</v>
      </c>
      <c r="H60" s="212">
        <v>3448.6833333333334</v>
      </c>
      <c r="I60" s="212">
        <v>3367.0166666666669</v>
      </c>
      <c r="J60" s="212">
        <v>3620.2166666666667</v>
      </c>
      <c r="K60" s="212">
        <v>3701.8833333333337</v>
      </c>
      <c r="L60" s="212">
        <v>3746.8166666666666</v>
      </c>
      <c r="M60" s="213">
        <v>3656.95</v>
      </c>
      <c r="N60" s="213">
        <v>3530.35</v>
      </c>
      <c r="O60" s="213">
        <v>3232600</v>
      </c>
      <c r="P60" s="214">
        <v>-6.2405853238648593E-3</v>
      </c>
    </row>
    <row r="61" spans="1:16" ht="12.75" customHeight="1">
      <c r="A61" s="206">
        <v>51</v>
      </c>
      <c r="B61" s="218" t="s">
        <v>114</v>
      </c>
      <c r="C61" s="217" t="s">
        <v>95</v>
      </c>
      <c r="D61" s="211">
        <v>45533</v>
      </c>
      <c r="E61" s="210">
        <v>990.15</v>
      </c>
      <c r="F61" s="210">
        <v>991.18333333333339</v>
      </c>
      <c r="G61" s="212">
        <v>983.96666666666681</v>
      </c>
      <c r="H61" s="212">
        <v>977.78333333333342</v>
      </c>
      <c r="I61" s="212">
        <v>970.56666666666683</v>
      </c>
      <c r="J61" s="212">
        <v>997.36666666666679</v>
      </c>
      <c r="K61" s="212">
        <v>1004.5833333333335</v>
      </c>
      <c r="L61" s="212">
        <v>1010.7666666666668</v>
      </c>
      <c r="M61" s="213">
        <v>998.4</v>
      </c>
      <c r="N61" s="213">
        <v>985</v>
      </c>
      <c r="O61" s="213">
        <v>23669000</v>
      </c>
      <c r="P61" s="214">
        <v>-1.305145525811025E-2</v>
      </c>
    </row>
    <row r="62" spans="1:16" ht="12.75" customHeight="1">
      <c r="A62" s="206">
        <v>52</v>
      </c>
      <c r="B62" s="218" t="s">
        <v>832</v>
      </c>
      <c r="C62" s="215" t="s">
        <v>96</v>
      </c>
      <c r="D62" s="211">
        <v>45533</v>
      </c>
      <c r="E62" s="210">
        <v>1752.1</v>
      </c>
      <c r="F62" s="210">
        <v>1762.6499999999999</v>
      </c>
      <c r="G62" s="212">
        <v>1738.2499999999998</v>
      </c>
      <c r="H62" s="212">
        <v>1724.3999999999999</v>
      </c>
      <c r="I62" s="212">
        <v>1699.9999999999998</v>
      </c>
      <c r="J62" s="212">
        <v>1776.4999999999998</v>
      </c>
      <c r="K62" s="212">
        <v>1800.8999999999999</v>
      </c>
      <c r="L62" s="212">
        <v>1814.7499999999998</v>
      </c>
      <c r="M62" s="213">
        <v>1787.05</v>
      </c>
      <c r="N62" s="213">
        <v>1748.8</v>
      </c>
      <c r="O62" s="213">
        <v>4704000</v>
      </c>
      <c r="P62" s="214">
        <v>1.1743450767841012E-2</v>
      </c>
    </row>
    <row r="63" spans="1:16" ht="12.75" customHeight="1">
      <c r="A63" s="206">
        <v>53</v>
      </c>
      <c r="B63" s="218" t="s">
        <v>40</v>
      </c>
      <c r="C63" s="210" t="s">
        <v>97</v>
      </c>
      <c r="D63" s="211">
        <v>45533</v>
      </c>
      <c r="E63" s="210">
        <v>460.35</v>
      </c>
      <c r="F63" s="210">
        <v>463.38333333333338</v>
      </c>
      <c r="G63" s="212">
        <v>455.66666666666674</v>
      </c>
      <c r="H63" s="212">
        <v>450.98333333333335</v>
      </c>
      <c r="I63" s="212">
        <v>443.26666666666671</v>
      </c>
      <c r="J63" s="212">
        <v>468.06666666666678</v>
      </c>
      <c r="K63" s="212">
        <v>475.78333333333336</v>
      </c>
      <c r="L63" s="212">
        <v>480.46666666666681</v>
      </c>
      <c r="M63" s="213">
        <v>471.1</v>
      </c>
      <c r="N63" s="213">
        <v>458.7</v>
      </c>
      <c r="O63" s="213">
        <v>14407200</v>
      </c>
      <c r="P63" s="214">
        <v>-3.7865128020194733E-2</v>
      </c>
    </row>
    <row r="64" spans="1:16" ht="12.75" customHeight="1">
      <c r="A64" s="206">
        <v>54</v>
      </c>
      <c r="B64" s="218" t="s">
        <v>61</v>
      </c>
      <c r="C64" s="210" t="s">
        <v>98</v>
      </c>
      <c r="D64" s="211">
        <v>45533</v>
      </c>
      <c r="E64" s="210">
        <v>166.02</v>
      </c>
      <c r="F64" s="210">
        <v>167.02666666666667</v>
      </c>
      <c r="G64" s="212">
        <v>164.47333333333333</v>
      </c>
      <c r="H64" s="212">
        <v>162.92666666666665</v>
      </c>
      <c r="I64" s="212">
        <v>160.37333333333331</v>
      </c>
      <c r="J64" s="212">
        <v>168.57333333333335</v>
      </c>
      <c r="K64" s="212">
        <v>171.12666666666669</v>
      </c>
      <c r="L64" s="212">
        <v>172.67333333333337</v>
      </c>
      <c r="M64" s="213">
        <v>169.58</v>
      </c>
      <c r="N64" s="213">
        <v>165.48</v>
      </c>
      <c r="O64" s="213">
        <v>31645000</v>
      </c>
      <c r="P64" s="214">
        <v>-2.9889638258736972E-2</v>
      </c>
    </row>
    <row r="65" spans="1:16" ht="12.75" customHeight="1">
      <c r="A65" s="206">
        <v>55</v>
      </c>
      <c r="B65" s="218" t="s">
        <v>40</v>
      </c>
      <c r="C65" s="210" t="s">
        <v>99</v>
      </c>
      <c r="D65" s="211">
        <v>45533</v>
      </c>
      <c r="E65" s="210">
        <v>3821.25</v>
      </c>
      <c r="F65" s="210">
        <v>3819.4500000000003</v>
      </c>
      <c r="G65" s="212">
        <v>3782.9000000000005</v>
      </c>
      <c r="H65" s="212">
        <v>3744.55</v>
      </c>
      <c r="I65" s="212">
        <v>3708.0000000000005</v>
      </c>
      <c r="J65" s="212">
        <v>3857.8000000000006</v>
      </c>
      <c r="K65" s="212">
        <v>3894.3500000000008</v>
      </c>
      <c r="L65" s="212">
        <v>3932.7000000000007</v>
      </c>
      <c r="M65" s="213">
        <v>3856</v>
      </c>
      <c r="N65" s="213">
        <v>3781.1</v>
      </c>
      <c r="O65" s="213">
        <v>4442100</v>
      </c>
      <c r="P65" s="214">
        <v>-4.2367182246133154E-3</v>
      </c>
    </row>
    <row r="66" spans="1:16" ht="12.75" customHeight="1">
      <c r="A66" s="206">
        <v>56</v>
      </c>
      <c r="B66" s="218" t="s">
        <v>57</v>
      </c>
      <c r="C66" s="215" t="s">
        <v>100</v>
      </c>
      <c r="D66" s="211">
        <v>45533</v>
      </c>
      <c r="E66" s="210">
        <v>642.4</v>
      </c>
      <c r="F66" s="210">
        <v>644.68333333333328</v>
      </c>
      <c r="G66" s="212">
        <v>639.06666666666661</v>
      </c>
      <c r="H66" s="212">
        <v>635.73333333333335</v>
      </c>
      <c r="I66" s="212">
        <v>630.11666666666667</v>
      </c>
      <c r="J66" s="212">
        <v>648.01666666666654</v>
      </c>
      <c r="K66" s="212">
        <v>653.6333333333331</v>
      </c>
      <c r="L66" s="212">
        <v>656.96666666666647</v>
      </c>
      <c r="M66" s="213">
        <v>650.29999999999995</v>
      </c>
      <c r="N66" s="213">
        <v>641.35</v>
      </c>
      <c r="O66" s="213">
        <v>14776250</v>
      </c>
      <c r="P66" s="214">
        <v>-3.1541864656726197E-2</v>
      </c>
    </row>
    <row r="67" spans="1:16" ht="12.75" customHeight="1">
      <c r="A67" s="206">
        <v>57</v>
      </c>
      <c r="B67" s="218" t="s">
        <v>47</v>
      </c>
      <c r="C67" s="210" t="s">
        <v>101</v>
      </c>
      <c r="D67" s="211">
        <v>45533</v>
      </c>
      <c r="E67" s="210">
        <v>1803.45</v>
      </c>
      <c r="F67" s="210">
        <v>1798.5833333333333</v>
      </c>
      <c r="G67" s="212">
        <v>1784.6666666666665</v>
      </c>
      <c r="H67" s="212">
        <v>1765.8833333333332</v>
      </c>
      <c r="I67" s="212">
        <v>1751.9666666666665</v>
      </c>
      <c r="J67" s="212">
        <v>1817.3666666666666</v>
      </c>
      <c r="K67" s="212">
        <v>1831.2833333333331</v>
      </c>
      <c r="L67" s="212">
        <v>1850.0666666666666</v>
      </c>
      <c r="M67" s="213">
        <v>1812.5</v>
      </c>
      <c r="N67" s="213">
        <v>1779.8</v>
      </c>
      <c r="O67" s="213">
        <v>5155425</v>
      </c>
      <c r="P67" s="214">
        <v>-1.5233492672164731E-2</v>
      </c>
    </row>
    <row r="68" spans="1:16" ht="12.75" customHeight="1">
      <c r="A68" s="206">
        <v>58</v>
      </c>
      <c r="B68" s="218" t="s">
        <v>832</v>
      </c>
      <c r="C68" s="215" t="s">
        <v>102</v>
      </c>
      <c r="D68" s="211">
        <v>45533</v>
      </c>
      <c r="E68" s="210">
        <v>2808.75</v>
      </c>
      <c r="F68" s="210">
        <v>2846.9</v>
      </c>
      <c r="G68" s="212">
        <v>2738.8500000000004</v>
      </c>
      <c r="H68" s="212">
        <v>2668.9500000000003</v>
      </c>
      <c r="I68" s="212">
        <v>2560.9000000000005</v>
      </c>
      <c r="J68" s="212">
        <v>2916.8</v>
      </c>
      <c r="K68" s="212">
        <v>3024.8500000000004</v>
      </c>
      <c r="L68" s="212">
        <v>3094.75</v>
      </c>
      <c r="M68" s="213">
        <v>2954.95</v>
      </c>
      <c r="N68" s="213">
        <v>2777</v>
      </c>
      <c r="O68" s="213">
        <v>3601500</v>
      </c>
      <c r="P68" s="214">
        <v>0.2041123370110331</v>
      </c>
    </row>
    <row r="69" spans="1:16" ht="12.75" customHeight="1">
      <c r="A69" s="206">
        <v>59</v>
      </c>
      <c r="B69" s="218" t="s">
        <v>42</v>
      </c>
      <c r="C69" s="210" t="s">
        <v>103</v>
      </c>
      <c r="D69" s="211">
        <v>45533</v>
      </c>
      <c r="E69" s="210">
        <v>4849.3</v>
      </c>
      <c r="F69" s="210">
        <v>4863</v>
      </c>
      <c r="G69" s="212">
        <v>4803.55</v>
      </c>
      <c r="H69" s="212">
        <v>4757.8</v>
      </c>
      <c r="I69" s="212">
        <v>4698.3500000000004</v>
      </c>
      <c r="J69" s="212">
        <v>4908.75</v>
      </c>
      <c r="K69" s="212">
        <v>4968.2000000000007</v>
      </c>
      <c r="L69" s="212">
        <v>5013.95</v>
      </c>
      <c r="M69" s="213">
        <v>4922.45</v>
      </c>
      <c r="N69" s="213">
        <v>4817.25</v>
      </c>
      <c r="O69" s="213">
        <v>3307800</v>
      </c>
      <c r="P69" s="214">
        <v>1.4849358777689146E-2</v>
      </c>
    </row>
    <row r="70" spans="1:16" ht="12.75" customHeight="1">
      <c r="A70" s="206">
        <v>60</v>
      </c>
      <c r="B70" s="218" t="s">
        <v>40</v>
      </c>
      <c r="C70" s="217" t="s">
        <v>104</v>
      </c>
      <c r="D70" s="211">
        <v>45533</v>
      </c>
      <c r="E70" s="210">
        <v>13281.15</v>
      </c>
      <c r="F70" s="210">
        <v>13153.049999999997</v>
      </c>
      <c r="G70" s="212">
        <v>12911.399999999994</v>
      </c>
      <c r="H70" s="212">
        <v>12541.649999999996</v>
      </c>
      <c r="I70" s="212">
        <v>12299.999999999993</v>
      </c>
      <c r="J70" s="212">
        <v>13522.799999999996</v>
      </c>
      <c r="K70" s="212">
        <v>13764.45</v>
      </c>
      <c r="L70" s="212">
        <v>14134.199999999997</v>
      </c>
      <c r="M70" s="213">
        <v>13394.7</v>
      </c>
      <c r="N70" s="213">
        <v>12783.3</v>
      </c>
      <c r="O70" s="213">
        <v>2210400</v>
      </c>
      <c r="P70" s="214">
        <v>0.10819211872054547</v>
      </c>
    </row>
    <row r="71" spans="1:16" ht="12.75" customHeight="1">
      <c r="A71" s="206">
        <v>61</v>
      </c>
      <c r="B71" s="218" t="s">
        <v>105</v>
      </c>
      <c r="C71" s="210" t="s">
        <v>106</v>
      </c>
      <c r="D71" s="211">
        <v>45533</v>
      </c>
      <c r="E71" s="210">
        <v>849.2</v>
      </c>
      <c r="F71" s="210">
        <v>855.51666666666677</v>
      </c>
      <c r="G71" s="212">
        <v>841.13333333333355</v>
      </c>
      <c r="H71" s="212">
        <v>833.06666666666683</v>
      </c>
      <c r="I71" s="212">
        <v>818.68333333333362</v>
      </c>
      <c r="J71" s="212">
        <v>863.58333333333348</v>
      </c>
      <c r="K71" s="212">
        <v>877.9666666666667</v>
      </c>
      <c r="L71" s="212">
        <v>886.03333333333342</v>
      </c>
      <c r="M71" s="213">
        <v>869.9</v>
      </c>
      <c r="N71" s="213">
        <v>847.45</v>
      </c>
      <c r="O71" s="213">
        <v>37572975</v>
      </c>
      <c r="P71" s="214">
        <v>-2.9554709050308684E-3</v>
      </c>
    </row>
    <row r="72" spans="1:16" ht="12.75" customHeight="1">
      <c r="A72" s="206">
        <v>62</v>
      </c>
      <c r="B72" s="218" t="s">
        <v>42</v>
      </c>
      <c r="C72" s="210" t="s">
        <v>107</v>
      </c>
      <c r="D72" s="211">
        <v>45533</v>
      </c>
      <c r="E72" s="210">
        <v>6967.65</v>
      </c>
      <c r="F72" s="210">
        <v>6968.75</v>
      </c>
      <c r="G72" s="212">
        <v>6942.95</v>
      </c>
      <c r="H72" s="212">
        <v>6918.25</v>
      </c>
      <c r="I72" s="212">
        <v>6892.45</v>
      </c>
      <c r="J72" s="212">
        <v>6993.45</v>
      </c>
      <c r="K72" s="212">
        <v>7019.2499999999991</v>
      </c>
      <c r="L72" s="212">
        <v>7043.95</v>
      </c>
      <c r="M72" s="213">
        <v>6994.55</v>
      </c>
      <c r="N72" s="213">
        <v>6944.05</v>
      </c>
      <c r="O72" s="213">
        <v>2523125</v>
      </c>
      <c r="P72" s="214">
        <v>-2.1190961109494713E-2</v>
      </c>
    </row>
    <row r="73" spans="1:16" ht="12.75" customHeight="1">
      <c r="A73" s="206">
        <v>63</v>
      </c>
      <c r="B73" s="218" t="s">
        <v>54</v>
      </c>
      <c r="C73" s="210" t="s">
        <v>108</v>
      </c>
      <c r="D73" s="211">
        <v>45533</v>
      </c>
      <c r="E73" s="210">
        <v>4896.55</v>
      </c>
      <c r="F73" s="210">
        <v>4913.0666666666666</v>
      </c>
      <c r="G73" s="212">
        <v>4872.2333333333336</v>
      </c>
      <c r="H73" s="212">
        <v>4847.916666666667</v>
      </c>
      <c r="I73" s="212">
        <v>4807.0833333333339</v>
      </c>
      <c r="J73" s="212">
        <v>4937.3833333333332</v>
      </c>
      <c r="K73" s="212">
        <v>4978.2166666666672</v>
      </c>
      <c r="L73" s="212">
        <v>5002.5333333333328</v>
      </c>
      <c r="M73" s="213">
        <v>4953.8999999999996</v>
      </c>
      <c r="N73" s="213">
        <v>4888.75</v>
      </c>
      <c r="O73" s="213">
        <v>4028500</v>
      </c>
      <c r="P73" s="214">
        <v>1.6649737225632646E-2</v>
      </c>
    </row>
    <row r="74" spans="1:16" ht="12.75" customHeight="1">
      <c r="A74" s="206">
        <v>64</v>
      </c>
      <c r="B74" s="218" t="s">
        <v>54</v>
      </c>
      <c r="C74" s="210" t="s">
        <v>109</v>
      </c>
      <c r="D74" s="211">
        <v>45533</v>
      </c>
      <c r="E74" s="210">
        <v>3871.95</v>
      </c>
      <c r="F74" s="210">
        <v>3849.2833333333333</v>
      </c>
      <c r="G74" s="212">
        <v>3792.6666666666665</v>
      </c>
      <c r="H74" s="212">
        <v>3713.3833333333332</v>
      </c>
      <c r="I74" s="212">
        <v>3656.7666666666664</v>
      </c>
      <c r="J74" s="212">
        <v>3928.5666666666666</v>
      </c>
      <c r="K74" s="212">
        <v>3985.1833333333334</v>
      </c>
      <c r="L74" s="212">
        <v>4064.4666666666667</v>
      </c>
      <c r="M74" s="213">
        <v>3905.9</v>
      </c>
      <c r="N74" s="213">
        <v>3770</v>
      </c>
      <c r="O74" s="213">
        <v>2101550</v>
      </c>
      <c r="P74" s="214">
        <v>1.5143464399574921E-2</v>
      </c>
    </row>
    <row r="75" spans="1:16" ht="12.75" customHeight="1">
      <c r="A75" s="206">
        <v>65</v>
      </c>
      <c r="B75" s="218" t="s">
        <v>54</v>
      </c>
      <c r="C75" s="210" t="s">
        <v>110</v>
      </c>
      <c r="D75" s="211">
        <v>45533</v>
      </c>
      <c r="E75" s="210">
        <v>500.2</v>
      </c>
      <c r="F75" s="210">
        <v>504.51666666666665</v>
      </c>
      <c r="G75" s="212">
        <v>494.93333333333328</v>
      </c>
      <c r="H75" s="212">
        <v>489.66666666666663</v>
      </c>
      <c r="I75" s="212">
        <v>480.08333333333326</v>
      </c>
      <c r="J75" s="212">
        <v>509.7833333333333</v>
      </c>
      <c r="K75" s="212">
        <v>519.36666666666667</v>
      </c>
      <c r="L75" s="212">
        <v>524.63333333333333</v>
      </c>
      <c r="M75" s="213">
        <v>514.1</v>
      </c>
      <c r="N75" s="213">
        <v>499.25</v>
      </c>
      <c r="O75" s="213">
        <v>32877000</v>
      </c>
      <c r="P75" s="214">
        <v>-1.8643885665162261E-2</v>
      </c>
    </row>
    <row r="76" spans="1:16" ht="12.75" customHeight="1">
      <c r="A76" s="206">
        <v>66</v>
      </c>
      <c r="B76" s="218" t="s">
        <v>61</v>
      </c>
      <c r="C76" s="210" t="s">
        <v>111</v>
      </c>
      <c r="D76" s="211">
        <v>45533</v>
      </c>
      <c r="E76" s="210">
        <v>199.63</v>
      </c>
      <c r="F76" s="210">
        <v>200.54</v>
      </c>
      <c r="G76" s="212">
        <v>198.45999999999998</v>
      </c>
      <c r="H76" s="212">
        <v>197.29</v>
      </c>
      <c r="I76" s="212">
        <v>195.20999999999998</v>
      </c>
      <c r="J76" s="212">
        <v>201.70999999999998</v>
      </c>
      <c r="K76" s="212">
        <v>203.78999999999996</v>
      </c>
      <c r="L76" s="212">
        <v>204.95999999999998</v>
      </c>
      <c r="M76" s="213">
        <v>202.62</v>
      </c>
      <c r="N76" s="213">
        <v>199.37</v>
      </c>
      <c r="O76" s="213">
        <v>105510000</v>
      </c>
      <c r="P76" s="214">
        <v>1.1310265503690214E-2</v>
      </c>
    </row>
    <row r="77" spans="1:16" ht="12.75" customHeight="1">
      <c r="A77" s="206">
        <v>67</v>
      </c>
      <c r="B77" s="218" t="s">
        <v>82</v>
      </c>
      <c r="C77" s="210" t="s">
        <v>112</v>
      </c>
      <c r="D77" s="211">
        <v>45533</v>
      </c>
      <c r="E77" s="210">
        <v>229.62</v>
      </c>
      <c r="F77" s="210">
        <v>231.36666666666667</v>
      </c>
      <c r="G77" s="212">
        <v>227.27333333333334</v>
      </c>
      <c r="H77" s="212">
        <v>224.92666666666668</v>
      </c>
      <c r="I77" s="212">
        <v>220.83333333333334</v>
      </c>
      <c r="J77" s="212">
        <v>233.71333333333334</v>
      </c>
      <c r="K77" s="212">
        <v>237.8066666666667</v>
      </c>
      <c r="L77" s="212">
        <v>240.15333333333334</v>
      </c>
      <c r="M77" s="213">
        <v>235.46</v>
      </c>
      <c r="N77" s="213">
        <v>229.02</v>
      </c>
      <c r="O77" s="213">
        <v>117646125</v>
      </c>
      <c r="P77" s="214">
        <v>2.3890105514632689E-2</v>
      </c>
    </row>
    <row r="78" spans="1:16" ht="12.75" customHeight="1">
      <c r="A78" s="206">
        <v>68</v>
      </c>
      <c r="B78" s="218" t="s">
        <v>42</v>
      </c>
      <c r="C78" s="210" t="s">
        <v>113</v>
      </c>
      <c r="D78" s="211">
        <v>45533</v>
      </c>
      <c r="E78" s="210">
        <v>1684.6</v>
      </c>
      <c r="F78" s="210">
        <v>1682.3</v>
      </c>
      <c r="G78" s="212">
        <v>1670.1999999999998</v>
      </c>
      <c r="H78" s="212">
        <v>1655.8</v>
      </c>
      <c r="I78" s="212">
        <v>1643.6999999999998</v>
      </c>
      <c r="J78" s="212">
        <v>1696.6999999999998</v>
      </c>
      <c r="K78" s="212">
        <v>1708.7999999999997</v>
      </c>
      <c r="L78" s="212">
        <v>1723.1999999999998</v>
      </c>
      <c r="M78" s="213">
        <v>1694.4</v>
      </c>
      <c r="N78" s="213">
        <v>1667.9</v>
      </c>
      <c r="O78" s="213">
        <v>6126975</v>
      </c>
      <c r="P78" s="214">
        <v>-6.3492063492063492E-3</v>
      </c>
    </row>
    <row r="79" spans="1:16" ht="12.75" customHeight="1">
      <c r="A79" s="206">
        <v>69</v>
      </c>
      <c r="B79" s="218" t="s">
        <v>114</v>
      </c>
      <c r="C79" s="210" t="s">
        <v>115</v>
      </c>
      <c r="D79" s="211">
        <v>45533</v>
      </c>
      <c r="E79" s="210">
        <v>96.05</v>
      </c>
      <c r="F79" s="210">
        <v>96.056666666666672</v>
      </c>
      <c r="G79" s="212">
        <v>93.803333333333342</v>
      </c>
      <c r="H79" s="212">
        <v>91.556666666666672</v>
      </c>
      <c r="I79" s="212">
        <v>89.303333333333342</v>
      </c>
      <c r="J79" s="212">
        <v>98.303333333333342</v>
      </c>
      <c r="K79" s="212">
        <v>100.55666666666667</v>
      </c>
      <c r="L79" s="212">
        <v>102.80333333333334</v>
      </c>
      <c r="M79" s="213">
        <v>98.31</v>
      </c>
      <c r="N79" s="213">
        <v>93.81</v>
      </c>
      <c r="O79" s="213">
        <v>276356250</v>
      </c>
      <c r="P79" s="214">
        <v>4.7771379825122626E-2</v>
      </c>
    </row>
    <row r="80" spans="1:16" ht="12.75" customHeight="1">
      <c r="A80" s="206">
        <v>70</v>
      </c>
      <c r="B80" s="218" t="s">
        <v>832</v>
      </c>
      <c r="C80" s="216" t="s">
        <v>116</v>
      </c>
      <c r="D80" s="211">
        <v>45533</v>
      </c>
      <c r="E80" s="210">
        <v>666.4</v>
      </c>
      <c r="F80" s="210">
        <v>666.5</v>
      </c>
      <c r="G80" s="212">
        <v>663</v>
      </c>
      <c r="H80" s="212">
        <v>659.6</v>
      </c>
      <c r="I80" s="212">
        <v>656.1</v>
      </c>
      <c r="J80" s="212">
        <v>669.9</v>
      </c>
      <c r="K80" s="212">
        <v>673.4</v>
      </c>
      <c r="L80" s="212">
        <v>676.8</v>
      </c>
      <c r="M80" s="213">
        <v>670</v>
      </c>
      <c r="N80" s="213">
        <v>663.1</v>
      </c>
      <c r="O80" s="213">
        <v>7519200</v>
      </c>
      <c r="P80" s="214">
        <v>-8.0603670039444356E-3</v>
      </c>
    </row>
    <row r="81" spans="1:16" ht="12.75" customHeight="1">
      <c r="A81" s="206">
        <v>71</v>
      </c>
      <c r="B81" s="218" t="s">
        <v>57</v>
      </c>
      <c r="C81" s="210" t="s">
        <v>117</v>
      </c>
      <c r="D81" s="211">
        <v>45533</v>
      </c>
      <c r="E81" s="210">
        <v>1430.75</v>
      </c>
      <c r="F81" s="210">
        <v>1433.1333333333332</v>
      </c>
      <c r="G81" s="212">
        <v>1422.6666666666665</v>
      </c>
      <c r="H81" s="212">
        <v>1414.5833333333333</v>
      </c>
      <c r="I81" s="212">
        <v>1404.1166666666666</v>
      </c>
      <c r="J81" s="212">
        <v>1441.2166666666665</v>
      </c>
      <c r="K81" s="212">
        <v>1451.6833333333332</v>
      </c>
      <c r="L81" s="212">
        <v>1459.7666666666664</v>
      </c>
      <c r="M81" s="213">
        <v>1443.6</v>
      </c>
      <c r="N81" s="213">
        <v>1425.05</v>
      </c>
      <c r="O81" s="213">
        <v>10275500</v>
      </c>
      <c r="P81" s="214">
        <v>8.8360905208384466E-3</v>
      </c>
    </row>
    <row r="82" spans="1:16" ht="12.75" customHeight="1">
      <c r="A82" s="206">
        <v>72</v>
      </c>
      <c r="B82" s="218" t="s">
        <v>105</v>
      </c>
      <c r="C82" s="210" t="s">
        <v>118</v>
      </c>
      <c r="D82" s="211">
        <v>45533</v>
      </c>
      <c r="E82" s="210">
        <v>2882.6</v>
      </c>
      <c r="F82" s="210">
        <v>2902.5833333333335</v>
      </c>
      <c r="G82" s="212">
        <v>2847.3666666666668</v>
      </c>
      <c r="H82" s="212">
        <v>2812.1333333333332</v>
      </c>
      <c r="I82" s="212">
        <v>2756.9166666666665</v>
      </c>
      <c r="J82" s="212">
        <v>2937.8166666666671</v>
      </c>
      <c r="K82" s="212">
        <v>2993.0333333333333</v>
      </c>
      <c r="L82" s="212">
        <v>3028.2666666666673</v>
      </c>
      <c r="M82" s="213">
        <v>2957.8</v>
      </c>
      <c r="N82" s="213">
        <v>2867.35</v>
      </c>
      <c r="O82" s="213">
        <v>5863275</v>
      </c>
      <c r="P82" s="214">
        <v>1.8009219470271114E-2</v>
      </c>
    </row>
    <row r="83" spans="1:16" ht="12.75" customHeight="1">
      <c r="A83" s="206">
        <v>73</v>
      </c>
      <c r="B83" s="218" t="s">
        <v>42</v>
      </c>
      <c r="C83" s="210" t="s">
        <v>119</v>
      </c>
      <c r="D83" s="211">
        <v>45533</v>
      </c>
      <c r="E83" s="210">
        <v>682.45</v>
      </c>
      <c r="F83" s="210">
        <v>682.38333333333333</v>
      </c>
      <c r="G83" s="212">
        <v>680.06666666666661</v>
      </c>
      <c r="H83" s="212">
        <v>677.68333333333328</v>
      </c>
      <c r="I83" s="212">
        <v>675.36666666666656</v>
      </c>
      <c r="J83" s="212">
        <v>684.76666666666665</v>
      </c>
      <c r="K83" s="212">
        <v>687.08333333333348</v>
      </c>
      <c r="L83" s="212">
        <v>689.4666666666667</v>
      </c>
      <c r="M83" s="213">
        <v>684.7</v>
      </c>
      <c r="N83" s="213">
        <v>680</v>
      </c>
      <c r="O83" s="213">
        <v>8380000</v>
      </c>
      <c r="P83" s="214">
        <v>-5.4592926655589839E-3</v>
      </c>
    </row>
    <row r="84" spans="1:16" ht="12.75" customHeight="1">
      <c r="A84" s="206">
        <v>74</v>
      </c>
      <c r="B84" s="218" t="s">
        <v>47</v>
      </c>
      <c r="C84" s="210" t="s">
        <v>120</v>
      </c>
      <c r="D84" s="211">
        <v>45533</v>
      </c>
      <c r="E84" s="210">
        <v>2744.3</v>
      </c>
      <c r="F84" s="210">
        <v>2745.2833333333333</v>
      </c>
      <c r="G84" s="212">
        <v>2711.2666666666664</v>
      </c>
      <c r="H84" s="212">
        <v>2678.2333333333331</v>
      </c>
      <c r="I84" s="212">
        <v>2644.2166666666662</v>
      </c>
      <c r="J84" s="212">
        <v>2778.3166666666666</v>
      </c>
      <c r="K84" s="212">
        <v>2812.3333333333339</v>
      </c>
      <c r="L84" s="212">
        <v>2845.3666666666668</v>
      </c>
      <c r="M84" s="213">
        <v>2779.3</v>
      </c>
      <c r="N84" s="213">
        <v>2712.25</v>
      </c>
      <c r="O84" s="213">
        <v>7870500</v>
      </c>
      <c r="P84" s="214">
        <v>-1.6248984438472596E-2</v>
      </c>
    </row>
    <row r="85" spans="1:16" ht="12.75" customHeight="1">
      <c r="A85" s="206">
        <v>75</v>
      </c>
      <c r="B85" s="218" t="s">
        <v>82</v>
      </c>
      <c r="C85" s="210" t="s">
        <v>121</v>
      </c>
      <c r="D85" s="211">
        <v>45533</v>
      </c>
      <c r="E85" s="210">
        <v>594.15</v>
      </c>
      <c r="F85" s="210">
        <v>594.63333333333333</v>
      </c>
      <c r="G85" s="212">
        <v>590.91666666666663</v>
      </c>
      <c r="H85" s="212">
        <v>587.68333333333328</v>
      </c>
      <c r="I85" s="212">
        <v>583.96666666666658</v>
      </c>
      <c r="J85" s="212">
        <v>597.86666666666667</v>
      </c>
      <c r="K85" s="212">
        <v>601.58333333333337</v>
      </c>
      <c r="L85" s="212">
        <v>604.81666666666672</v>
      </c>
      <c r="M85" s="213">
        <v>598.35</v>
      </c>
      <c r="N85" s="213">
        <v>591.4</v>
      </c>
      <c r="O85" s="213">
        <v>12742500</v>
      </c>
      <c r="P85" s="214">
        <v>2.2877784467188442E-2</v>
      </c>
    </row>
    <row r="86" spans="1:16" ht="12.75" customHeight="1">
      <c r="A86" s="206">
        <v>76</v>
      </c>
      <c r="B86" s="218" t="s">
        <v>40</v>
      </c>
      <c r="C86" s="217" t="s">
        <v>122</v>
      </c>
      <c r="D86" s="211">
        <v>45533</v>
      </c>
      <c r="E86" s="210">
        <v>4820.05</v>
      </c>
      <c r="F86" s="210">
        <v>4818.9000000000005</v>
      </c>
      <c r="G86" s="212">
        <v>4778.9000000000015</v>
      </c>
      <c r="H86" s="212">
        <v>4737.7500000000009</v>
      </c>
      <c r="I86" s="212">
        <v>4697.7500000000018</v>
      </c>
      <c r="J86" s="212">
        <v>4860.0500000000011</v>
      </c>
      <c r="K86" s="212">
        <v>4900.0499999999993</v>
      </c>
      <c r="L86" s="212">
        <v>4941.2000000000007</v>
      </c>
      <c r="M86" s="213">
        <v>4858.8999999999996</v>
      </c>
      <c r="N86" s="213">
        <v>4777.75</v>
      </c>
      <c r="O86" s="213">
        <v>13422300</v>
      </c>
      <c r="P86" s="214">
        <v>-2.1969133913347615E-2</v>
      </c>
    </row>
    <row r="87" spans="1:16" ht="12.75" customHeight="1">
      <c r="A87" s="206">
        <v>77</v>
      </c>
      <c r="B87" s="218" t="s">
        <v>40</v>
      </c>
      <c r="C87" s="210" t="s">
        <v>123</v>
      </c>
      <c r="D87" s="211">
        <v>45533</v>
      </c>
      <c r="E87" s="210">
        <v>1887.25</v>
      </c>
      <c r="F87" s="210">
        <v>1891.95</v>
      </c>
      <c r="G87" s="212">
        <v>1874.45</v>
      </c>
      <c r="H87" s="212">
        <v>1861.65</v>
      </c>
      <c r="I87" s="212">
        <v>1844.15</v>
      </c>
      <c r="J87" s="212">
        <v>1904.75</v>
      </c>
      <c r="K87" s="212">
        <v>1922.25</v>
      </c>
      <c r="L87" s="212">
        <v>1935.05</v>
      </c>
      <c r="M87" s="213">
        <v>1909.45</v>
      </c>
      <c r="N87" s="213">
        <v>1879.15</v>
      </c>
      <c r="O87" s="213">
        <v>8775500</v>
      </c>
      <c r="P87" s="214">
        <v>-5.9469868599909383E-3</v>
      </c>
    </row>
    <row r="88" spans="1:16" ht="12.75" customHeight="1">
      <c r="A88" s="206">
        <v>78</v>
      </c>
      <c r="B88" s="218" t="s">
        <v>85</v>
      </c>
      <c r="C88" s="210" t="s">
        <v>124</v>
      </c>
      <c r="D88" s="211">
        <v>45533</v>
      </c>
      <c r="E88" s="210">
        <v>1664.05</v>
      </c>
      <c r="F88" s="210">
        <v>1669.3999999999999</v>
      </c>
      <c r="G88" s="212">
        <v>1654.5999999999997</v>
      </c>
      <c r="H88" s="212">
        <v>1645.1499999999999</v>
      </c>
      <c r="I88" s="212">
        <v>1630.3499999999997</v>
      </c>
      <c r="J88" s="212">
        <v>1678.8499999999997</v>
      </c>
      <c r="K88" s="212">
        <v>1693.6499999999999</v>
      </c>
      <c r="L88" s="212">
        <v>1703.0999999999997</v>
      </c>
      <c r="M88" s="213">
        <v>1684.2</v>
      </c>
      <c r="N88" s="213">
        <v>1659.95</v>
      </c>
      <c r="O88" s="213">
        <v>14691950</v>
      </c>
      <c r="P88" s="214">
        <v>9.7907144575414967E-3</v>
      </c>
    </row>
    <row r="89" spans="1:16" ht="12.75" customHeight="1">
      <c r="A89" s="206">
        <v>79</v>
      </c>
      <c r="B89" s="218" t="s">
        <v>66</v>
      </c>
      <c r="C89" s="210" t="s">
        <v>125</v>
      </c>
      <c r="D89" s="211">
        <v>45533</v>
      </c>
      <c r="E89" s="210">
        <v>4382.3500000000004</v>
      </c>
      <c r="F89" s="210">
        <v>4397.7333333333336</v>
      </c>
      <c r="G89" s="212">
        <v>4358.666666666667</v>
      </c>
      <c r="H89" s="212">
        <v>4334.9833333333336</v>
      </c>
      <c r="I89" s="212">
        <v>4295.916666666667</v>
      </c>
      <c r="J89" s="212">
        <v>4421.416666666667</v>
      </c>
      <c r="K89" s="212">
        <v>4460.4833333333327</v>
      </c>
      <c r="L89" s="212">
        <v>4484.166666666667</v>
      </c>
      <c r="M89" s="213">
        <v>4436.8</v>
      </c>
      <c r="N89" s="213">
        <v>4374.05</v>
      </c>
      <c r="O89" s="213">
        <v>3082050</v>
      </c>
      <c r="P89" s="214">
        <v>-3.2763733935884762E-2</v>
      </c>
    </row>
    <row r="90" spans="1:16" ht="12.75" customHeight="1">
      <c r="A90" s="206">
        <v>80</v>
      </c>
      <c r="B90" s="218" t="s">
        <v>61</v>
      </c>
      <c r="C90" s="210" t="s">
        <v>126</v>
      </c>
      <c r="D90" s="211">
        <v>45533</v>
      </c>
      <c r="E90" s="210">
        <v>1626.8</v>
      </c>
      <c r="F90" s="210">
        <v>1628.4333333333334</v>
      </c>
      <c r="G90" s="212">
        <v>1623.3166666666668</v>
      </c>
      <c r="H90" s="212">
        <v>1619.8333333333335</v>
      </c>
      <c r="I90" s="212">
        <v>1614.7166666666669</v>
      </c>
      <c r="J90" s="212">
        <v>1631.9166666666667</v>
      </c>
      <c r="K90" s="212">
        <v>1637.0333333333335</v>
      </c>
      <c r="L90" s="212">
        <v>1640.5166666666667</v>
      </c>
      <c r="M90" s="213">
        <v>1633.55</v>
      </c>
      <c r="N90" s="213">
        <v>1624.95</v>
      </c>
      <c r="O90" s="213">
        <v>187909150</v>
      </c>
      <c r="P90" s="214">
        <v>-1.2255270431232871E-2</v>
      </c>
    </row>
    <row r="91" spans="1:16" ht="12.75" customHeight="1">
      <c r="A91" s="206">
        <v>81</v>
      </c>
      <c r="B91" s="218" t="s">
        <v>66</v>
      </c>
      <c r="C91" s="210" t="s">
        <v>127</v>
      </c>
      <c r="D91" s="211">
        <v>45533</v>
      </c>
      <c r="E91" s="210">
        <v>728.05</v>
      </c>
      <c r="F91" s="210">
        <v>727.08333333333337</v>
      </c>
      <c r="G91" s="212">
        <v>724.4666666666667</v>
      </c>
      <c r="H91" s="212">
        <v>720.88333333333333</v>
      </c>
      <c r="I91" s="212">
        <v>718.26666666666665</v>
      </c>
      <c r="J91" s="212">
        <v>730.66666666666674</v>
      </c>
      <c r="K91" s="212">
        <v>733.2833333333333</v>
      </c>
      <c r="L91" s="212">
        <v>736.86666666666679</v>
      </c>
      <c r="M91" s="213">
        <v>729.7</v>
      </c>
      <c r="N91" s="213">
        <v>723.5</v>
      </c>
      <c r="O91" s="213">
        <v>25320900</v>
      </c>
      <c r="P91" s="214">
        <v>1.3034410844629823E-4</v>
      </c>
    </row>
    <row r="92" spans="1:16" ht="12.75" customHeight="1">
      <c r="A92" s="206">
        <v>82</v>
      </c>
      <c r="B92" s="218" t="s">
        <v>54</v>
      </c>
      <c r="C92" s="210" t="s">
        <v>128</v>
      </c>
      <c r="D92" s="211">
        <v>45533</v>
      </c>
      <c r="E92" s="210">
        <v>5386.8</v>
      </c>
      <c r="F92" s="210">
        <v>5380.916666666667</v>
      </c>
      <c r="G92" s="212">
        <v>5318.8333333333339</v>
      </c>
      <c r="H92" s="212">
        <v>5250.8666666666668</v>
      </c>
      <c r="I92" s="212">
        <v>5188.7833333333338</v>
      </c>
      <c r="J92" s="212">
        <v>5448.8833333333341</v>
      </c>
      <c r="K92" s="212">
        <v>5510.9666666666681</v>
      </c>
      <c r="L92" s="212">
        <v>5578.9333333333343</v>
      </c>
      <c r="M92" s="213">
        <v>5443</v>
      </c>
      <c r="N92" s="213">
        <v>5312.95</v>
      </c>
      <c r="O92" s="213">
        <v>4671600</v>
      </c>
      <c r="P92" s="214">
        <v>4.2564168708886883E-3</v>
      </c>
    </row>
    <row r="93" spans="1:16" ht="12.75" customHeight="1">
      <c r="A93" s="206">
        <v>83</v>
      </c>
      <c r="B93" s="218" t="s">
        <v>129</v>
      </c>
      <c r="C93" s="210" t="s">
        <v>130</v>
      </c>
      <c r="D93" s="211">
        <v>45533</v>
      </c>
      <c r="E93" s="210">
        <v>684.35</v>
      </c>
      <c r="F93" s="210">
        <v>685.26666666666677</v>
      </c>
      <c r="G93" s="212">
        <v>676.58333333333348</v>
      </c>
      <c r="H93" s="212">
        <v>668.81666666666672</v>
      </c>
      <c r="I93" s="212">
        <v>660.13333333333344</v>
      </c>
      <c r="J93" s="212">
        <v>693.03333333333353</v>
      </c>
      <c r="K93" s="212">
        <v>701.7166666666667</v>
      </c>
      <c r="L93" s="212">
        <v>709.48333333333358</v>
      </c>
      <c r="M93" s="213">
        <v>693.95</v>
      </c>
      <c r="N93" s="213">
        <v>677.5</v>
      </c>
      <c r="O93" s="213">
        <v>39342800</v>
      </c>
      <c r="P93" s="214">
        <v>-5.4632308416874116E-2</v>
      </c>
    </row>
    <row r="94" spans="1:16" ht="12.75" customHeight="1">
      <c r="A94" s="206">
        <v>84</v>
      </c>
      <c r="B94" s="218" t="s">
        <v>129</v>
      </c>
      <c r="C94" s="216" t="s">
        <v>131</v>
      </c>
      <c r="D94" s="211">
        <v>45533</v>
      </c>
      <c r="E94" s="210">
        <v>315.95</v>
      </c>
      <c r="F94" s="210">
        <v>315.78333333333336</v>
      </c>
      <c r="G94" s="212">
        <v>311.26666666666671</v>
      </c>
      <c r="H94" s="212">
        <v>306.58333333333337</v>
      </c>
      <c r="I94" s="212">
        <v>302.06666666666672</v>
      </c>
      <c r="J94" s="212">
        <v>320.4666666666667</v>
      </c>
      <c r="K94" s="212">
        <v>324.98333333333335</v>
      </c>
      <c r="L94" s="212">
        <v>329.66666666666669</v>
      </c>
      <c r="M94" s="213">
        <v>320.3</v>
      </c>
      <c r="N94" s="213">
        <v>311.10000000000002</v>
      </c>
      <c r="O94" s="213">
        <v>37524000</v>
      </c>
      <c r="P94" s="214">
        <v>-2.0679161767757106E-2</v>
      </c>
    </row>
    <row r="95" spans="1:16" ht="12.75" customHeight="1">
      <c r="A95" s="206">
        <v>85</v>
      </c>
      <c r="B95" s="218" t="s">
        <v>82</v>
      </c>
      <c r="C95" s="210" t="s">
        <v>132</v>
      </c>
      <c r="D95" s="211">
        <v>45533</v>
      </c>
      <c r="E95" s="210">
        <v>405.2</v>
      </c>
      <c r="F95" s="210">
        <v>407.5</v>
      </c>
      <c r="G95" s="212">
        <v>401.35</v>
      </c>
      <c r="H95" s="212">
        <v>397.5</v>
      </c>
      <c r="I95" s="212">
        <v>391.35</v>
      </c>
      <c r="J95" s="212">
        <v>411.35</v>
      </c>
      <c r="K95" s="212">
        <v>417.5</v>
      </c>
      <c r="L95" s="212">
        <v>421.35</v>
      </c>
      <c r="M95" s="213">
        <v>413.65</v>
      </c>
      <c r="N95" s="213">
        <v>403.65</v>
      </c>
      <c r="O95" s="213">
        <v>63670050</v>
      </c>
      <c r="P95" s="214">
        <v>3.7670795556123101E-3</v>
      </c>
    </row>
    <row r="96" spans="1:16" ht="12.75" customHeight="1">
      <c r="A96" s="206">
        <v>86</v>
      </c>
      <c r="B96" s="218" t="s">
        <v>57</v>
      </c>
      <c r="C96" s="210" t="s">
        <v>133</v>
      </c>
      <c r="D96" s="211">
        <v>45533</v>
      </c>
      <c r="E96" s="210">
        <v>2811.1</v>
      </c>
      <c r="F96" s="210">
        <v>2799.1333333333332</v>
      </c>
      <c r="G96" s="212">
        <v>2780.9666666666662</v>
      </c>
      <c r="H96" s="212">
        <v>2750.833333333333</v>
      </c>
      <c r="I96" s="212">
        <v>2732.6666666666661</v>
      </c>
      <c r="J96" s="212">
        <v>2829.2666666666664</v>
      </c>
      <c r="K96" s="212">
        <v>2847.4333333333334</v>
      </c>
      <c r="L96" s="212">
        <v>2877.5666666666666</v>
      </c>
      <c r="M96" s="213">
        <v>2817.3</v>
      </c>
      <c r="N96" s="213">
        <v>2769</v>
      </c>
      <c r="O96" s="213">
        <v>14782200</v>
      </c>
      <c r="P96" s="214">
        <v>2.5228891149542219E-3</v>
      </c>
    </row>
    <row r="97" spans="1:16" ht="12.75" customHeight="1">
      <c r="A97" s="206">
        <v>87</v>
      </c>
      <c r="B97" s="218" t="s">
        <v>61</v>
      </c>
      <c r="C97" s="210" t="s">
        <v>134</v>
      </c>
      <c r="D97" s="211">
        <v>45533</v>
      </c>
      <c r="E97" s="210">
        <v>1202.45</v>
      </c>
      <c r="F97" s="210">
        <v>1198.4666666666669</v>
      </c>
      <c r="G97" s="212">
        <v>1193.0333333333338</v>
      </c>
      <c r="H97" s="212">
        <v>1183.6166666666668</v>
      </c>
      <c r="I97" s="212">
        <v>1178.1833333333336</v>
      </c>
      <c r="J97" s="212">
        <v>1207.8833333333339</v>
      </c>
      <c r="K97" s="212">
        <v>1213.3166666666668</v>
      </c>
      <c r="L97" s="212">
        <v>1222.733333333334</v>
      </c>
      <c r="M97" s="213">
        <v>1203.9000000000001</v>
      </c>
      <c r="N97" s="213">
        <v>1189.05</v>
      </c>
      <c r="O97" s="213">
        <v>97374900</v>
      </c>
      <c r="P97" s="214">
        <v>-2.0683586187475799E-2</v>
      </c>
    </row>
    <row r="98" spans="1:16" ht="12.75" customHeight="1">
      <c r="A98" s="206">
        <v>88</v>
      </c>
      <c r="B98" s="218" t="s">
        <v>66</v>
      </c>
      <c r="C98" s="210" t="s">
        <v>135</v>
      </c>
      <c r="D98" s="211">
        <v>45533</v>
      </c>
      <c r="E98" s="210">
        <v>2093.75</v>
      </c>
      <c r="F98" s="210">
        <v>2097.0333333333333</v>
      </c>
      <c r="G98" s="212">
        <v>2076.0666666666666</v>
      </c>
      <c r="H98" s="212">
        <v>2058.3833333333332</v>
      </c>
      <c r="I98" s="212">
        <v>2037.4166666666665</v>
      </c>
      <c r="J98" s="212">
        <v>2114.7166666666667</v>
      </c>
      <c r="K98" s="212">
        <v>2135.6833333333329</v>
      </c>
      <c r="L98" s="212">
        <v>2153.3666666666668</v>
      </c>
      <c r="M98" s="213">
        <v>2118</v>
      </c>
      <c r="N98" s="213">
        <v>2079.35</v>
      </c>
      <c r="O98" s="213">
        <v>4333000</v>
      </c>
      <c r="P98" s="214">
        <v>5.7345046364080041E-2</v>
      </c>
    </row>
    <row r="99" spans="1:16" ht="12.75" customHeight="1">
      <c r="A99" s="206">
        <v>89</v>
      </c>
      <c r="B99" s="218" t="s">
        <v>66</v>
      </c>
      <c r="C99" s="210" t="s">
        <v>136</v>
      </c>
      <c r="D99" s="211">
        <v>45533</v>
      </c>
      <c r="E99" s="210">
        <v>732.6</v>
      </c>
      <c r="F99" s="210">
        <v>734.83333333333337</v>
      </c>
      <c r="G99" s="212">
        <v>727.76666666666677</v>
      </c>
      <c r="H99" s="212">
        <v>722.93333333333339</v>
      </c>
      <c r="I99" s="212">
        <v>715.86666666666679</v>
      </c>
      <c r="J99" s="212">
        <v>739.66666666666674</v>
      </c>
      <c r="K99" s="212">
        <v>746.73333333333335</v>
      </c>
      <c r="L99" s="212">
        <v>751.56666666666672</v>
      </c>
      <c r="M99" s="213">
        <v>741.9</v>
      </c>
      <c r="N99" s="213">
        <v>730</v>
      </c>
      <c r="O99" s="213">
        <v>13095000</v>
      </c>
      <c r="P99" s="214">
        <v>-1.5117328519855595E-2</v>
      </c>
    </row>
    <row r="100" spans="1:16" ht="12.75" customHeight="1">
      <c r="A100" s="206">
        <v>90</v>
      </c>
      <c r="B100" s="218" t="s">
        <v>77</v>
      </c>
      <c r="C100" s="210" t="s">
        <v>137</v>
      </c>
      <c r="D100" s="211">
        <v>45533</v>
      </c>
      <c r="E100" s="210">
        <v>15.82</v>
      </c>
      <c r="F100" s="210">
        <v>16.02</v>
      </c>
      <c r="G100" s="212">
        <v>15.559999999999999</v>
      </c>
      <c r="H100" s="212">
        <v>15.299999999999999</v>
      </c>
      <c r="I100" s="212">
        <v>14.839999999999998</v>
      </c>
      <c r="J100" s="212">
        <v>16.28</v>
      </c>
      <c r="K100" s="212">
        <v>16.740000000000002</v>
      </c>
      <c r="L100" s="212">
        <v>17</v>
      </c>
      <c r="M100" s="213">
        <v>16.48</v>
      </c>
      <c r="N100" s="213">
        <v>15.76</v>
      </c>
      <c r="O100" s="213">
        <v>4624720000</v>
      </c>
      <c r="P100" s="214">
        <v>-3.4820982227508576E-3</v>
      </c>
    </row>
    <row r="101" spans="1:16" ht="12.75" customHeight="1">
      <c r="A101" s="206">
        <v>91</v>
      </c>
      <c r="B101" s="218" t="s">
        <v>66</v>
      </c>
      <c r="C101" s="210" t="s">
        <v>138</v>
      </c>
      <c r="D101" s="211">
        <v>45533</v>
      </c>
      <c r="E101" s="210">
        <v>112.14</v>
      </c>
      <c r="F101" s="210">
        <v>112.56666666666666</v>
      </c>
      <c r="G101" s="212">
        <v>111.49333333333333</v>
      </c>
      <c r="H101" s="212">
        <v>110.84666666666666</v>
      </c>
      <c r="I101" s="212">
        <v>109.77333333333333</v>
      </c>
      <c r="J101" s="212">
        <v>113.21333333333332</v>
      </c>
      <c r="K101" s="212">
        <v>114.28666666666665</v>
      </c>
      <c r="L101" s="212">
        <v>114.93333333333332</v>
      </c>
      <c r="M101" s="213">
        <v>113.64</v>
      </c>
      <c r="N101" s="213">
        <v>111.92</v>
      </c>
      <c r="O101" s="213">
        <v>129210000</v>
      </c>
      <c r="P101" s="214">
        <v>-6.0386937959152273E-3</v>
      </c>
    </row>
    <row r="102" spans="1:16" ht="12.75" customHeight="1">
      <c r="A102" s="206">
        <v>92</v>
      </c>
      <c r="B102" s="218" t="s">
        <v>61</v>
      </c>
      <c r="C102" s="216" t="s">
        <v>139</v>
      </c>
      <c r="D102" s="211">
        <v>45533</v>
      </c>
      <c r="E102" s="210">
        <v>74.239999999999995</v>
      </c>
      <c r="F102" s="210">
        <v>74.64</v>
      </c>
      <c r="G102" s="212">
        <v>73.67</v>
      </c>
      <c r="H102" s="212">
        <v>73.099999999999994</v>
      </c>
      <c r="I102" s="212">
        <v>72.13</v>
      </c>
      <c r="J102" s="212">
        <v>75.210000000000008</v>
      </c>
      <c r="K102" s="212">
        <v>76.180000000000007</v>
      </c>
      <c r="L102" s="212">
        <v>76.750000000000014</v>
      </c>
      <c r="M102" s="213">
        <v>75.61</v>
      </c>
      <c r="N102" s="213">
        <v>74.069999999999993</v>
      </c>
      <c r="O102" s="213">
        <v>542032500</v>
      </c>
      <c r="P102" s="214">
        <v>2.235079430196206E-2</v>
      </c>
    </row>
    <row r="103" spans="1:16" ht="12.75" customHeight="1">
      <c r="A103" s="206">
        <v>93</v>
      </c>
      <c r="B103" s="218" t="s">
        <v>185</v>
      </c>
      <c r="C103" s="210" t="s">
        <v>140</v>
      </c>
      <c r="D103" s="211">
        <v>45533</v>
      </c>
      <c r="E103" s="210">
        <v>188.74</v>
      </c>
      <c r="F103" s="210">
        <v>190.74333333333334</v>
      </c>
      <c r="G103" s="212">
        <v>185.53666666666669</v>
      </c>
      <c r="H103" s="212">
        <v>182.33333333333334</v>
      </c>
      <c r="I103" s="212">
        <v>177.12666666666669</v>
      </c>
      <c r="J103" s="212">
        <v>193.94666666666669</v>
      </c>
      <c r="K103" s="212">
        <v>199.15333333333334</v>
      </c>
      <c r="L103" s="212">
        <v>202.35666666666668</v>
      </c>
      <c r="M103" s="213">
        <v>195.95</v>
      </c>
      <c r="N103" s="213">
        <v>187.54</v>
      </c>
      <c r="O103" s="213">
        <v>74028750</v>
      </c>
      <c r="P103" s="214">
        <v>-8.5556790809709099E-2</v>
      </c>
    </row>
    <row r="104" spans="1:16" ht="12.75" customHeight="1">
      <c r="A104" s="206">
        <v>94</v>
      </c>
      <c r="B104" s="218" t="s">
        <v>82</v>
      </c>
      <c r="C104" s="217" t="s">
        <v>141</v>
      </c>
      <c r="D104" s="211">
        <v>45533</v>
      </c>
      <c r="E104" s="210">
        <v>523.79999999999995</v>
      </c>
      <c r="F104" s="210">
        <v>529.74999999999989</v>
      </c>
      <c r="G104" s="212">
        <v>516.8499999999998</v>
      </c>
      <c r="H104" s="212">
        <v>509.89999999999986</v>
      </c>
      <c r="I104" s="212">
        <v>496.99999999999977</v>
      </c>
      <c r="J104" s="212">
        <v>536.69999999999982</v>
      </c>
      <c r="K104" s="212">
        <v>549.59999999999991</v>
      </c>
      <c r="L104" s="212">
        <v>556.54999999999984</v>
      </c>
      <c r="M104" s="213">
        <v>542.65</v>
      </c>
      <c r="N104" s="213">
        <v>522.79999999999995</v>
      </c>
      <c r="O104" s="213">
        <v>14361875</v>
      </c>
      <c r="P104" s="214">
        <v>6.2023385866802234E-2</v>
      </c>
    </row>
    <row r="105" spans="1:16" ht="12.75" customHeight="1">
      <c r="A105" s="206">
        <v>95</v>
      </c>
      <c r="B105" s="218" t="s">
        <v>114</v>
      </c>
      <c r="C105" s="210" t="s">
        <v>142</v>
      </c>
      <c r="D105" s="211">
        <v>45533</v>
      </c>
      <c r="E105" s="210">
        <v>641.25</v>
      </c>
      <c r="F105" s="210">
        <v>642.30000000000007</v>
      </c>
      <c r="G105" s="212">
        <v>634.80000000000018</v>
      </c>
      <c r="H105" s="212">
        <v>628.35000000000014</v>
      </c>
      <c r="I105" s="212">
        <v>620.85000000000025</v>
      </c>
      <c r="J105" s="212">
        <v>648.75000000000011</v>
      </c>
      <c r="K105" s="212">
        <v>656.24999999999989</v>
      </c>
      <c r="L105" s="212">
        <v>662.7</v>
      </c>
      <c r="M105" s="213">
        <v>649.79999999999995</v>
      </c>
      <c r="N105" s="213">
        <v>635.85</v>
      </c>
      <c r="O105" s="213">
        <v>18414000</v>
      </c>
      <c r="P105" s="214">
        <v>-2.3544384346166083E-2</v>
      </c>
    </row>
    <row r="106" spans="1:16" ht="12.75" customHeight="1">
      <c r="A106" s="206">
        <v>96</v>
      </c>
      <c r="B106" s="218" t="s">
        <v>47</v>
      </c>
      <c r="C106" s="217" t="s">
        <v>143</v>
      </c>
      <c r="D106" s="211">
        <v>45533</v>
      </c>
      <c r="E106" s="210">
        <v>367.25</v>
      </c>
      <c r="F106" s="210">
        <v>367.7833333333333</v>
      </c>
      <c r="G106" s="212">
        <v>365.86666666666662</v>
      </c>
      <c r="H106" s="212">
        <v>364.48333333333329</v>
      </c>
      <c r="I106" s="212">
        <v>362.56666666666661</v>
      </c>
      <c r="J106" s="212">
        <v>369.16666666666663</v>
      </c>
      <c r="K106" s="212">
        <v>371.08333333333337</v>
      </c>
      <c r="L106" s="212">
        <v>372.46666666666664</v>
      </c>
      <c r="M106" s="213">
        <v>369.7</v>
      </c>
      <c r="N106" s="213">
        <v>366.4</v>
      </c>
      <c r="O106" s="213">
        <v>19015300</v>
      </c>
      <c r="P106" s="214">
        <v>-2.5271294782220902E-2</v>
      </c>
    </row>
    <row r="107" spans="1:16" ht="12.75" customHeight="1">
      <c r="A107" s="206">
        <v>97</v>
      </c>
      <c r="B107" s="218" t="s">
        <v>57</v>
      </c>
      <c r="C107" s="215" t="s">
        <v>144</v>
      </c>
      <c r="D107" s="211">
        <v>45533</v>
      </c>
      <c r="E107" s="210">
        <v>2894.9</v>
      </c>
      <c r="F107" s="210">
        <v>2905.7333333333336</v>
      </c>
      <c r="G107" s="212">
        <v>2879.416666666667</v>
      </c>
      <c r="H107" s="212">
        <v>2863.9333333333334</v>
      </c>
      <c r="I107" s="212">
        <v>2837.6166666666668</v>
      </c>
      <c r="J107" s="212">
        <v>2921.2166666666672</v>
      </c>
      <c r="K107" s="212">
        <v>2947.5333333333338</v>
      </c>
      <c r="L107" s="212">
        <v>2963.0166666666673</v>
      </c>
      <c r="M107" s="213">
        <v>2932.05</v>
      </c>
      <c r="N107" s="213">
        <v>2890.25</v>
      </c>
      <c r="O107" s="213">
        <v>1379400</v>
      </c>
      <c r="P107" s="214">
        <v>-4.6255963493051236E-2</v>
      </c>
    </row>
    <row r="108" spans="1:16" ht="12.75" customHeight="1">
      <c r="A108" s="206">
        <v>98</v>
      </c>
      <c r="B108" s="218" t="s">
        <v>114</v>
      </c>
      <c r="C108" s="217" t="s">
        <v>145</v>
      </c>
      <c r="D108" s="211">
        <v>45533</v>
      </c>
      <c r="E108" s="210">
        <v>4709.8</v>
      </c>
      <c r="F108" s="210">
        <v>4632.5166666666664</v>
      </c>
      <c r="G108" s="212">
        <v>4545.0333333333328</v>
      </c>
      <c r="H108" s="212">
        <v>4380.2666666666664</v>
      </c>
      <c r="I108" s="212">
        <v>4292.7833333333328</v>
      </c>
      <c r="J108" s="212">
        <v>4797.2833333333328</v>
      </c>
      <c r="K108" s="212">
        <v>4884.7666666666664</v>
      </c>
      <c r="L108" s="212">
        <v>5049.5333333333328</v>
      </c>
      <c r="M108" s="213">
        <v>4720</v>
      </c>
      <c r="N108" s="213">
        <v>4467.75</v>
      </c>
      <c r="O108" s="213">
        <v>7912500</v>
      </c>
      <c r="P108" s="214">
        <v>3.8099736293147557E-2</v>
      </c>
    </row>
    <row r="109" spans="1:16" ht="12.75" customHeight="1">
      <c r="A109" s="206">
        <v>99</v>
      </c>
      <c r="B109" s="218" t="s">
        <v>61</v>
      </c>
      <c r="C109" s="210" t="s">
        <v>146</v>
      </c>
      <c r="D109" s="211">
        <v>45533</v>
      </c>
      <c r="E109" s="210">
        <v>1387.4</v>
      </c>
      <c r="F109" s="210">
        <v>1384.1666666666667</v>
      </c>
      <c r="G109" s="212">
        <v>1379.4333333333334</v>
      </c>
      <c r="H109" s="212">
        <v>1371.4666666666667</v>
      </c>
      <c r="I109" s="212">
        <v>1366.7333333333333</v>
      </c>
      <c r="J109" s="212">
        <v>1392.1333333333334</v>
      </c>
      <c r="K109" s="212">
        <v>1396.8666666666666</v>
      </c>
      <c r="L109" s="212">
        <v>1404.8333333333335</v>
      </c>
      <c r="M109" s="213">
        <v>1388.9</v>
      </c>
      <c r="N109" s="213">
        <v>1376.2</v>
      </c>
      <c r="O109" s="213">
        <v>37674000</v>
      </c>
      <c r="P109" s="214">
        <v>-2.0436817472698907E-2</v>
      </c>
    </row>
    <row r="110" spans="1:16" ht="12.75" customHeight="1">
      <c r="A110" s="206">
        <v>100</v>
      </c>
      <c r="B110" s="218" t="s">
        <v>77</v>
      </c>
      <c r="C110" s="210" t="s">
        <v>147</v>
      </c>
      <c r="D110" s="211">
        <v>45533</v>
      </c>
      <c r="E110" s="210">
        <v>433.8</v>
      </c>
      <c r="F110" s="210">
        <v>435.0333333333333</v>
      </c>
      <c r="G110" s="212">
        <v>431.56666666666661</v>
      </c>
      <c r="H110" s="212">
        <v>429.33333333333331</v>
      </c>
      <c r="I110" s="212">
        <v>425.86666666666662</v>
      </c>
      <c r="J110" s="212">
        <v>437.26666666666659</v>
      </c>
      <c r="K110" s="212">
        <v>440.73333333333329</v>
      </c>
      <c r="L110" s="212">
        <v>442.96666666666658</v>
      </c>
      <c r="M110" s="213">
        <v>438.5</v>
      </c>
      <c r="N110" s="213">
        <v>432.8</v>
      </c>
      <c r="O110" s="213">
        <v>83684200</v>
      </c>
      <c r="P110" s="214">
        <v>-1.0174535510335397E-2</v>
      </c>
    </row>
    <row r="111" spans="1:16" ht="12.75" customHeight="1">
      <c r="A111" s="206">
        <v>101</v>
      </c>
      <c r="B111" s="218" t="s">
        <v>85</v>
      </c>
      <c r="C111" s="210" t="s">
        <v>148</v>
      </c>
      <c r="D111" s="211">
        <v>45533</v>
      </c>
      <c r="E111" s="210">
        <v>1865.65</v>
      </c>
      <c r="F111" s="210">
        <v>1868.4166666666667</v>
      </c>
      <c r="G111" s="212">
        <v>1855.8833333333334</v>
      </c>
      <c r="H111" s="212">
        <v>1846.1166666666668</v>
      </c>
      <c r="I111" s="212">
        <v>1833.5833333333335</v>
      </c>
      <c r="J111" s="212">
        <v>1878.1833333333334</v>
      </c>
      <c r="K111" s="212">
        <v>1890.7166666666667</v>
      </c>
      <c r="L111" s="212">
        <v>1900.4833333333333</v>
      </c>
      <c r="M111" s="213">
        <v>1880.95</v>
      </c>
      <c r="N111" s="213">
        <v>1858.65</v>
      </c>
      <c r="O111" s="213">
        <v>42911600</v>
      </c>
      <c r="P111" s="214">
        <v>1.9365076348571375E-2</v>
      </c>
    </row>
    <row r="112" spans="1:16" ht="12.75" customHeight="1">
      <c r="A112" s="206">
        <v>102</v>
      </c>
      <c r="B112" s="218" t="s">
        <v>82</v>
      </c>
      <c r="C112" s="210" t="s">
        <v>150</v>
      </c>
      <c r="D112" s="211">
        <v>45533</v>
      </c>
      <c r="E112" s="210">
        <v>172.92</v>
      </c>
      <c r="F112" s="210">
        <v>173.65</v>
      </c>
      <c r="G112" s="212">
        <v>171.85000000000002</v>
      </c>
      <c r="H112" s="212">
        <v>170.78000000000003</v>
      </c>
      <c r="I112" s="212">
        <v>168.98000000000005</v>
      </c>
      <c r="J112" s="212">
        <v>174.72</v>
      </c>
      <c r="K112" s="212">
        <v>176.52</v>
      </c>
      <c r="L112" s="212">
        <v>177.58999999999997</v>
      </c>
      <c r="M112" s="213">
        <v>175.45</v>
      </c>
      <c r="N112" s="213">
        <v>172.58</v>
      </c>
      <c r="O112" s="213">
        <v>195175500</v>
      </c>
      <c r="P112" s="214">
        <v>-7.5851469932080714E-3</v>
      </c>
    </row>
    <row r="113" spans="1:16" ht="12.75" customHeight="1">
      <c r="A113" s="206">
        <v>103</v>
      </c>
      <c r="B113" s="218" t="s">
        <v>42</v>
      </c>
      <c r="C113" s="210" t="s">
        <v>151</v>
      </c>
      <c r="D113" s="211">
        <v>45533</v>
      </c>
      <c r="E113" s="210">
        <v>1385.45</v>
      </c>
      <c r="F113" s="210">
        <v>1390.3500000000001</v>
      </c>
      <c r="G113" s="212">
        <v>1370.3500000000004</v>
      </c>
      <c r="H113" s="212">
        <v>1355.2500000000002</v>
      </c>
      <c r="I113" s="212">
        <v>1335.2500000000005</v>
      </c>
      <c r="J113" s="212">
        <v>1405.4500000000003</v>
      </c>
      <c r="K113" s="212">
        <v>1425.4499999999998</v>
      </c>
      <c r="L113" s="212">
        <v>1440.5500000000002</v>
      </c>
      <c r="M113" s="213">
        <v>1410.35</v>
      </c>
      <c r="N113" s="213">
        <v>1375.25</v>
      </c>
      <c r="O113" s="213">
        <v>3069300</v>
      </c>
      <c r="P113" s="214">
        <v>-8.4638171815488788E-4</v>
      </c>
    </row>
    <row r="114" spans="1:16" ht="12.75" customHeight="1">
      <c r="A114" s="206">
        <v>104</v>
      </c>
      <c r="B114" s="218" t="s">
        <v>114</v>
      </c>
      <c r="C114" s="217" t="s">
        <v>152</v>
      </c>
      <c r="D114" s="211">
        <v>45533</v>
      </c>
      <c r="E114" s="210">
        <v>924.05</v>
      </c>
      <c r="F114" s="210">
        <v>928.65</v>
      </c>
      <c r="G114" s="212">
        <v>917.4</v>
      </c>
      <c r="H114" s="212">
        <v>910.75</v>
      </c>
      <c r="I114" s="212">
        <v>899.5</v>
      </c>
      <c r="J114" s="212">
        <v>935.3</v>
      </c>
      <c r="K114" s="212">
        <v>946.55</v>
      </c>
      <c r="L114" s="212">
        <v>953.19999999999993</v>
      </c>
      <c r="M114" s="213">
        <v>939.9</v>
      </c>
      <c r="N114" s="213">
        <v>922</v>
      </c>
      <c r="O114" s="213">
        <v>24282125</v>
      </c>
      <c r="P114" s="214">
        <v>8.0642231828253839E-3</v>
      </c>
    </row>
    <row r="115" spans="1:16" ht="12.75" customHeight="1">
      <c r="A115" s="206">
        <v>105</v>
      </c>
      <c r="B115" s="218" t="s">
        <v>57</v>
      </c>
      <c r="C115" s="210" t="s">
        <v>153</v>
      </c>
      <c r="D115" s="211">
        <v>45533</v>
      </c>
      <c r="E115" s="210">
        <v>505.4</v>
      </c>
      <c r="F115" s="210">
        <v>503.86666666666662</v>
      </c>
      <c r="G115" s="212">
        <v>501.53333333333325</v>
      </c>
      <c r="H115" s="212">
        <v>497.66666666666663</v>
      </c>
      <c r="I115" s="212">
        <v>495.33333333333326</v>
      </c>
      <c r="J115" s="212">
        <v>507.73333333333323</v>
      </c>
      <c r="K115" s="212">
        <v>510.06666666666661</v>
      </c>
      <c r="L115" s="212">
        <v>513.93333333333317</v>
      </c>
      <c r="M115" s="213">
        <v>506.2</v>
      </c>
      <c r="N115" s="213">
        <v>500</v>
      </c>
      <c r="O115" s="213">
        <v>113084800</v>
      </c>
      <c r="P115" s="214">
        <v>1.0906361099701138E-3</v>
      </c>
    </row>
    <row r="116" spans="1:16" ht="12.75" customHeight="1">
      <c r="A116" s="206">
        <v>106</v>
      </c>
      <c r="B116" s="218" t="s">
        <v>129</v>
      </c>
      <c r="C116" s="210" t="s">
        <v>154</v>
      </c>
      <c r="D116" s="211">
        <v>45533</v>
      </c>
      <c r="E116" s="210">
        <v>959.5</v>
      </c>
      <c r="F116" s="210">
        <v>961.61666666666667</v>
      </c>
      <c r="G116" s="212">
        <v>955.23333333333335</v>
      </c>
      <c r="H116" s="212">
        <v>950.9666666666667</v>
      </c>
      <c r="I116" s="212">
        <v>944.58333333333337</v>
      </c>
      <c r="J116" s="212">
        <v>965.88333333333333</v>
      </c>
      <c r="K116" s="212">
        <v>972.26666666666677</v>
      </c>
      <c r="L116" s="212">
        <v>976.5333333333333</v>
      </c>
      <c r="M116" s="213">
        <v>968</v>
      </c>
      <c r="N116" s="213">
        <v>957.35</v>
      </c>
      <c r="O116" s="213">
        <v>15993125</v>
      </c>
      <c r="P116" s="214">
        <v>-1.2808147833802708E-2</v>
      </c>
    </row>
    <row r="117" spans="1:16" ht="12.75" customHeight="1">
      <c r="A117" s="206">
        <v>107</v>
      </c>
      <c r="B117" s="218" t="s">
        <v>47</v>
      </c>
      <c r="C117" s="210" t="s">
        <v>155</v>
      </c>
      <c r="D117" s="211">
        <v>45533</v>
      </c>
      <c r="E117" s="210">
        <v>4392.1000000000004</v>
      </c>
      <c r="F117" s="210">
        <v>4383.8666666666668</v>
      </c>
      <c r="G117" s="212">
        <v>4343.7333333333336</v>
      </c>
      <c r="H117" s="212">
        <v>4295.3666666666668</v>
      </c>
      <c r="I117" s="212">
        <v>4255.2333333333336</v>
      </c>
      <c r="J117" s="212">
        <v>4432.2333333333336</v>
      </c>
      <c r="K117" s="212">
        <v>4472.3666666666668</v>
      </c>
      <c r="L117" s="212">
        <v>4520.7333333333336</v>
      </c>
      <c r="M117" s="213">
        <v>4424</v>
      </c>
      <c r="N117" s="213">
        <v>4335.5</v>
      </c>
      <c r="O117" s="213">
        <v>985500</v>
      </c>
      <c r="P117" s="214">
        <v>3.682272488164124E-2</v>
      </c>
    </row>
    <row r="118" spans="1:16" ht="12.75" customHeight="1">
      <c r="A118" s="206">
        <v>108</v>
      </c>
      <c r="B118" s="218" t="s">
        <v>129</v>
      </c>
      <c r="C118" s="215" t="s">
        <v>156</v>
      </c>
      <c r="D118" s="211">
        <v>45533</v>
      </c>
      <c r="E118" s="210">
        <v>939.45</v>
      </c>
      <c r="F118" s="210">
        <v>936.93333333333339</v>
      </c>
      <c r="G118" s="212">
        <v>932.31666666666683</v>
      </c>
      <c r="H118" s="212">
        <v>925.18333333333339</v>
      </c>
      <c r="I118" s="212">
        <v>920.56666666666683</v>
      </c>
      <c r="J118" s="212">
        <v>944.06666666666683</v>
      </c>
      <c r="K118" s="212">
        <v>948.68333333333339</v>
      </c>
      <c r="L118" s="212">
        <v>955.81666666666683</v>
      </c>
      <c r="M118" s="213">
        <v>941.55</v>
      </c>
      <c r="N118" s="213">
        <v>929.8</v>
      </c>
      <c r="O118" s="213">
        <v>20158200</v>
      </c>
      <c r="P118" s="214">
        <v>1.4505554234466828E-2</v>
      </c>
    </row>
    <row r="119" spans="1:16" ht="12.75" customHeight="1">
      <c r="A119" s="206">
        <v>109</v>
      </c>
      <c r="B119" s="218" t="s">
        <v>57</v>
      </c>
      <c r="C119" s="210" t="s">
        <v>157</v>
      </c>
      <c r="D119" s="211">
        <v>45533</v>
      </c>
      <c r="E119" s="210">
        <v>651.54999999999995</v>
      </c>
      <c r="F119" s="210">
        <v>654.76666666666665</v>
      </c>
      <c r="G119" s="212">
        <v>647.5333333333333</v>
      </c>
      <c r="H119" s="212">
        <v>643.51666666666665</v>
      </c>
      <c r="I119" s="212">
        <v>636.2833333333333</v>
      </c>
      <c r="J119" s="212">
        <v>658.7833333333333</v>
      </c>
      <c r="K119" s="212">
        <v>666.01666666666665</v>
      </c>
      <c r="L119" s="212">
        <v>670.0333333333333</v>
      </c>
      <c r="M119" s="213">
        <v>662</v>
      </c>
      <c r="N119" s="213">
        <v>650.75</v>
      </c>
      <c r="O119" s="213">
        <v>21733750</v>
      </c>
      <c r="P119" s="214">
        <v>-1.4565858082067559E-2</v>
      </c>
    </row>
    <row r="120" spans="1:16" ht="12.75" customHeight="1">
      <c r="A120" s="206">
        <v>110</v>
      </c>
      <c r="B120" s="218" t="s">
        <v>61</v>
      </c>
      <c r="C120" s="210" t="s">
        <v>158</v>
      </c>
      <c r="D120" s="211">
        <v>45533</v>
      </c>
      <c r="E120" s="210">
        <v>1818.3</v>
      </c>
      <c r="F120" s="210">
        <v>1820.1500000000003</v>
      </c>
      <c r="G120" s="212">
        <v>1812.8000000000006</v>
      </c>
      <c r="H120" s="212">
        <v>1807.3000000000004</v>
      </c>
      <c r="I120" s="212">
        <v>1799.9500000000007</v>
      </c>
      <c r="J120" s="212">
        <v>1825.6500000000005</v>
      </c>
      <c r="K120" s="212">
        <v>1833.0000000000005</v>
      </c>
      <c r="L120" s="212">
        <v>1838.5000000000005</v>
      </c>
      <c r="M120" s="213">
        <v>1827.5</v>
      </c>
      <c r="N120" s="213">
        <v>1814.65</v>
      </c>
      <c r="O120" s="213">
        <v>34926400</v>
      </c>
      <c r="P120" s="214">
        <v>-3.9924257979148132E-3</v>
      </c>
    </row>
    <row r="121" spans="1:16" ht="12.75" customHeight="1">
      <c r="A121" s="206">
        <v>111</v>
      </c>
      <c r="B121" s="218" t="s">
        <v>66</v>
      </c>
      <c r="C121" s="210" t="s">
        <v>834</v>
      </c>
      <c r="D121" s="211">
        <v>45533</v>
      </c>
      <c r="E121" s="210">
        <v>167.44</v>
      </c>
      <c r="F121" s="210">
        <v>167.89</v>
      </c>
      <c r="G121" s="212">
        <v>166.67999999999998</v>
      </c>
      <c r="H121" s="212">
        <v>165.92</v>
      </c>
      <c r="I121" s="212">
        <v>164.70999999999998</v>
      </c>
      <c r="J121" s="212">
        <v>168.64999999999998</v>
      </c>
      <c r="K121" s="212">
        <v>169.86</v>
      </c>
      <c r="L121" s="212">
        <v>170.61999999999998</v>
      </c>
      <c r="M121" s="213">
        <v>169.1</v>
      </c>
      <c r="N121" s="213">
        <v>167.13</v>
      </c>
      <c r="O121" s="213">
        <v>85353598</v>
      </c>
      <c r="P121" s="214">
        <v>1.0993076475873368E-2</v>
      </c>
    </row>
    <row r="122" spans="1:16" ht="12.75" customHeight="1">
      <c r="A122" s="206">
        <v>112</v>
      </c>
      <c r="B122" s="218" t="s">
        <v>42</v>
      </c>
      <c r="C122" s="210" t="s">
        <v>159</v>
      </c>
      <c r="D122" s="211">
        <v>45533</v>
      </c>
      <c r="E122" s="210">
        <v>3313.75</v>
      </c>
      <c r="F122" s="210">
        <v>3308.4166666666665</v>
      </c>
      <c r="G122" s="212">
        <v>3291.4333333333329</v>
      </c>
      <c r="H122" s="212">
        <v>3269.1166666666663</v>
      </c>
      <c r="I122" s="212">
        <v>3252.1333333333328</v>
      </c>
      <c r="J122" s="212">
        <v>3330.7333333333331</v>
      </c>
      <c r="K122" s="212">
        <v>3347.7166666666667</v>
      </c>
      <c r="L122" s="212">
        <v>3370.0333333333333</v>
      </c>
      <c r="M122" s="213">
        <v>3325.4</v>
      </c>
      <c r="N122" s="213">
        <v>3286.1</v>
      </c>
      <c r="O122" s="213">
        <v>1987800</v>
      </c>
      <c r="P122" s="214">
        <v>4.198773392042774E-2</v>
      </c>
    </row>
    <row r="123" spans="1:16" ht="12.75" customHeight="1">
      <c r="A123" s="206">
        <v>113</v>
      </c>
      <c r="B123" s="218" t="s">
        <v>42</v>
      </c>
      <c r="C123" s="210" t="s">
        <v>160</v>
      </c>
      <c r="D123" s="211">
        <v>45533</v>
      </c>
      <c r="E123" s="210">
        <v>446.7</v>
      </c>
      <c r="F123" s="210">
        <v>448.4666666666667</v>
      </c>
      <c r="G123" s="212">
        <v>442.73333333333341</v>
      </c>
      <c r="H123" s="212">
        <v>438.76666666666671</v>
      </c>
      <c r="I123" s="212">
        <v>433.03333333333342</v>
      </c>
      <c r="J123" s="212">
        <v>452.43333333333339</v>
      </c>
      <c r="K123" s="212">
        <v>458.16666666666674</v>
      </c>
      <c r="L123" s="212">
        <v>462.13333333333338</v>
      </c>
      <c r="M123" s="213">
        <v>454.2</v>
      </c>
      <c r="N123" s="213">
        <v>444.5</v>
      </c>
      <c r="O123" s="213">
        <v>26650900</v>
      </c>
      <c r="P123" s="214">
        <v>3.5127104655001649E-2</v>
      </c>
    </row>
    <row r="124" spans="1:16" ht="12.75" customHeight="1">
      <c r="A124" s="206">
        <v>114</v>
      </c>
      <c r="B124" s="218" t="s">
        <v>66</v>
      </c>
      <c r="C124" s="215" t="s">
        <v>161</v>
      </c>
      <c r="D124" s="211">
        <v>45533</v>
      </c>
      <c r="E124" s="210">
        <v>672.3</v>
      </c>
      <c r="F124" s="210">
        <v>672.63333333333333</v>
      </c>
      <c r="G124" s="212">
        <v>668.4666666666667</v>
      </c>
      <c r="H124" s="212">
        <v>664.63333333333333</v>
      </c>
      <c r="I124" s="212">
        <v>660.4666666666667</v>
      </c>
      <c r="J124" s="212">
        <v>676.4666666666667</v>
      </c>
      <c r="K124" s="212">
        <v>680.63333333333344</v>
      </c>
      <c r="L124" s="212">
        <v>684.4666666666667</v>
      </c>
      <c r="M124" s="213">
        <v>676.8</v>
      </c>
      <c r="N124" s="213">
        <v>668.8</v>
      </c>
      <c r="O124" s="213">
        <v>29575000</v>
      </c>
      <c r="P124" s="214">
        <v>-1.1761954088281484E-2</v>
      </c>
    </row>
    <row r="125" spans="1:16" ht="12.75" customHeight="1">
      <c r="A125" s="206">
        <v>115</v>
      </c>
      <c r="B125" s="218" t="s">
        <v>40</v>
      </c>
      <c r="C125" s="210" t="s">
        <v>162</v>
      </c>
      <c r="D125" s="211">
        <v>45533</v>
      </c>
      <c r="E125" s="210">
        <v>3602.85</v>
      </c>
      <c r="F125" s="210">
        <v>3607.4500000000003</v>
      </c>
      <c r="G125" s="212">
        <v>3587.9000000000005</v>
      </c>
      <c r="H125" s="212">
        <v>3572.9500000000003</v>
      </c>
      <c r="I125" s="212">
        <v>3553.4000000000005</v>
      </c>
      <c r="J125" s="212">
        <v>3622.4000000000005</v>
      </c>
      <c r="K125" s="212">
        <v>3641.9500000000007</v>
      </c>
      <c r="L125" s="212">
        <v>3656.9000000000005</v>
      </c>
      <c r="M125" s="213">
        <v>3627</v>
      </c>
      <c r="N125" s="213">
        <v>3592.5</v>
      </c>
      <c r="O125" s="213">
        <v>17922000</v>
      </c>
      <c r="P125" s="214">
        <v>7.309485469552241E-3</v>
      </c>
    </row>
    <row r="126" spans="1:16" ht="12.75" customHeight="1">
      <c r="A126" s="206">
        <v>116</v>
      </c>
      <c r="B126" s="218" t="s">
        <v>85</v>
      </c>
      <c r="C126" s="210" t="s">
        <v>163</v>
      </c>
      <c r="D126" s="211">
        <v>45533</v>
      </c>
      <c r="E126" s="210">
        <v>5640.6</v>
      </c>
      <c r="F126" s="210">
        <v>5654.25</v>
      </c>
      <c r="G126" s="212">
        <v>5606.1</v>
      </c>
      <c r="H126" s="212">
        <v>5571.6</v>
      </c>
      <c r="I126" s="212">
        <v>5523.4500000000007</v>
      </c>
      <c r="J126" s="212">
        <v>5688.75</v>
      </c>
      <c r="K126" s="212">
        <v>5736.9</v>
      </c>
      <c r="L126" s="212">
        <v>5771.4</v>
      </c>
      <c r="M126" s="213">
        <v>5702.4</v>
      </c>
      <c r="N126" s="213">
        <v>5619.75</v>
      </c>
      <c r="O126" s="213">
        <v>3175350</v>
      </c>
      <c r="P126" s="214">
        <v>2.802059052059052E-2</v>
      </c>
    </row>
    <row r="127" spans="1:16" ht="12.75" customHeight="1">
      <c r="A127" s="206">
        <v>117</v>
      </c>
      <c r="B127" s="218" t="s">
        <v>85</v>
      </c>
      <c r="C127" s="210" t="s">
        <v>164</v>
      </c>
      <c r="D127" s="211">
        <v>45533</v>
      </c>
      <c r="E127" s="210">
        <v>5475.05</v>
      </c>
      <c r="F127" s="210">
        <v>5469.9666666666672</v>
      </c>
      <c r="G127" s="212">
        <v>5420.7833333333347</v>
      </c>
      <c r="H127" s="212">
        <v>5366.5166666666673</v>
      </c>
      <c r="I127" s="212">
        <v>5317.3333333333348</v>
      </c>
      <c r="J127" s="212">
        <v>5524.2333333333345</v>
      </c>
      <c r="K127" s="212">
        <v>5573.416666666667</v>
      </c>
      <c r="L127" s="212">
        <v>5627.6833333333343</v>
      </c>
      <c r="M127" s="213">
        <v>5519.15</v>
      </c>
      <c r="N127" s="213">
        <v>5415.7</v>
      </c>
      <c r="O127" s="213">
        <v>1703100</v>
      </c>
      <c r="P127" s="214">
        <v>-8.2135523613963038E-4</v>
      </c>
    </row>
    <row r="128" spans="1:16" ht="12.75" customHeight="1">
      <c r="A128" s="206">
        <v>118</v>
      </c>
      <c r="B128" s="218" t="s">
        <v>42</v>
      </c>
      <c r="C128" s="210" t="s">
        <v>165</v>
      </c>
      <c r="D128" s="211">
        <v>45533</v>
      </c>
      <c r="E128" s="210">
        <v>2097.85</v>
      </c>
      <c r="F128" s="210">
        <v>2102.0166666666664</v>
      </c>
      <c r="G128" s="212">
        <v>2084.9833333333327</v>
      </c>
      <c r="H128" s="212">
        <v>2072.1166666666663</v>
      </c>
      <c r="I128" s="212">
        <v>2055.0833333333326</v>
      </c>
      <c r="J128" s="212">
        <v>2114.8833333333328</v>
      </c>
      <c r="K128" s="212">
        <v>2131.9166666666665</v>
      </c>
      <c r="L128" s="212">
        <v>2144.7833333333328</v>
      </c>
      <c r="M128" s="213">
        <v>2119.0500000000002</v>
      </c>
      <c r="N128" s="213">
        <v>2089.15</v>
      </c>
      <c r="O128" s="213">
        <v>13961250</v>
      </c>
      <c r="P128" s="214">
        <v>-2.4596884394643345E-3</v>
      </c>
    </row>
    <row r="129" spans="1:16" ht="12.75" customHeight="1">
      <c r="A129" s="206">
        <v>119</v>
      </c>
      <c r="B129" s="218" t="s">
        <v>54</v>
      </c>
      <c r="C129" s="210" t="s">
        <v>166</v>
      </c>
      <c r="D129" s="211">
        <v>45533</v>
      </c>
      <c r="E129" s="210">
        <v>2762.95</v>
      </c>
      <c r="F129" s="210">
        <v>2754.7999999999997</v>
      </c>
      <c r="G129" s="212">
        <v>2738.1499999999996</v>
      </c>
      <c r="H129" s="212">
        <v>2713.35</v>
      </c>
      <c r="I129" s="212">
        <v>2696.7</v>
      </c>
      <c r="J129" s="212">
        <v>2779.5999999999995</v>
      </c>
      <c r="K129" s="212">
        <v>2796.25</v>
      </c>
      <c r="L129" s="212">
        <v>2821.0499999999993</v>
      </c>
      <c r="M129" s="213">
        <v>2771.45</v>
      </c>
      <c r="N129" s="213">
        <v>2730</v>
      </c>
      <c r="O129" s="213">
        <v>14813050</v>
      </c>
      <c r="P129" s="214">
        <v>-1.3725764354958985E-2</v>
      </c>
    </row>
    <row r="130" spans="1:16" ht="12.75" customHeight="1">
      <c r="A130" s="206">
        <v>120</v>
      </c>
      <c r="B130" s="218" t="s">
        <v>66</v>
      </c>
      <c r="C130" s="210" t="s">
        <v>167</v>
      </c>
      <c r="D130" s="211">
        <v>45533</v>
      </c>
      <c r="E130" s="210">
        <v>304.75</v>
      </c>
      <c r="F130" s="210">
        <v>307.40000000000003</v>
      </c>
      <c r="G130" s="212">
        <v>300.90000000000009</v>
      </c>
      <c r="H130" s="212">
        <v>297.05000000000007</v>
      </c>
      <c r="I130" s="212">
        <v>290.55000000000013</v>
      </c>
      <c r="J130" s="212">
        <v>311.25000000000006</v>
      </c>
      <c r="K130" s="212">
        <v>317.74999999999994</v>
      </c>
      <c r="L130" s="212">
        <v>321.60000000000002</v>
      </c>
      <c r="M130" s="213">
        <v>313.89999999999998</v>
      </c>
      <c r="N130" s="213">
        <v>303.55</v>
      </c>
      <c r="O130" s="213">
        <v>51956000</v>
      </c>
      <c r="P130" s="214">
        <v>7.0163197271000503E-3</v>
      </c>
    </row>
    <row r="131" spans="1:16" ht="12.75" customHeight="1">
      <c r="A131" s="206">
        <v>121</v>
      </c>
      <c r="B131" s="218" t="s">
        <v>66</v>
      </c>
      <c r="C131" s="210" t="s">
        <v>168</v>
      </c>
      <c r="D131" s="211">
        <v>45533</v>
      </c>
      <c r="E131" s="210">
        <v>214.19</v>
      </c>
      <c r="F131" s="210">
        <v>216.04666666666665</v>
      </c>
      <c r="G131" s="212">
        <v>211.83333333333331</v>
      </c>
      <c r="H131" s="212">
        <v>209.47666666666666</v>
      </c>
      <c r="I131" s="212">
        <v>205.26333333333332</v>
      </c>
      <c r="J131" s="212">
        <v>218.40333333333331</v>
      </c>
      <c r="K131" s="212">
        <v>222.61666666666662</v>
      </c>
      <c r="L131" s="212">
        <v>224.9733333333333</v>
      </c>
      <c r="M131" s="213">
        <v>220.26</v>
      </c>
      <c r="N131" s="213">
        <v>213.69</v>
      </c>
      <c r="O131" s="213">
        <v>68088000</v>
      </c>
      <c r="P131" s="214">
        <v>9.6085409252669035E-3</v>
      </c>
    </row>
    <row r="132" spans="1:16" ht="12.75" customHeight="1">
      <c r="A132" s="206">
        <v>122</v>
      </c>
      <c r="B132" s="218" t="s">
        <v>57</v>
      </c>
      <c r="C132" s="210" t="s">
        <v>169</v>
      </c>
      <c r="D132" s="211">
        <v>45533</v>
      </c>
      <c r="E132" s="210">
        <v>669.8</v>
      </c>
      <c r="F132" s="210">
        <v>672.1</v>
      </c>
      <c r="G132" s="212">
        <v>664.45</v>
      </c>
      <c r="H132" s="212">
        <v>659.1</v>
      </c>
      <c r="I132" s="212">
        <v>651.45000000000005</v>
      </c>
      <c r="J132" s="212">
        <v>677.45</v>
      </c>
      <c r="K132" s="212">
        <v>685.09999999999991</v>
      </c>
      <c r="L132" s="212">
        <v>690.45</v>
      </c>
      <c r="M132" s="213">
        <v>679.75</v>
      </c>
      <c r="N132" s="213">
        <v>666.75</v>
      </c>
      <c r="O132" s="213">
        <v>17508000</v>
      </c>
      <c r="P132" s="214">
        <v>6.6052900774514103E-2</v>
      </c>
    </row>
    <row r="133" spans="1:16" ht="12.75" customHeight="1">
      <c r="A133" s="206">
        <v>123</v>
      </c>
      <c r="B133" s="218" t="s">
        <v>54</v>
      </c>
      <c r="C133" s="210" t="s">
        <v>170</v>
      </c>
      <c r="D133" s="211">
        <v>45533</v>
      </c>
      <c r="E133" s="210">
        <v>12289.1</v>
      </c>
      <c r="F133" s="210">
        <v>12292.016666666668</v>
      </c>
      <c r="G133" s="212">
        <v>12231.983333333337</v>
      </c>
      <c r="H133" s="212">
        <v>12174.866666666669</v>
      </c>
      <c r="I133" s="212">
        <v>12114.833333333338</v>
      </c>
      <c r="J133" s="212">
        <v>12349.133333333337</v>
      </c>
      <c r="K133" s="212">
        <v>12409.166666666666</v>
      </c>
      <c r="L133" s="212">
        <v>12466.283333333336</v>
      </c>
      <c r="M133" s="213">
        <v>12352.05</v>
      </c>
      <c r="N133" s="213">
        <v>12234.9</v>
      </c>
      <c r="O133" s="213">
        <v>3684650</v>
      </c>
      <c r="P133" s="214">
        <v>-8.9698762775685861E-3</v>
      </c>
    </row>
    <row r="134" spans="1:16" ht="12.75" customHeight="1">
      <c r="A134" s="206">
        <v>124</v>
      </c>
      <c r="B134" s="218" t="s">
        <v>57</v>
      </c>
      <c r="C134" s="210" t="s">
        <v>877</v>
      </c>
      <c r="D134" s="211">
        <v>45533</v>
      </c>
      <c r="E134" s="210">
        <v>1427.9</v>
      </c>
      <c r="F134" s="210">
        <v>1436.8166666666668</v>
      </c>
      <c r="G134" s="212">
        <v>1413.9333333333336</v>
      </c>
      <c r="H134" s="212">
        <v>1399.9666666666667</v>
      </c>
      <c r="I134" s="212">
        <v>1377.0833333333335</v>
      </c>
      <c r="J134" s="212">
        <v>1450.7833333333338</v>
      </c>
      <c r="K134" s="212">
        <v>1473.666666666667</v>
      </c>
      <c r="L134" s="212">
        <v>1487.6333333333339</v>
      </c>
      <c r="M134" s="213">
        <v>1459.7</v>
      </c>
      <c r="N134" s="213">
        <v>1422.85</v>
      </c>
      <c r="O134" s="213">
        <v>10386600</v>
      </c>
      <c r="P134" s="214">
        <v>-1.4806453754730761E-2</v>
      </c>
    </row>
    <row r="135" spans="1:16" ht="12.75" customHeight="1">
      <c r="A135" s="206">
        <v>125</v>
      </c>
      <c r="B135" s="218" t="s">
        <v>85</v>
      </c>
      <c r="C135" s="210" t="s">
        <v>172</v>
      </c>
      <c r="D135" s="211">
        <v>45533</v>
      </c>
      <c r="E135" s="210">
        <v>4853.3500000000004</v>
      </c>
      <c r="F135" s="210">
        <v>4844.05</v>
      </c>
      <c r="G135" s="212">
        <v>4758.1500000000005</v>
      </c>
      <c r="H135" s="212">
        <v>4662.9500000000007</v>
      </c>
      <c r="I135" s="212">
        <v>4577.0500000000011</v>
      </c>
      <c r="J135" s="212">
        <v>4939.25</v>
      </c>
      <c r="K135" s="212">
        <v>5025.1499999999996</v>
      </c>
      <c r="L135" s="212">
        <v>5120.3499999999995</v>
      </c>
      <c r="M135" s="213">
        <v>4929.95</v>
      </c>
      <c r="N135" s="213">
        <v>4748.8500000000004</v>
      </c>
      <c r="O135" s="213">
        <v>2413400</v>
      </c>
      <c r="P135" s="214">
        <v>-1.950109693670269E-2</v>
      </c>
    </row>
    <row r="136" spans="1:16" ht="12.75" customHeight="1">
      <c r="A136" s="206">
        <v>126</v>
      </c>
      <c r="B136" s="218" t="s">
        <v>42</v>
      </c>
      <c r="C136" s="217" t="s">
        <v>173</v>
      </c>
      <c r="D136" s="211">
        <v>45533</v>
      </c>
      <c r="E136" s="210">
        <v>2068.15</v>
      </c>
      <c r="F136" s="210">
        <v>2081.5666666666671</v>
      </c>
      <c r="G136" s="212">
        <v>2045.983333333334</v>
      </c>
      <c r="H136" s="212">
        <v>2023.8166666666671</v>
      </c>
      <c r="I136" s="212">
        <v>1988.233333333334</v>
      </c>
      <c r="J136" s="212">
        <v>2103.733333333334</v>
      </c>
      <c r="K136" s="212">
        <v>2139.3166666666671</v>
      </c>
      <c r="L136" s="212">
        <v>2161.483333333334</v>
      </c>
      <c r="M136" s="213">
        <v>2117.15</v>
      </c>
      <c r="N136" s="213">
        <v>2059.4</v>
      </c>
      <c r="O136" s="213">
        <v>1730000</v>
      </c>
      <c r="P136" s="214">
        <v>4.8791821561338291E-3</v>
      </c>
    </row>
    <row r="137" spans="1:16" ht="12.75" customHeight="1">
      <c r="A137" s="206">
        <v>127</v>
      </c>
      <c r="B137" s="218" t="s">
        <v>66</v>
      </c>
      <c r="C137" s="217" t="s">
        <v>174</v>
      </c>
      <c r="D137" s="211">
        <v>45533</v>
      </c>
      <c r="E137" s="210">
        <v>1059.8</v>
      </c>
      <c r="F137" s="210">
        <v>1059.7166666666665</v>
      </c>
      <c r="G137" s="212">
        <v>1046.883333333333</v>
      </c>
      <c r="H137" s="212">
        <v>1033.9666666666665</v>
      </c>
      <c r="I137" s="212">
        <v>1021.133333333333</v>
      </c>
      <c r="J137" s="212">
        <v>1072.633333333333</v>
      </c>
      <c r="K137" s="212">
        <v>1085.4666666666665</v>
      </c>
      <c r="L137" s="212">
        <v>1098.383333333333</v>
      </c>
      <c r="M137" s="213">
        <v>1072.55</v>
      </c>
      <c r="N137" s="213">
        <v>1046.8</v>
      </c>
      <c r="O137" s="213">
        <v>5048800</v>
      </c>
      <c r="P137" s="214">
        <v>-1.5751715533374924E-2</v>
      </c>
    </row>
    <row r="138" spans="1:16" ht="12.75" customHeight="1">
      <c r="A138" s="206">
        <v>128</v>
      </c>
      <c r="B138" s="218" t="s">
        <v>82</v>
      </c>
      <c r="C138" s="210" t="s">
        <v>175</v>
      </c>
      <c r="D138" s="211">
        <v>45533</v>
      </c>
      <c r="E138" s="210">
        <v>1766.4</v>
      </c>
      <c r="F138" s="210">
        <v>1782.45</v>
      </c>
      <c r="G138" s="212">
        <v>1744.8000000000002</v>
      </c>
      <c r="H138" s="212">
        <v>1723.2</v>
      </c>
      <c r="I138" s="212">
        <v>1685.5500000000002</v>
      </c>
      <c r="J138" s="212">
        <v>1804.0500000000002</v>
      </c>
      <c r="K138" s="212">
        <v>1841.7000000000003</v>
      </c>
      <c r="L138" s="212">
        <v>1863.3000000000002</v>
      </c>
      <c r="M138" s="213">
        <v>1820.1</v>
      </c>
      <c r="N138" s="213">
        <v>1760.85</v>
      </c>
      <c r="O138" s="213">
        <v>2085600</v>
      </c>
      <c r="P138" s="214">
        <v>4.7198232576822652E-2</v>
      </c>
    </row>
    <row r="139" spans="1:16" ht="12.75" customHeight="1">
      <c r="A139" s="206">
        <v>129</v>
      </c>
      <c r="B139" s="218" t="s">
        <v>54</v>
      </c>
      <c r="C139" s="210" t="s">
        <v>176</v>
      </c>
      <c r="D139" s="211">
        <v>45533</v>
      </c>
      <c r="E139" s="210">
        <v>197.35</v>
      </c>
      <c r="F139" s="210">
        <v>196.12333333333333</v>
      </c>
      <c r="G139" s="212">
        <v>194.38666666666666</v>
      </c>
      <c r="H139" s="212">
        <v>191.42333333333332</v>
      </c>
      <c r="I139" s="212">
        <v>189.68666666666664</v>
      </c>
      <c r="J139" s="212">
        <v>199.08666666666667</v>
      </c>
      <c r="K139" s="212">
        <v>200.82333333333335</v>
      </c>
      <c r="L139" s="212">
        <v>203.78666666666669</v>
      </c>
      <c r="M139" s="213">
        <v>197.86</v>
      </c>
      <c r="N139" s="213">
        <v>193.16</v>
      </c>
      <c r="O139" s="213">
        <v>126798900</v>
      </c>
      <c r="P139" s="214">
        <v>-1.2987730739471648E-2</v>
      </c>
    </row>
    <row r="140" spans="1:16" ht="12.75" customHeight="1">
      <c r="A140" s="206">
        <v>130</v>
      </c>
      <c r="B140" s="218" t="s">
        <v>85</v>
      </c>
      <c r="C140" s="215" t="s">
        <v>177</v>
      </c>
      <c r="D140" s="211">
        <v>45533</v>
      </c>
      <c r="E140" s="210">
        <v>2998.9</v>
      </c>
      <c r="F140" s="210">
        <v>3017.1833333333329</v>
      </c>
      <c r="G140" s="212">
        <v>2966.8666666666659</v>
      </c>
      <c r="H140" s="212">
        <v>2934.833333333333</v>
      </c>
      <c r="I140" s="212">
        <v>2884.516666666666</v>
      </c>
      <c r="J140" s="212">
        <v>3049.2166666666658</v>
      </c>
      <c r="K140" s="212">
        <v>3099.5333333333324</v>
      </c>
      <c r="L140" s="212">
        <v>3131.5666666666657</v>
      </c>
      <c r="M140" s="213">
        <v>3067.5</v>
      </c>
      <c r="N140" s="213">
        <v>2985.15</v>
      </c>
      <c r="O140" s="213">
        <v>5163125</v>
      </c>
      <c r="P140" s="214">
        <v>-3.6087671814466911E-3</v>
      </c>
    </row>
    <row r="141" spans="1:16" ht="12.75" customHeight="1">
      <c r="A141" s="206">
        <v>131</v>
      </c>
      <c r="B141" s="218" t="s">
        <v>54</v>
      </c>
      <c r="C141" s="210" t="s">
        <v>178</v>
      </c>
      <c r="D141" s="211">
        <v>45533</v>
      </c>
      <c r="E141" s="210">
        <v>138768.29999999999</v>
      </c>
      <c r="F141" s="210">
        <v>139391.9</v>
      </c>
      <c r="G141" s="212">
        <v>137906.25</v>
      </c>
      <c r="H141" s="212">
        <v>137044.20000000001</v>
      </c>
      <c r="I141" s="212">
        <v>135558.55000000002</v>
      </c>
      <c r="J141" s="212">
        <v>140253.94999999998</v>
      </c>
      <c r="K141" s="212">
        <v>141739.59999999995</v>
      </c>
      <c r="L141" s="212">
        <v>142601.64999999997</v>
      </c>
      <c r="M141" s="213">
        <v>140877.54999999999</v>
      </c>
      <c r="N141" s="213">
        <v>138529.85</v>
      </c>
      <c r="O141" s="213">
        <v>67135</v>
      </c>
      <c r="P141" s="214">
        <v>6.9746512674366285E-3</v>
      </c>
    </row>
    <row r="142" spans="1:16" ht="12.75" customHeight="1">
      <c r="A142" s="206">
        <v>132</v>
      </c>
      <c r="B142" s="218" t="s">
        <v>66</v>
      </c>
      <c r="C142" s="210" t="s">
        <v>179</v>
      </c>
      <c r="D142" s="211">
        <v>45533</v>
      </c>
      <c r="E142" s="210">
        <v>1900.9</v>
      </c>
      <c r="F142" s="210">
        <v>1909.2166666666665</v>
      </c>
      <c r="G142" s="212">
        <v>1887.5333333333328</v>
      </c>
      <c r="H142" s="212">
        <v>1874.1666666666663</v>
      </c>
      <c r="I142" s="212">
        <v>1852.4833333333327</v>
      </c>
      <c r="J142" s="212">
        <v>1922.583333333333</v>
      </c>
      <c r="K142" s="212">
        <v>1944.2666666666669</v>
      </c>
      <c r="L142" s="212">
        <v>1957.6333333333332</v>
      </c>
      <c r="M142" s="213">
        <v>1930.9</v>
      </c>
      <c r="N142" s="213">
        <v>1895.85</v>
      </c>
      <c r="O142" s="213">
        <v>4510000</v>
      </c>
      <c r="P142" s="214">
        <v>-1.2167208770027707E-2</v>
      </c>
    </row>
    <row r="143" spans="1:16" ht="12.75" customHeight="1">
      <c r="A143" s="206">
        <v>133</v>
      </c>
      <c r="B143" s="218" t="s">
        <v>129</v>
      </c>
      <c r="C143" s="210" t="s">
        <v>180</v>
      </c>
      <c r="D143" s="211">
        <v>45533</v>
      </c>
      <c r="E143" s="210">
        <v>172.99</v>
      </c>
      <c r="F143" s="210">
        <v>172.08333333333334</v>
      </c>
      <c r="G143" s="212">
        <v>170.6866666666667</v>
      </c>
      <c r="H143" s="212">
        <v>168.38333333333335</v>
      </c>
      <c r="I143" s="212">
        <v>166.98666666666671</v>
      </c>
      <c r="J143" s="212">
        <v>174.38666666666668</v>
      </c>
      <c r="K143" s="212">
        <v>175.78333333333333</v>
      </c>
      <c r="L143" s="212">
        <v>178.08666666666667</v>
      </c>
      <c r="M143" s="213">
        <v>173.48</v>
      </c>
      <c r="N143" s="213">
        <v>169.78</v>
      </c>
      <c r="O143" s="213">
        <v>81832500</v>
      </c>
      <c r="P143" s="214">
        <v>-2.7929974609113992E-2</v>
      </c>
    </row>
    <row r="144" spans="1:16" ht="12.75" customHeight="1">
      <c r="A144" s="206">
        <v>134</v>
      </c>
      <c r="B144" s="218" t="s">
        <v>85</v>
      </c>
      <c r="C144" s="210" t="s">
        <v>181</v>
      </c>
      <c r="D144" s="211">
        <v>45533</v>
      </c>
      <c r="E144" s="210">
        <v>7388.65</v>
      </c>
      <c r="F144" s="210">
        <v>7386.2833333333328</v>
      </c>
      <c r="G144" s="212">
        <v>7320.4166666666661</v>
      </c>
      <c r="H144" s="212">
        <v>7252.1833333333334</v>
      </c>
      <c r="I144" s="212">
        <v>7186.3166666666666</v>
      </c>
      <c r="J144" s="212">
        <v>7454.5166666666655</v>
      </c>
      <c r="K144" s="212">
        <v>7520.3833333333323</v>
      </c>
      <c r="L144" s="212">
        <v>7588.616666666665</v>
      </c>
      <c r="M144" s="213">
        <v>7452.15</v>
      </c>
      <c r="N144" s="213">
        <v>7318.05</v>
      </c>
      <c r="O144" s="213">
        <v>1644600</v>
      </c>
      <c r="P144" s="214">
        <v>-4.991378527997096E-3</v>
      </c>
    </row>
    <row r="145" spans="1:16" ht="12.75" customHeight="1">
      <c r="A145" s="206">
        <v>135</v>
      </c>
      <c r="B145" s="218" t="s">
        <v>832</v>
      </c>
      <c r="C145" s="210" t="s">
        <v>182</v>
      </c>
      <c r="D145" s="211">
        <v>45533</v>
      </c>
      <c r="E145" s="210">
        <v>3298.95</v>
      </c>
      <c r="F145" s="210">
        <v>3307.4666666666667</v>
      </c>
      <c r="G145" s="212">
        <v>3273.6333333333332</v>
      </c>
      <c r="H145" s="212">
        <v>3248.3166666666666</v>
      </c>
      <c r="I145" s="212">
        <v>3214.4833333333331</v>
      </c>
      <c r="J145" s="212">
        <v>3332.7833333333333</v>
      </c>
      <c r="K145" s="212">
        <v>3366.6166666666663</v>
      </c>
      <c r="L145" s="212">
        <v>3391.9333333333334</v>
      </c>
      <c r="M145" s="213">
        <v>3341.3</v>
      </c>
      <c r="N145" s="213">
        <v>3282.15</v>
      </c>
      <c r="O145" s="213">
        <v>2773750</v>
      </c>
      <c r="P145" s="214">
        <v>5.1130711585648914E-2</v>
      </c>
    </row>
    <row r="146" spans="1:16" ht="12.75" customHeight="1">
      <c r="A146" s="206">
        <v>136</v>
      </c>
      <c r="B146" s="218" t="s">
        <v>57</v>
      </c>
      <c r="C146" s="210" t="s">
        <v>183</v>
      </c>
      <c r="D146" s="211">
        <v>45533</v>
      </c>
      <c r="E146" s="210">
        <v>2530.25</v>
      </c>
      <c r="F146" s="210">
        <v>2534.6333333333332</v>
      </c>
      <c r="G146" s="212">
        <v>2517.5166666666664</v>
      </c>
      <c r="H146" s="212">
        <v>2504.7833333333333</v>
      </c>
      <c r="I146" s="212">
        <v>2487.6666666666665</v>
      </c>
      <c r="J146" s="212">
        <v>2547.3666666666663</v>
      </c>
      <c r="K146" s="212">
        <v>2564.4833333333331</v>
      </c>
      <c r="L146" s="212">
        <v>2577.2166666666662</v>
      </c>
      <c r="M146" s="213">
        <v>2551.75</v>
      </c>
      <c r="N146" s="213">
        <v>2521.9</v>
      </c>
      <c r="O146" s="213">
        <v>6161000</v>
      </c>
      <c r="P146" s="214">
        <v>1.8044218249115965E-2</v>
      </c>
    </row>
    <row r="147" spans="1:16" ht="12.75" customHeight="1">
      <c r="A147" s="206">
        <v>137</v>
      </c>
      <c r="B147" s="218" t="s">
        <v>129</v>
      </c>
      <c r="C147" s="210" t="s">
        <v>184</v>
      </c>
      <c r="D147" s="211">
        <v>45533</v>
      </c>
      <c r="E147" s="210">
        <v>221.74</v>
      </c>
      <c r="F147" s="210">
        <v>223.19333333333336</v>
      </c>
      <c r="G147" s="212">
        <v>219.7766666666667</v>
      </c>
      <c r="H147" s="212">
        <v>217.81333333333333</v>
      </c>
      <c r="I147" s="212">
        <v>214.39666666666668</v>
      </c>
      <c r="J147" s="212">
        <v>225.15666666666672</v>
      </c>
      <c r="K147" s="212">
        <v>228.57333333333341</v>
      </c>
      <c r="L147" s="212">
        <v>230.53666666666675</v>
      </c>
      <c r="M147" s="213">
        <v>226.61</v>
      </c>
      <c r="N147" s="213">
        <v>221.23</v>
      </c>
      <c r="O147" s="213">
        <v>99009000</v>
      </c>
      <c r="P147" s="214">
        <v>4.84106686152722E-3</v>
      </c>
    </row>
    <row r="148" spans="1:16" ht="12.75" customHeight="1">
      <c r="A148" s="206">
        <v>138</v>
      </c>
      <c r="B148" s="218" t="s">
        <v>185</v>
      </c>
      <c r="C148" s="210" t="s">
        <v>186</v>
      </c>
      <c r="D148" s="211">
        <v>45533</v>
      </c>
      <c r="E148" s="210">
        <v>402.6</v>
      </c>
      <c r="F148" s="210">
        <v>402.86666666666662</v>
      </c>
      <c r="G148" s="212">
        <v>400.13333333333321</v>
      </c>
      <c r="H148" s="212">
        <v>397.66666666666657</v>
      </c>
      <c r="I148" s="212">
        <v>394.93333333333317</v>
      </c>
      <c r="J148" s="212">
        <v>405.33333333333326</v>
      </c>
      <c r="K148" s="212">
        <v>408.06666666666672</v>
      </c>
      <c r="L148" s="212">
        <v>410.5333333333333</v>
      </c>
      <c r="M148" s="213">
        <v>405.6</v>
      </c>
      <c r="N148" s="213">
        <v>400.4</v>
      </c>
      <c r="O148" s="213">
        <v>83548500</v>
      </c>
      <c r="P148" s="214">
        <v>1.9968338490321653E-3</v>
      </c>
    </row>
    <row r="149" spans="1:16" ht="12.75" customHeight="1">
      <c r="A149" s="206">
        <v>139</v>
      </c>
      <c r="B149" s="218" t="s">
        <v>105</v>
      </c>
      <c r="C149" s="210" t="s">
        <v>187</v>
      </c>
      <c r="D149" s="211">
        <v>45533</v>
      </c>
      <c r="E149" s="210">
        <v>1705.1</v>
      </c>
      <c r="F149" s="210">
        <v>1717.8333333333333</v>
      </c>
      <c r="G149" s="212">
        <v>1685.4666666666665</v>
      </c>
      <c r="H149" s="212">
        <v>1665.8333333333333</v>
      </c>
      <c r="I149" s="212">
        <v>1633.4666666666665</v>
      </c>
      <c r="J149" s="212">
        <v>1737.4666666666665</v>
      </c>
      <c r="K149" s="212">
        <v>1769.8333333333333</v>
      </c>
      <c r="L149" s="212">
        <v>1789.4666666666665</v>
      </c>
      <c r="M149" s="213">
        <v>1750.2</v>
      </c>
      <c r="N149" s="213">
        <v>1698.2</v>
      </c>
      <c r="O149" s="213">
        <v>7847700</v>
      </c>
      <c r="P149" s="214">
        <v>3.2225393610164813E-2</v>
      </c>
    </row>
    <row r="150" spans="1:16" ht="12.75" customHeight="1">
      <c r="A150" s="206">
        <v>140</v>
      </c>
      <c r="B150" s="218" t="s">
        <v>85</v>
      </c>
      <c r="C150" s="215" t="s">
        <v>188</v>
      </c>
      <c r="D150" s="211">
        <v>45533</v>
      </c>
      <c r="E150" s="210">
        <v>10922.5</v>
      </c>
      <c r="F150" s="210">
        <v>10979.450000000003</v>
      </c>
      <c r="G150" s="212">
        <v>10827.500000000005</v>
      </c>
      <c r="H150" s="212">
        <v>10732.500000000004</v>
      </c>
      <c r="I150" s="212">
        <v>10580.550000000007</v>
      </c>
      <c r="J150" s="212">
        <v>11074.450000000004</v>
      </c>
      <c r="K150" s="212">
        <v>11226.400000000001</v>
      </c>
      <c r="L150" s="212">
        <v>11321.400000000003</v>
      </c>
      <c r="M150" s="213">
        <v>11131.4</v>
      </c>
      <c r="N150" s="213">
        <v>10884.45</v>
      </c>
      <c r="O150" s="213">
        <v>1371400</v>
      </c>
      <c r="P150" s="214">
        <v>-2.6823729775759295E-2</v>
      </c>
    </row>
    <row r="151" spans="1:16" ht="12.75" customHeight="1">
      <c r="A151" s="206">
        <v>141</v>
      </c>
      <c r="B151" s="218" t="s">
        <v>82</v>
      </c>
      <c r="C151" s="217" t="s">
        <v>189</v>
      </c>
      <c r="D151" s="211">
        <v>45533</v>
      </c>
      <c r="E151" s="210">
        <v>319.45</v>
      </c>
      <c r="F151" s="210">
        <v>320.48333333333335</v>
      </c>
      <c r="G151" s="212">
        <v>317.16666666666669</v>
      </c>
      <c r="H151" s="212">
        <v>314.88333333333333</v>
      </c>
      <c r="I151" s="212">
        <v>311.56666666666666</v>
      </c>
      <c r="J151" s="212">
        <v>322.76666666666671</v>
      </c>
      <c r="K151" s="212">
        <v>326.08333333333331</v>
      </c>
      <c r="L151" s="212">
        <v>328.36666666666673</v>
      </c>
      <c r="M151" s="213">
        <v>323.8</v>
      </c>
      <c r="N151" s="213">
        <v>318.2</v>
      </c>
      <c r="O151" s="213">
        <v>129471650</v>
      </c>
      <c r="P151" s="214">
        <v>2.0410899718418976E-3</v>
      </c>
    </row>
    <row r="152" spans="1:16" ht="12.75" customHeight="1">
      <c r="A152" s="206">
        <v>142</v>
      </c>
      <c r="B152" s="218" t="s">
        <v>45</v>
      </c>
      <c r="C152" s="210" t="s">
        <v>190</v>
      </c>
      <c r="D152" s="211">
        <v>45533</v>
      </c>
      <c r="E152" s="210">
        <v>41588.75</v>
      </c>
      <c r="F152" s="210">
        <v>41807.15</v>
      </c>
      <c r="G152" s="212">
        <v>41235.200000000004</v>
      </c>
      <c r="H152" s="212">
        <v>40881.65</v>
      </c>
      <c r="I152" s="212">
        <v>40309.700000000004</v>
      </c>
      <c r="J152" s="212">
        <v>42160.700000000004</v>
      </c>
      <c r="K152" s="212">
        <v>42732.65</v>
      </c>
      <c r="L152" s="212">
        <v>43086.200000000004</v>
      </c>
      <c r="M152" s="213">
        <v>42379.1</v>
      </c>
      <c r="N152" s="213">
        <v>41453.599999999999</v>
      </c>
      <c r="O152" s="213">
        <v>192525</v>
      </c>
      <c r="P152" s="214">
        <v>-8.5740769349606054E-3</v>
      </c>
    </row>
    <row r="153" spans="1:16" ht="12.75" customHeight="1">
      <c r="A153" s="206">
        <v>143</v>
      </c>
      <c r="B153" s="218" t="s">
        <v>42</v>
      </c>
      <c r="C153" s="210" t="s">
        <v>191</v>
      </c>
      <c r="D153" s="211">
        <v>45533</v>
      </c>
      <c r="E153" s="210">
        <v>1041.5</v>
      </c>
      <c r="F153" s="210">
        <v>1043.1000000000001</v>
      </c>
      <c r="G153" s="212">
        <v>1033.4500000000003</v>
      </c>
      <c r="H153" s="212">
        <v>1025.4000000000001</v>
      </c>
      <c r="I153" s="212">
        <v>1015.7500000000002</v>
      </c>
      <c r="J153" s="212">
        <v>1051.1500000000003</v>
      </c>
      <c r="K153" s="212">
        <v>1060.8000000000004</v>
      </c>
      <c r="L153" s="212">
        <v>1068.8500000000004</v>
      </c>
      <c r="M153" s="213">
        <v>1052.75</v>
      </c>
      <c r="N153" s="213">
        <v>1035.05</v>
      </c>
      <c r="O153" s="213">
        <v>9516750</v>
      </c>
      <c r="P153" s="214">
        <v>-2.3697776409940755E-2</v>
      </c>
    </row>
    <row r="154" spans="1:16" ht="12.75" customHeight="1">
      <c r="A154" s="206">
        <v>144</v>
      </c>
      <c r="B154" s="218" t="s">
        <v>85</v>
      </c>
      <c r="C154" s="210" t="s">
        <v>192</v>
      </c>
      <c r="D154" s="211">
        <v>45533</v>
      </c>
      <c r="E154" s="210">
        <v>4884.75</v>
      </c>
      <c r="F154" s="210">
        <v>4886.5666666666666</v>
      </c>
      <c r="G154" s="212">
        <v>4848.3833333333332</v>
      </c>
      <c r="H154" s="212">
        <v>4812.0166666666664</v>
      </c>
      <c r="I154" s="212">
        <v>4773.833333333333</v>
      </c>
      <c r="J154" s="212">
        <v>4922.9333333333334</v>
      </c>
      <c r="K154" s="212">
        <v>4961.1166666666659</v>
      </c>
      <c r="L154" s="212">
        <v>4997.4833333333336</v>
      </c>
      <c r="M154" s="213">
        <v>4924.75</v>
      </c>
      <c r="N154" s="213">
        <v>4850.2</v>
      </c>
      <c r="O154" s="213">
        <v>2296200</v>
      </c>
      <c r="P154" s="214">
        <v>-2.0726714431934492E-2</v>
      </c>
    </row>
    <row r="155" spans="1:16" ht="12.75" customHeight="1">
      <c r="A155" s="206">
        <v>145</v>
      </c>
      <c r="B155" s="218" t="s">
        <v>82</v>
      </c>
      <c r="C155" s="215" t="s">
        <v>193</v>
      </c>
      <c r="D155" s="211">
        <v>45533</v>
      </c>
      <c r="E155" s="210">
        <v>370.75</v>
      </c>
      <c r="F155" s="210">
        <v>373.8</v>
      </c>
      <c r="G155" s="212">
        <v>366.70000000000005</v>
      </c>
      <c r="H155" s="212">
        <v>362.65000000000003</v>
      </c>
      <c r="I155" s="212">
        <v>355.55000000000007</v>
      </c>
      <c r="J155" s="212">
        <v>377.85</v>
      </c>
      <c r="K155" s="212">
        <v>384.95000000000005</v>
      </c>
      <c r="L155" s="212">
        <v>389</v>
      </c>
      <c r="M155" s="213">
        <v>380.9</v>
      </c>
      <c r="N155" s="213">
        <v>369.75</v>
      </c>
      <c r="O155" s="213">
        <v>29463000</v>
      </c>
      <c r="P155" s="214">
        <v>6.8080478520935295E-2</v>
      </c>
    </row>
    <row r="156" spans="1:16" ht="12.75" customHeight="1">
      <c r="A156" s="206">
        <v>146</v>
      </c>
      <c r="B156" s="218" t="s">
        <v>66</v>
      </c>
      <c r="C156" s="210" t="s">
        <v>194</v>
      </c>
      <c r="D156" s="211">
        <v>45533</v>
      </c>
      <c r="E156" s="210">
        <v>514.4</v>
      </c>
      <c r="F156" s="210">
        <v>517.0333333333333</v>
      </c>
      <c r="G156" s="212">
        <v>510.36666666666656</v>
      </c>
      <c r="H156" s="212">
        <v>506.33333333333326</v>
      </c>
      <c r="I156" s="212">
        <v>499.66666666666652</v>
      </c>
      <c r="J156" s="212">
        <v>521.06666666666661</v>
      </c>
      <c r="K156" s="212">
        <v>527.73333333333335</v>
      </c>
      <c r="L156" s="212">
        <v>531.76666666666665</v>
      </c>
      <c r="M156" s="213">
        <v>523.70000000000005</v>
      </c>
      <c r="N156" s="213">
        <v>513</v>
      </c>
      <c r="O156" s="213">
        <v>48877400</v>
      </c>
      <c r="P156" s="214">
        <v>-7.8112629967804926E-3</v>
      </c>
    </row>
    <row r="157" spans="1:16" ht="12.75" customHeight="1">
      <c r="A157" s="206">
        <v>147</v>
      </c>
      <c r="B157" s="218" t="s">
        <v>57</v>
      </c>
      <c r="C157" s="210" t="s">
        <v>195</v>
      </c>
      <c r="D157" s="211">
        <v>45533</v>
      </c>
      <c r="E157" s="210">
        <v>3088.85</v>
      </c>
      <c r="F157" s="210">
        <v>3104.6166666666668</v>
      </c>
      <c r="G157" s="212">
        <v>3069.4833333333336</v>
      </c>
      <c r="H157" s="212">
        <v>3050.1166666666668</v>
      </c>
      <c r="I157" s="212">
        <v>3014.9833333333336</v>
      </c>
      <c r="J157" s="212">
        <v>3123.9833333333336</v>
      </c>
      <c r="K157" s="212">
        <v>3159.1166666666668</v>
      </c>
      <c r="L157" s="212">
        <v>3178.4833333333336</v>
      </c>
      <c r="M157" s="213">
        <v>3139.75</v>
      </c>
      <c r="N157" s="213">
        <v>3085.25</v>
      </c>
      <c r="O157" s="213">
        <v>2884250</v>
      </c>
      <c r="P157" s="214">
        <v>5.8413251961639059E-3</v>
      </c>
    </row>
    <row r="158" spans="1:16" ht="12.75" customHeight="1">
      <c r="A158" s="206">
        <v>148</v>
      </c>
      <c r="B158" s="218" t="s">
        <v>832</v>
      </c>
      <c r="C158" s="210" t="s">
        <v>196</v>
      </c>
      <c r="D158" s="211">
        <v>45533</v>
      </c>
      <c r="E158" s="210">
        <v>4416.6000000000004</v>
      </c>
      <c r="F158" s="210">
        <v>4410.3</v>
      </c>
      <c r="G158" s="212">
        <v>4376.3500000000004</v>
      </c>
      <c r="H158" s="212">
        <v>4336.1000000000004</v>
      </c>
      <c r="I158" s="212">
        <v>4302.1500000000005</v>
      </c>
      <c r="J158" s="212">
        <v>4450.55</v>
      </c>
      <c r="K158" s="212">
        <v>4484.4999999999991</v>
      </c>
      <c r="L158" s="212">
        <v>4524.75</v>
      </c>
      <c r="M158" s="213">
        <v>4444.25</v>
      </c>
      <c r="N158" s="213">
        <v>4370.05</v>
      </c>
      <c r="O158" s="213">
        <v>1907750</v>
      </c>
      <c r="P158" s="214">
        <v>-2.0285017332135061E-2</v>
      </c>
    </row>
    <row r="159" spans="1:16" ht="12.75" customHeight="1">
      <c r="A159" s="206">
        <v>149</v>
      </c>
      <c r="B159" s="218" t="s">
        <v>61</v>
      </c>
      <c r="C159" s="210" t="s">
        <v>197</v>
      </c>
      <c r="D159" s="211">
        <v>45533</v>
      </c>
      <c r="E159" s="210">
        <v>116.31</v>
      </c>
      <c r="F159" s="210">
        <v>116.85333333333334</v>
      </c>
      <c r="G159" s="212">
        <v>115.60666666666668</v>
      </c>
      <c r="H159" s="212">
        <v>114.90333333333335</v>
      </c>
      <c r="I159" s="212">
        <v>113.65666666666669</v>
      </c>
      <c r="J159" s="212">
        <v>117.55666666666667</v>
      </c>
      <c r="K159" s="212">
        <v>118.80333333333331</v>
      </c>
      <c r="L159" s="212">
        <v>119.50666666666666</v>
      </c>
      <c r="M159" s="213">
        <v>118.1</v>
      </c>
      <c r="N159" s="213">
        <v>116.15</v>
      </c>
      <c r="O159" s="213">
        <v>299000000</v>
      </c>
      <c r="P159" s="214">
        <v>8.5269435224911636E-3</v>
      </c>
    </row>
    <row r="160" spans="1:16" ht="12.75" customHeight="1">
      <c r="A160" s="206">
        <v>150</v>
      </c>
      <c r="B160" s="218" t="s">
        <v>40</v>
      </c>
      <c r="C160" s="210" t="s">
        <v>198</v>
      </c>
      <c r="D160" s="211">
        <v>45533</v>
      </c>
      <c r="E160" s="210">
        <v>6752.1</v>
      </c>
      <c r="F160" s="210">
        <v>6775.9833333333336</v>
      </c>
      <c r="G160" s="212">
        <v>6706.9666666666672</v>
      </c>
      <c r="H160" s="212">
        <v>6661.8333333333339</v>
      </c>
      <c r="I160" s="212">
        <v>6592.8166666666675</v>
      </c>
      <c r="J160" s="212">
        <v>6821.1166666666668</v>
      </c>
      <c r="K160" s="212">
        <v>6890.1333333333332</v>
      </c>
      <c r="L160" s="212">
        <v>6935.2666666666664</v>
      </c>
      <c r="M160" s="213">
        <v>6845</v>
      </c>
      <c r="N160" s="213">
        <v>6730.85</v>
      </c>
      <c r="O160" s="213">
        <v>2981000</v>
      </c>
      <c r="P160" s="214">
        <v>-1.8115942028985508E-2</v>
      </c>
    </row>
    <row r="161" spans="1:16" ht="12.75" customHeight="1">
      <c r="A161" s="206">
        <v>151</v>
      </c>
      <c r="B161" s="218" t="s">
        <v>185</v>
      </c>
      <c r="C161" s="217" t="s">
        <v>199</v>
      </c>
      <c r="D161" s="211">
        <v>45533</v>
      </c>
      <c r="E161" s="210">
        <v>336.35</v>
      </c>
      <c r="F161" s="210">
        <v>335.61666666666667</v>
      </c>
      <c r="G161" s="212">
        <v>334.33333333333337</v>
      </c>
      <c r="H161" s="212">
        <v>332.31666666666672</v>
      </c>
      <c r="I161" s="212">
        <v>331.03333333333342</v>
      </c>
      <c r="J161" s="212">
        <v>337.63333333333333</v>
      </c>
      <c r="K161" s="212">
        <v>338.91666666666663</v>
      </c>
      <c r="L161" s="212">
        <v>340.93333333333328</v>
      </c>
      <c r="M161" s="213">
        <v>336.9</v>
      </c>
      <c r="N161" s="213">
        <v>333.6</v>
      </c>
      <c r="O161" s="213">
        <v>79401600</v>
      </c>
      <c r="P161" s="214">
        <v>-3.2087494915713833E-3</v>
      </c>
    </row>
    <row r="162" spans="1:16" ht="12.75" customHeight="1">
      <c r="A162" s="206">
        <v>152</v>
      </c>
      <c r="B162" s="218" t="s">
        <v>200</v>
      </c>
      <c r="C162" s="210" t="s">
        <v>201</v>
      </c>
      <c r="D162" s="211">
        <v>45533</v>
      </c>
      <c r="E162" s="210">
        <v>1483.55</v>
      </c>
      <c r="F162" s="210">
        <v>1492.6333333333332</v>
      </c>
      <c r="G162" s="212">
        <v>1467.9166666666665</v>
      </c>
      <c r="H162" s="212">
        <v>1452.2833333333333</v>
      </c>
      <c r="I162" s="212">
        <v>1427.5666666666666</v>
      </c>
      <c r="J162" s="212">
        <v>1508.2666666666664</v>
      </c>
      <c r="K162" s="212">
        <v>1532.9833333333331</v>
      </c>
      <c r="L162" s="212">
        <v>1548.6166666666663</v>
      </c>
      <c r="M162" s="213">
        <v>1517.35</v>
      </c>
      <c r="N162" s="213">
        <v>1477</v>
      </c>
      <c r="O162" s="213">
        <v>5599099</v>
      </c>
      <c r="P162" s="214">
        <v>2.1306607275426874E-2</v>
      </c>
    </row>
    <row r="163" spans="1:16" ht="12.75" customHeight="1">
      <c r="A163" s="206">
        <v>153</v>
      </c>
      <c r="B163" s="218" t="s">
        <v>47</v>
      </c>
      <c r="C163" s="210" t="s">
        <v>202</v>
      </c>
      <c r="D163" s="211">
        <v>45533</v>
      </c>
      <c r="E163" s="210">
        <v>822.35</v>
      </c>
      <c r="F163" s="210">
        <v>827.43333333333339</v>
      </c>
      <c r="G163" s="212">
        <v>814.96666666666681</v>
      </c>
      <c r="H163" s="212">
        <v>807.58333333333337</v>
      </c>
      <c r="I163" s="212">
        <v>795.11666666666679</v>
      </c>
      <c r="J163" s="212">
        <v>834.81666666666683</v>
      </c>
      <c r="K163" s="212">
        <v>847.28333333333353</v>
      </c>
      <c r="L163" s="212">
        <v>854.66666666666686</v>
      </c>
      <c r="M163" s="213">
        <v>839.9</v>
      </c>
      <c r="N163" s="213">
        <v>820.05</v>
      </c>
      <c r="O163" s="213">
        <v>14883500</v>
      </c>
      <c r="P163" s="214">
        <v>0.32691724765080327</v>
      </c>
    </row>
    <row r="164" spans="1:16" ht="12.75" customHeight="1">
      <c r="A164" s="206">
        <v>154</v>
      </c>
      <c r="B164" s="218" t="s">
        <v>61</v>
      </c>
      <c r="C164" s="210" t="s">
        <v>203</v>
      </c>
      <c r="D164" s="211">
        <v>45533</v>
      </c>
      <c r="E164" s="210">
        <v>224.43</v>
      </c>
      <c r="F164" s="210">
        <v>226.12333333333333</v>
      </c>
      <c r="G164" s="212">
        <v>222.30666666666667</v>
      </c>
      <c r="H164" s="212">
        <v>220.18333333333334</v>
      </c>
      <c r="I164" s="212">
        <v>216.36666666666667</v>
      </c>
      <c r="J164" s="212">
        <v>228.24666666666667</v>
      </c>
      <c r="K164" s="212">
        <v>232.06333333333333</v>
      </c>
      <c r="L164" s="212">
        <v>234.18666666666667</v>
      </c>
      <c r="M164" s="213">
        <v>229.94</v>
      </c>
      <c r="N164" s="213">
        <v>224</v>
      </c>
      <c r="O164" s="213">
        <v>79045000</v>
      </c>
      <c r="P164" s="214">
        <v>-2.4135802469135801E-2</v>
      </c>
    </row>
    <row r="165" spans="1:16" ht="12.75" customHeight="1">
      <c r="A165" s="206">
        <v>155</v>
      </c>
      <c r="B165" s="218" t="s">
        <v>66</v>
      </c>
      <c r="C165" s="210" t="s">
        <v>204</v>
      </c>
      <c r="D165" s="211">
        <v>45533</v>
      </c>
      <c r="E165" s="210">
        <v>587.54999999999995</v>
      </c>
      <c r="F165" s="210">
        <v>590.48333333333335</v>
      </c>
      <c r="G165" s="212">
        <v>583.61666666666667</v>
      </c>
      <c r="H165" s="212">
        <v>579.68333333333328</v>
      </c>
      <c r="I165" s="212">
        <v>572.81666666666661</v>
      </c>
      <c r="J165" s="212">
        <v>594.41666666666674</v>
      </c>
      <c r="K165" s="212">
        <v>601.28333333333353</v>
      </c>
      <c r="L165" s="212">
        <v>605.21666666666681</v>
      </c>
      <c r="M165" s="213">
        <v>597.35</v>
      </c>
      <c r="N165" s="213">
        <v>586.54999999999995</v>
      </c>
      <c r="O165" s="213">
        <v>51072000</v>
      </c>
      <c r="P165" s="214">
        <v>-3.6675770581349981E-3</v>
      </c>
    </row>
    <row r="166" spans="1:16" ht="12.75" customHeight="1">
      <c r="A166" s="206">
        <v>156</v>
      </c>
      <c r="B166" s="218" t="s">
        <v>82</v>
      </c>
      <c r="C166" s="210" t="s">
        <v>205</v>
      </c>
      <c r="D166" s="211">
        <v>45533</v>
      </c>
      <c r="E166" s="210">
        <v>3005.15</v>
      </c>
      <c r="F166" s="210">
        <v>3011.2999999999997</v>
      </c>
      <c r="G166" s="212">
        <v>2996.7499999999995</v>
      </c>
      <c r="H166" s="212">
        <v>2988.35</v>
      </c>
      <c r="I166" s="212">
        <v>2973.7999999999997</v>
      </c>
      <c r="J166" s="212">
        <v>3019.6999999999994</v>
      </c>
      <c r="K166" s="212">
        <v>3034.2499999999995</v>
      </c>
      <c r="L166" s="212">
        <v>3042.6499999999992</v>
      </c>
      <c r="M166" s="213">
        <v>3025.85</v>
      </c>
      <c r="N166" s="213">
        <v>3002.9</v>
      </c>
      <c r="O166" s="213">
        <v>48569750</v>
      </c>
      <c r="P166" s="214">
        <v>2.9205471324285092E-2</v>
      </c>
    </row>
    <row r="167" spans="1:16" ht="12.75" customHeight="1">
      <c r="A167" s="206">
        <v>157</v>
      </c>
      <c r="B167" s="218" t="s">
        <v>129</v>
      </c>
      <c r="C167" s="210" t="s">
        <v>206</v>
      </c>
      <c r="D167" s="211">
        <v>45533</v>
      </c>
      <c r="E167" s="210">
        <v>131.55000000000001</v>
      </c>
      <c r="F167" s="210">
        <v>132.57000000000002</v>
      </c>
      <c r="G167" s="212">
        <v>130.03000000000003</v>
      </c>
      <c r="H167" s="212">
        <v>128.51000000000002</v>
      </c>
      <c r="I167" s="212">
        <v>125.97000000000003</v>
      </c>
      <c r="J167" s="212">
        <v>134.09000000000003</v>
      </c>
      <c r="K167" s="212">
        <v>136.63000000000005</v>
      </c>
      <c r="L167" s="212">
        <v>138.15000000000003</v>
      </c>
      <c r="M167" s="213">
        <v>135.11000000000001</v>
      </c>
      <c r="N167" s="213">
        <v>131.05000000000001</v>
      </c>
      <c r="O167" s="213">
        <v>143448000</v>
      </c>
      <c r="P167" s="214">
        <v>3.3665763532599299E-2</v>
      </c>
    </row>
    <row r="168" spans="1:16" ht="12.75" customHeight="1">
      <c r="A168" s="206">
        <v>158</v>
      </c>
      <c r="B168" s="218" t="s">
        <v>66</v>
      </c>
      <c r="C168" s="210" t="s">
        <v>207</v>
      </c>
      <c r="D168" s="211">
        <v>45533</v>
      </c>
      <c r="E168" s="210">
        <v>717.75</v>
      </c>
      <c r="F168" s="210">
        <v>716.85</v>
      </c>
      <c r="G168" s="212">
        <v>713.90000000000009</v>
      </c>
      <c r="H168" s="212">
        <v>710.05000000000007</v>
      </c>
      <c r="I168" s="212">
        <v>707.10000000000014</v>
      </c>
      <c r="J168" s="212">
        <v>720.7</v>
      </c>
      <c r="K168" s="212">
        <v>723.65000000000009</v>
      </c>
      <c r="L168" s="212">
        <v>727.5</v>
      </c>
      <c r="M168" s="213">
        <v>719.8</v>
      </c>
      <c r="N168" s="213">
        <v>713</v>
      </c>
      <c r="O168" s="213">
        <v>28090400</v>
      </c>
      <c r="P168" s="214">
        <v>-8.2194102361315101E-3</v>
      </c>
    </row>
    <row r="169" spans="1:16" ht="12.75" customHeight="1">
      <c r="A169" s="206">
        <v>159</v>
      </c>
      <c r="B169" s="218" t="s">
        <v>66</v>
      </c>
      <c r="C169" s="215" t="s">
        <v>208</v>
      </c>
      <c r="D169" s="211">
        <v>45533</v>
      </c>
      <c r="E169" s="210">
        <v>1792.5</v>
      </c>
      <c r="F169" s="210">
        <v>1792.7</v>
      </c>
      <c r="G169" s="212">
        <v>1784.15</v>
      </c>
      <c r="H169" s="212">
        <v>1775.8</v>
      </c>
      <c r="I169" s="212">
        <v>1767.25</v>
      </c>
      <c r="J169" s="212">
        <v>1801.0500000000002</v>
      </c>
      <c r="K169" s="212">
        <v>1809.6</v>
      </c>
      <c r="L169" s="212">
        <v>1817.9500000000003</v>
      </c>
      <c r="M169" s="213">
        <v>1801.25</v>
      </c>
      <c r="N169" s="213">
        <v>1784.35</v>
      </c>
      <c r="O169" s="213">
        <v>6647250</v>
      </c>
      <c r="P169" s="214">
        <v>9.1085050666059441E-3</v>
      </c>
    </row>
    <row r="170" spans="1:16" ht="12.75" customHeight="1">
      <c r="A170" s="206">
        <v>160</v>
      </c>
      <c r="B170" s="218" t="s">
        <v>61</v>
      </c>
      <c r="C170" s="210" t="s">
        <v>209</v>
      </c>
      <c r="D170" s="211">
        <v>45533</v>
      </c>
      <c r="E170" s="210">
        <v>815.15</v>
      </c>
      <c r="F170" s="210">
        <v>817.18333333333328</v>
      </c>
      <c r="G170" s="212">
        <v>812.31666666666661</v>
      </c>
      <c r="H170" s="212">
        <v>809.48333333333335</v>
      </c>
      <c r="I170" s="212">
        <v>804.61666666666667</v>
      </c>
      <c r="J170" s="212">
        <v>820.01666666666654</v>
      </c>
      <c r="K170" s="212">
        <v>824.8833333333331</v>
      </c>
      <c r="L170" s="212">
        <v>827.71666666666647</v>
      </c>
      <c r="M170" s="213">
        <v>822.05</v>
      </c>
      <c r="N170" s="213">
        <v>814.35</v>
      </c>
      <c r="O170" s="213">
        <v>102930000</v>
      </c>
      <c r="P170" s="214">
        <v>1.2004837330029791E-2</v>
      </c>
    </row>
    <row r="171" spans="1:16" ht="12.75" customHeight="1">
      <c r="A171" s="206">
        <v>161</v>
      </c>
      <c r="B171" s="218" t="s">
        <v>47</v>
      </c>
      <c r="C171" s="210" t="s">
        <v>210</v>
      </c>
      <c r="D171" s="211">
        <v>45533</v>
      </c>
      <c r="E171" s="210">
        <v>24725.65</v>
      </c>
      <c r="F171" s="210">
        <v>24804.483333333337</v>
      </c>
      <c r="G171" s="212">
        <v>24546.566666666673</v>
      </c>
      <c r="H171" s="212">
        <v>24367.483333333337</v>
      </c>
      <c r="I171" s="212">
        <v>24109.566666666673</v>
      </c>
      <c r="J171" s="212">
        <v>24983.566666666673</v>
      </c>
      <c r="K171" s="212">
        <v>25241.483333333337</v>
      </c>
      <c r="L171" s="212">
        <v>25420.566666666673</v>
      </c>
      <c r="M171" s="213">
        <v>25062.400000000001</v>
      </c>
      <c r="N171" s="213">
        <v>24625.4</v>
      </c>
      <c r="O171" s="213">
        <v>314125</v>
      </c>
      <c r="P171" s="214">
        <v>1.3306451612903225E-2</v>
      </c>
    </row>
    <row r="172" spans="1:16" ht="12.75" customHeight="1">
      <c r="A172" s="206">
        <v>162</v>
      </c>
      <c r="B172" s="218" t="s">
        <v>40</v>
      </c>
      <c r="C172" s="210" t="s">
        <v>211</v>
      </c>
      <c r="D172" s="211">
        <v>45533</v>
      </c>
      <c r="E172" s="210">
        <v>7034</v>
      </c>
      <c r="F172" s="210">
        <v>7054.9666666666672</v>
      </c>
      <c r="G172" s="212">
        <v>6997.9333333333343</v>
      </c>
      <c r="H172" s="212">
        <v>6961.8666666666668</v>
      </c>
      <c r="I172" s="212">
        <v>6904.8333333333339</v>
      </c>
      <c r="J172" s="212">
        <v>7091.0333333333347</v>
      </c>
      <c r="K172" s="212">
        <v>7148.0666666666675</v>
      </c>
      <c r="L172" s="212">
        <v>7184.133333333335</v>
      </c>
      <c r="M172" s="213">
        <v>7112</v>
      </c>
      <c r="N172" s="213">
        <v>7018.9</v>
      </c>
      <c r="O172" s="213">
        <v>2292000</v>
      </c>
      <c r="P172" s="214">
        <v>-1.196249595861623E-2</v>
      </c>
    </row>
    <row r="173" spans="1:16" ht="12.75" customHeight="1">
      <c r="A173" s="206">
        <v>163</v>
      </c>
      <c r="B173" s="218" t="s">
        <v>45</v>
      </c>
      <c r="C173" s="210" t="s">
        <v>212</v>
      </c>
      <c r="D173" s="211">
        <v>45533</v>
      </c>
      <c r="E173" s="210">
        <v>2488</v>
      </c>
      <c r="F173" s="210">
        <v>2508.0499999999997</v>
      </c>
      <c r="G173" s="212">
        <v>2459.0999999999995</v>
      </c>
      <c r="H173" s="212">
        <v>2430.1999999999998</v>
      </c>
      <c r="I173" s="212">
        <v>2381.2499999999995</v>
      </c>
      <c r="J173" s="212">
        <v>2536.9499999999994</v>
      </c>
      <c r="K173" s="212">
        <v>2585.8999999999992</v>
      </c>
      <c r="L173" s="212">
        <v>2614.7999999999993</v>
      </c>
      <c r="M173" s="213">
        <v>2557</v>
      </c>
      <c r="N173" s="213">
        <v>2479.15</v>
      </c>
      <c r="O173" s="213">
        <v>6416250</v>
      </c>
      <c r="P173" s="214">
        <v>5.0079783969559345E-2</v>
      </c>
    </row>
    <row r="174" spans="1:16" ht="12.75" customHeight="1">
      <c r="A174" s="206">
        <v>164</v>
      </c>
      <c r="B174" s="218" t="s">
        <v>66</v>
      </c>
      <c r="C174" s="210" t="s">
        <v>213</v>
      </c>
      <c r="D174" s="211">
        <v>45533</v>
      </c>
      <c r="E174" s="210">
        <v>3128.05</v>
      </c>
      <c r="F174" s="210">
        <v>3137.65</v>
      </c>
      <c r="G174" s="212">
        <v>3113.3</v>
      </c>
      <c r="H174" s="212">
        <v>3098.55</v>
      </c>
      <c r="I174" s="212">
        <v>3074.2000000000003</v>
      </c>
      <c r="J174" s="212">
        <v>3152.4</v>
      </c>
      <c r="K174" s="212">
        <v>3176.7499999999995</v>
      </c>
      <c r="L174" s="212">
        <v>3191.5</v>
      </c>
      <c r="M174" s="213">
        <v>3162</v>
      </c>
      <c r="N174" s="213">
        <v>3122.9</v>
      </c>
      <c r="O174" s="213">
        <v>5703600</v>
      </c>
      <c r="P174" s="214">
        <v>-1.3951558529121933E-2</v>
      </c>
    </row>
    <row r="175" spans="1:16" ht="12.75" customHeight="1">
      <c r="A175" s="206">
        <v>165</v>
      </c>
      <c r="B175" s="218" t="s">
        <v>42</v>
      </c>
      <c r="C175" s="210" t="s">
        <v>214</v>
      </c>
      <c r="D175" s="211">
        <v>45533</v>
      </c>
      <c r="E175" s="210">
        <v>1771.75</v>
      </c>
      <c r="F175" s="210">
        <v>1767.4333333333334</v>
      </c>
      <c r="G175" s="212">
        <v>1757.1166666666668</v>
      </c>
      <c r="H175" s="212">
        <v>1742.4833333333333</v>
      </c>
      <c r="I175" s="212">
        <v>1732.1666666666667</v>
      </c>
      <c r="J175" s="212">
        <v>1782.0666666666668</v>
      </c>
      <c r="K175" s="212">
        <v>1792.3833333333334</v>
      </c>
      <c r="L175" s="212">
        <v>1807.0166666666669</v>
      </c>
      <c r="M175" s="213">
        <v>1777.75</v>
      </c>
      <c r="N175" s="213">
        <v>1752.8</v>
      </c>
      <c r="O175" s="213">
        <v>17633000</v>
      </c>
      <c r="P175" s="214">
        <v>4.1403972962358149E-2</v>
      </c>
    </row>
    <row r="176" spans="1:16" ht="12.75" customHeight="1">
      <c r="A176" s="206">
        <v>166</v>
      </c>
      <c r="B176" s="218" t="s">
        <v>200</v>
      </c>
      <c r="C176" s="210" t="s">
        <v>215</v>
      </c>
      <c r="D176" s="211">
        <v>45533</v>
      </c>
      <c r="E176" s="210">
        <v>769.8</v>
      </c>
      <c r="F176" s="210">
        <v>771.46666666666658</v>
      </c>
      <c r="G176" s="212">
        <v>765.78333333333319</v>
      </c>
      <c r="H176" s="212">
        <v>761.76666666666665</v>
      </c>
      <c r="I176" s="212">
        <v>756.08333333333326</v>
      </c>
      <c r="J176" s="212">
        <v>775.48333333333312</v>
      </c>
      <c r="K176" s="212">
        <v>781.16666666666652</v>
      </c>
      <c r="L176" s="212">
        <v>785.18333333333305</v>
      </c>
      <c r="M176" s="213">
        <v>777.15</v>
      </c>
      <c r="N176" s="213">
        <v>767.45</v>
      </c>
      <c r="O176" s="213">
        <v>9168000</v>
      </c>
      <c r="P176" s="214">
        <v>-7.3087542634399866E-3</v>
      </c>
    </row>
    <row r="177" spans="1:16" ht="12.75" customHeight="1">
      <c r="A177" s="206">
        <v>167</v>
      </c>
      <c r="B177" s="218" t="s">
        <v>42</v>
      </c>
      <c r="C177" s="210" t="s">
        <v>216</v>
      </c>
      <c r="D177" s="211">
        <v>45533</v>
      </c>
      <c r="E177" s="210">
        <v>842.55</v>
      </c>
      <c r="F177" s="210">
        <v>843.51666666666677</v>
      </c>
      <c r="G177" s="212">
        <v>835.53333333333353</v>
      </c>
      <c r="H177" s="212">
        <v>828.51666666666677</v>
      </c>
      <c r="I177" s="212">
        <v>820.53333333333353</v>
      </c>
      <c r="J177" s="212">
        <v>850.53333333333353</v>
      </c>
      <c r="K177" s="212">
        <v>858.51666666666688</v>
      </c>
      <c r="L177" s="212">
        <v>865.53333333333353</v>
      </c>
      <c r="M177" s="213">
        <v>851.5</v>
      </c>
      <c r="N177" s="213">
        <v>836.5</v>
      </c>
      <c r="O177" s="213">
        <v>6722000</v>
      </c>
      <c r="P177" s="214">
        <v>6.1089187056037886E-2</v>
      </c>
    </row>
    <row r="178" spans="1:16" ht="12.75" customHeight="1">
      <c r="A178" s="206">
        <v>168</v>
      </c>
      <c r="B178" s="218" t="s">
        <v>832</v>
      </c>
      <c r="C178" s="217" t="s">
        <v>217</v>
      </c>
      <c r="D178" s="211">
        <v>45533</v>
      </c>
      <c r="E178" s="210">
        <v>1071.5</v>
      </c>
      <c r="F178" s="210">
        <v>1076.0666666666666</v>
      </c>
      <c r="G178" s="212">
        <v>1062.5333333333333</v>
      </c>
      <c r="H178" s="212">
        <v>1053.5666666666666</v>
      </c>
      <c r="I178" s="212">
        <v>1040.0333333333333</v>
      </c>
      <c r="J178" s="212">
        <v>1085.0333333333333</v>
      </c>
      <c r="K178" s="212">
        <v>1098.5666666666666</v>
      </c>
      <c r="L178" s="212">
        <v>1107.5333333333333</v>
      </c>
      <c r="M178" s="213">
        <v>1089.5999999999999</v>
      </c>
      <c r="N178" s="213">
        <v>1067.0999999999999</v>
      </c>
      <c r="O178" s="213">
        <v>10144750</v>
      </c>
      <c r="P178" s="214">
        <v>2.2166805209199225E-2</v>
      </c>
    </row>
    <row r="179" spans="1:16" ht="12.75" customHeight="1">
      <c r="A179" s="206">
        <v>169</v>
      </c>
      <c r="B179" s="218" t="s">
        <v>77</v>
      </c>
      <c r="C179" s="210" t="s">
        <v>218</v>
      </c>
      <c r="D179" s="211">
        <v>45533</v>
      </c>
      <c r="E179" s="210">
        <v>1909.7</v>
      </c>
      <c r="F179" s="210">
        <v>1915.7666666666667</v>
      </c>
      <c r="G179" s="212">
        <v>1896.6833333333334</v>
      </c>
      <c r="H179" s="212">
        <v>1883.6666666666667</v>
      </c>
      <c r="I179" s="212">
        <v>1864.5833333333335</v>
      </c>
      <c r="J179" s="212">
        <v>1928.7833333333333</v>
      </c>
      <c r="K179" s="212">
        <v>1947.8666666666668</v>
      </c>
      <c r="L179" s="212">
        <v>1960.8833333333332</v>
      </c>
      <c r="M179" s="213">
        <v>1934.85</v>
      </c>
      <c r="N179" s="213">
        <v>1902.75</v>
      </c>
      <c r="O179" s="213">
        <v>6017500</v>
      </c>
      <c r="P179" s="214">
        <v>-1.5944399018806215E-2</v>
      </c>
    </row>
    <row r="180" spans="1:16" ht="12.75" customHeight="1">
      <c r="A180" s="206">
        <v>170</v>
      </c>
      <c r="B180" s="218" t="s">
        <v>57</v>
      </c>
      <c r="C180" s="216" t="s">
        <v>219</v>
      </c>
      <c r="D180" s="211">
        <v>45533</v>
      </c>
      <c r="E180" s="210">
        <v>1198.25</v>
      </c>
      <c r="F180" s="210">
        <v>1202.2333333333333</v>
      </c>
      <c r="G180" s="212">
        <v>1192.4166666666667</v>
      </c>
      <c r="H180" s="212">
        <v>1186.5833333333335</v>
      </c>
      <c r="I180" s="212">
        <v>1176.7666666666669</v>
      </c>
      <c r="J180" s="212">
        <v>1208.0666666666666</v>
      </c>
      <c r="K180" s="212">
        <v>1217.8833333333332</v>
      </c>
      <c r="L180" s="212">
        <v>1223.7166666666665</v>
      </c>
      <c r="M180" s="213">
        <v>1212.05</v>
      </c>
      <c r="N180" s="213">
        <v>1196.4000000000001</v>
      </c>
      <c r="O180" s="213">
        <v>11621160</v>
      </c>
      <c r="P180" s="214">
        <v>-2.745959516711125E-4</v>
      </c>
    </row>
    <row r="181" spans="1:16" ht="12.75" customHeight="1">
      <c r="A181" s="206">
        <v>171</v>
      </c>
      <c r="B181" s="218" t="s">
        <v>54</v>
      </c>
      <c r="C181" s="210" t="s">
        <v>220</v>
      </c>
      <c r="D181" s="211">
        <v>45533</v>
      </c>
      <c r="E181" s="210">
        <v>1080.7</v>
      </c>
      <c r="F181" s="210">
        <v>1080</v>
      </c>
      <c r="G181" s="212">
        <v>1070</v>
      </c>
      <c r="H181" s="212">
        <v>1059.3</v>
      </c>
      <c r="I181" s="212">
        <v>1049.3</v>
      </c>
      <c r="J181" s="212">
        <v>1090.7</v>
      </c>
      <c r="K181" s="212">
        <v>1100.7</v>
      </c>
      <c r="L181" s="212">
        <v>1111.4000000000001</v>
      </c>
      <c r="M181" s="213">
        <v>1090</v>
      </c>
      <c r="N181" s="213">
        <v>1069.3</v>
      </c>
      <c r="O181" s="213">
        <v>80893450</v>
      </c>
      <c r="P181" s="214">
        <v>5.1743741195483507E-2</v>
      </c>
    </row>
    <row r="182" spans="1:16" ht="12.75" customHeight="1">
      <c r="A182" s="206">
        <v>172</v>
      </c>
      <c r="B182" s="218" t="s">
        <v>185</v>
      </c>
      <c r="C182" s="210" t="s">
        <v>221</v>
      </c>
      <c r="D182" s="211">
        <v>45533</v>
      </c>
      <c r="E182" s="210">
        <v>417.6</v>
      </c>
      <c r="F182" s="210">
        <v>419.3</v>
      </c>
      <c r="G182" s="212">
        <v>415.20000000000005</v>
      </c>
      <c r="H182" s="212">
        <v>412.8</v>
      </c>
      <c r="I182" s="212">
        <v>408.70000000000005</v>
      </c>
      <c r="J182" s="212">
        <v>421.70000000000005</v>
      </c>
      <c r="K182" s="212">
        <v>425.80000000000007</v>
      </c>
      <c r="L182" s="212">
        <v>428.20000000000005</v>
      </c>
      <c r="M182" s="213">
        <v>423.4</v>
      </c>
      <c r="N182" s="213">
        <v>416.9</v>
      </c>
      <c r="O182" s="213">
        <v>98057250</v>
      </c>
      <c r="P182" s="214">
        <v>7.4062773054465268E-3</v>
      </c>
    </row>
    <row r="183" spans="1:16" ht="12.75" customHeight="1">
      <c r="A183" s="206">
        <v>173</v>
      </c>
      <c r="B183" s="218" t="s">
        <v>129</v>
      </c>
      <c r="C183" s="210" t="s">
        <v>222</v>
      </c>
      <c r="D183" s="211">
        <v>45533</v>
      </c>
      <c r="E183" s="210">
        <v>153.91</v>
      </c>
      <c r="F183" s="210">
        <v>153.63</v>
      </c>
      <c r="G183" s="212">
        <v>152.82</v>
      </c>
      <c r="H183" s="212">
        <v>151.72999999999999</v>
      </c>
      <c r="I183" s="212">
        <v>150.91999999999999</v>
      </c>
      <c r="J183" s="212">
        <v>154.72</v>
      </c>
      <c r="K183" s="212">
        <v>155.53</v>
      </c>
      <c r="L183" s="212">
        <v>156.62</v>
      </c>
      <c r="M183" s="213">
        <v>154.44</v>
      </c>
      <c r="N183" s="213">
        <v>152.54</v>
      </c>
      <c r="O183" s="213">
        <v>284625000</v>
      </c>
      <c r="P183" s="214">
        <v>-6.1073980179764927E-3</v>
      </c>
    </row>
    <row r="184" spans="1:16" ht="12.75" customHeight="1">
      <c r="A184" s="206">
        <v>174</v>
      </c>
      <c r="B184" s="218" t="s">
        <v>85</v>
      </c>
      <c r="C184" s="210" t="s">
        <v>223</v>
      </c>
      <c r="D184" s="211">
        <v>45533</v>
      </c>
      <c r="E184" s="210">
        <v>4473.45</v>
      </c>
      <c r="F184" s="210">
        <v>4480.916666666667</v>
      </c>
      <c r="G184" s="212">
        <v>4454.3833333333341</v>
      </c>
      <c r="H184" s="212">
        <v>4435.3166666666675</v>
      </c>
      <c r="I184" s="212">
        <v>4408.7833333333347</v>
      </c>
      <c r="J184" s="212">
        <v>4499.9833333333336</v>
      </c>
      <c r="K184" s="212">
        <v>4526.5166666666664</v>
      </c>
      <c r="L184" s="212">
        <v>4545.583333333333</v>
      </c>
      <c r="M184" s="213">
        <v>4507.45</v>
      </c>
      <c r="N184" s="213">
        <v>4461.8500000000004</v>
      </c>
      <c r="O184" s="213">
        <v>13828325</v>
      </c>
      <c r="P184" s="214">
        <v>3.9768251467486599E-3</v>
      </c>
    </row>
    <row r="185" spans="1:16" ht="12.75" customHeight="1">
      <c r="A185" s="206">
        <v>175</v>
      </c>
      <c r="B185" s="218" t="s">
        <v>85</v>
      </c>
      <c r="C185" s="210" t="s">
        <v>224</v>
      </c>
      <c r="D185" s="211">
        <v>45533</v>
      </c>
      <c r="E185" s="210">
        <v>1600.25</v>
      </c>
      <c r="F185" s="210">
        <v>1603.0333333333335</v>
      </c>
      <c r="G185" s="212">
        <v>1591.666666666667</v>
      </c>
      <c r="H185" s="212">
        <v>1583.0833333333335</v>
      </c>
      <c r="I185" s="212">
        <v>1571.7166666666669</v>
      </c>
      <c r="J185" s="212">
        <v>1611.616666666667</v>
      </c>
      <c r="K185" s="212">
        <v>1622.9833333333333</v>
      </c>
      <c r="L185" s="212">
        <v>1631.5666666666671</v>
      </c>
      <c r="M185" s="213">
        <v>1614.4</v>
      </c>
      <c r="N185" s="213">
        <v>1594.45</v>
      </c>
      <c r="O185" s="213">
        <v>12054000</v>
      </c>
      <c r="P185" s="214">
        <v>-1.1902419830808577E-2</v>
      </c>
    </row>
    <row r="186" spans="1:16" ht="12.75" customHeight="1">
      <c r="A186" s="206">
        <v>176</v>
      </c>
      <c r="B186" s="218" t="s">
        <v>57</v>
      </c>
      <c r="C186" s="210" t="s">
        <v>225</v>
      </c>
      <c r="D186" s="211">
        <v>45533</v>
      </c>
      <c r="E186" s="210">
        <v>3568.1</v>
      </c>
      <c r="F186" s="210">
        <v>3578.3666666666668</v>
      </c>
      <c r="G186" s="212">
        <v>3532.7333333333336</v>
      </c>
      <c r="H186" s="212">
        <v>3497.3666666666668</v>
      </c>
      <c r="I186" s="212">
        <v>3451.7333333333336</v>
      </c>
      <c r="J186" s="212">
        <v>3613.7333333333336</v>
      </c>
      <c r="K186" s="212">
        <v>3659.3666666666668</v>
      </c>
      <c r="L186" s="212">
        <v>3694.7333333333336</v>
      </c>
      <c r="M186" s="213">
        <v>3624</v>
      </c>
      <c r="N186" s="213">
        <v>3543</v>
      </c>
      <c r="O186" s="213">
        <v>9522450</v>
      </c>
      <c r="P186" s="214">
        <v>-7.4241622735812919E-3</v>
      </c>
    </row>
    <row r="187" spans="1:16" ht="12.75" customHeight="1">
      <c r="A187" s="206">
        <v>177</v>
      </c>
      <c r="B187" s="218" t="s">
        <v>42</v>
      </c>
      <c r="C187" s="210" t="s">
        <v>226</v>
      </c>
      <c r="D187" s="211">
        <v>45533</v>
      </c>
      <c r="E187" s="210">
        <v>3343.75</v>
      </c>
      <c r="F187" s="210">
        <v>3360.4333333333329</v>
      </c>
      <c r="G187" s="212">
        <v>3323.3166666666657</v>
      </c>
      <c r="H187" s="212">
        <v>3302.8833333333328</v>
      </c>
      <c r="I187" s="212">
        <v>3265.7666666666655</v>
      </c>
      <c r="J187" s="212">
        <v>3380.8666666666659</v>
      </c>
      <c r="K187" s="212">
        <v>3417.9833333333336</v>
      </c>
      <c r="L187" s="212">
        <v>3438.4166666666661</v>
      </c>
      <c r="M187" s="213">
        <v>3397.55</v>
      </c>
      <c r="N187" s="213">
        <v>3340</v>
      </c>
      <c r="O187" s="213">
        <v>2503000</v>
      </c>
      <c r="P187" s="214">
        <v>1.6653127538586516E-2</v>
      </c>
    </row>
    <row r="188" spans="1:16" ht="12.75" customHeight="1">
      <c r="A188" s="206">
        <v>178</v>
      </c>
      <c r="B188" s="218" t="s">
        <v>45</v>
      </c>
      <c r="C188" s="210" t="s">
        <v>227</v>
      </c>
      <c r="D188" s="211">
        <v>45533</v>
      </c>
      <c r="E188" s="210">
        <v>6958</v>
      </c>
      <c r="F188" s="210">
        <v>6966.8</v>
      </c>
      <c r="G188" s="212">
        <v>6903.7000000000007</v>
      </c>
      <c r="H188" s="212">
        <v>6849.4000000000005</v>
      </c>
      <c r="I188" s="212">
        <v>6786.3000000000011</v>
      </c>
      <c r="J188" s="212">
        <v>7021.1</v>
      </c>
      <c r="K188" s="212">
        <v>7084.2000000000007</v>
      </c>
      <c r="L188" s="212">
        <v>7138.5</v>
      </c>
      <c r="M188" s="213">
        <v>7029.9</v>
      </c>
      <c r="N188" s="213">
        <v>6912.5</v>
      </c>
      <c r="O188" s="213">
        <v>3508000</v>
      </c>
      <c r="P188" s="214">
        <v>2.2810218978102189E-4</v>
      </c>
    </row>
    <row r="189" spans="1:16" ht="12.75" customHeight="1">
      <c r="A189" s="206">
        <v>179</v>
      </c>
      <c r="B189" s="218" t="s">
        <v>54</v>
      </c>
      <c r="C189" s="210" t="s">
        <v>228</v>
      </c>
      <c r="D189" s="211">
        <v>45533</v>
      </c>
      <c r="E189" s="210">
        <v>2771.8</v>
      </c>
      <c r="F189" s="210">
        <v>2780.5499999999997</v>
      </c>
      <c r="G189" s="212">
        <v>2741.2499999999995</v>
      </c>
      <c r="H189" s="212">
        <v>2710.7</v>
      </c>
      <c r="I189" s="212">
        <v>2671.3999999999996</v>
      </c>
      <c r="J189" s="212">
        <v>2811.0999999999995</v>
      </c>
      <c r="K189" s="212">
        <v>2850.3999999999996</v>
      </c>
      <c r="L189" s="212">
        <v>2880.9499999999994</v>
      </c>
      <c r="M189" s="213">
        <v>2819.85</v>
      </c>
      <c r="N189" s="213">
        <v>2750</v>
      </c>
      <c r="O189" s="213">
        <v>6054650</v>
      </c>
      <c r="P189" s="214">
        <v>6.9820655534941253E-2</v>
      </c>
    </row>
    <row r="190" spans="1:16" ht="12.75" customHeight="1">
      <c r="A190" s="206">
        <v>180</v>
      </c>
      <c r="B190" s="218" t="s">
        <v>57</v>
      </c>
      <c r="C190" s="210" t="s">
        <v>229</v>
      </c>
      <c r="D190" s="211">
        <v>45533</v>
      </c>
      <c r="E190" s="210">
        <v>2004.9</v>
      </c>
      <c r="F190" s="210">
        <v>2009.5833333333333</v>
      </c>
      <c r="G190" s="212">
        <v>1991.3666666666666</v>
      </c>
      <c r="H190" s="212">
        <v>1977.8333333333333</v>
      </c>
      <c r="I190" s="212">
        <v>1959.6166666666666</v>
      </c>
      <c r="J190" s="212">
        <v>2023.1166666666666</v>
      </c>
      <c r="K190" s="212">
        <v>2041.3333333333333</v>
      </c>
      <c r="L190" s="212">
        <v>2054.8666666666668</v>
      </c>
      <c r="M190" s="213">
        <v>2027.8</v>
      </c>
      <c r="N190" s="213">
        <v>1996.05</v>
      </c>
      <c r="O190" s="213">
        <v>2458800</v>
      </c>
      <c r="P190" s="214">
        <v>-2.148997134670487E-2</v>
      </c>
    </row>
    <row r="191" spans="1:16" ht="12.75" customHeight="1">
      <c r="A191" s="206">
        <v>181</v>
      </c>
      <c r="B191" s="218" t="s">
        <v>47</v>
      </c>
      <c r="C191" s="210" t="s">
        <v>230</v>
      </c>
      <c r="D191" s="211">
        <v>45533</v>
      </c>
      <c r="E191" s="210">
        <v>11371.7</v>
      </c>
      <c r="F191" s="210">
        <v>11334.9</v>
      </c>
      <c r="G191" s="212">
        <v>11270.8</v>
      </c>
      <c r="H191" s="212">
        <v>11169.9</v>
      </c>
      <c r="I191" s="212">
        <v>11105.8</v>
      </c>
      <c r="J191" s="212">
        <v>11435.8</v>
      </c>
      <c r="K191" s="212">
        <v>11499.900000000001</v>
      </c>
      <c r="L191" s="212">
        <v>11600.8</v>
      </c>
      <c r="M191" s="213">
        <v>11399</v>
      </c>
      <c r="N191" s="213">
        <v>11234</v>
      </c>
      <c r="O191" s="213">
        <v>2389000</v>
      </c>
      <c r="P191" s="214">
        <v>1.6465983065991577E-2</v>
      </c>
    </row>
    <row r="192" spans="1:16" ht="12.75" customHeight="1">
      <c r="A192" s="206">
        <v>182</v>
      </c>
      <c r="B192" s="218" t="s">
        <v>832</v>
      </c>
      <c r="C192" s="210" t="s">
        <v>231</v>
      </c>
      <c r="D192" s="211">
        <v>45533</v>
      </c>
      <c r="E192" s="210">
        <v>573.45000000000005</v>
      </c>
      <c r="F192" s="210">
        <v>576.4666666666667</v>
      </c>
      <c r="G192" s="212">
        <v>568.83333333333337</v>
      </c>
      <c r="H192" s="212">
        <v>564.2166666666667</v>
      </c>
      <c r="I192" s="212">
        <v>556.58333333333337</v>
      </c>
      <c r="J192" s="212">
        <v>581.08333333333337</v>
      </c>
      <c r="K192" s="212">
        <v>588.71666666666658</v>
      </c>
      <c r="L192" s="212">
        <v>593.33333333333337</v>
      </c>
      <c r="M192" s="213">
        <v>584.1</v>
      </c>
      <c r="N192" s="213">
        <v>571.85</v>
      </c>
      <c r="O192" s="213">
        <v>43134000</v>
      </c>
      <c r="P192" s="214">
        <v>2.9252101622359399E-2</v>
      </c>
    </row>
    <row r="193" spans="1:16" ht="12.75" customHeight="1">
      <c r="A193" s="206">
        <v>183</v>
      </c>
      <c r="B193" s="218" t="s">
        <v>129</v>
      </c>
      <c r="C193" s="210" t="s">
        <v>232</v>
      </c>
      <c r="D193" s="211">
        <v>45533</v>
      </c>
      <c r="E193" s="210">
        <v>449.15</v>
      </c>
      <c r="F193" s="210">
        <v>452.33333333333331</v>
      </c>
      <c r="G193" s="212">
        <v>444.56666666666661</v>
      </c>
      <c r="H193" s="212">
        <v>439.98333333333329</v>
      </c>
      <c r="I193" s="212">
        <v>432.21666666666658</v>
      </c>
      <c r="J193" s="212">
        <v>456.91666666666663</v>
      </c>
      <c r="K193" s="212">
        <v>464.68333333333339</v>
      </c>
      <c r="L193" s="212">
        <v>469.26666666666665</v>
      </c>
      <c r="M193" s="213">
        <v>460.1</v>
      </c>
      <c r="N193" s="213">
        <v>447.75</v>
      </c>
      <c r="O193" s="213">
        <v>155917000</v>
      </c>
      <c r="P193" s="214">
        <v>-6.4050888944259601E-3</v>
      </c>
    </row>
    <row r="194" spans="1:16" ht="12.75" customHeight="1">
      <c r="A194" s="206">
        <v>184</v>
      </c>
      <c r="B194" s="218" t="s">
        <v>40</v>
      </c>
      <c r="C194" s="210" t="s">
        <v>233</v>
      </c>
      <c r="D194" s="211">
        <v>45533</v>
      </c>
      <c r="E194" s="210">
        <v>1688.5</v>
      </c>
      <c r="F194" s="210">
        <v>1684.5166666666667</v>
      </c>
      <c r="G194" s="212">
        <v>1672.4333333333334</v>
      </c>
      <c r="H194" s="212">
        <v>1656.3666666666668</v>
      </c>
      <c r="I194" s="212">
        <v>1644.2833333333335</v>
      </c>
      <c r="J194" s="212">
        <v>1700.5833333333333</v>
      </c>
      <c r="K194" s="212">
        <v>1712.6666666666667</v>
      </c>
      <c r="L194" s="212">
        <v>1728.7333333333331</v>
      </c>
      <c r="M194" s="213">
        <v>1696.6</v>
      </c>
      <c r="N194" s="213">
        <v>1668.45</v>
      </c>
      <c r="O194" s="213">
        <v>9835800</v>
      </c>
      <c r="P194" s="214">
        <v>-1.0383338364020524E-2</v>
      </c>
    </row>
    <row r="195" spans="1:16" ht="12.75" customHeight="1">
      <c r="A195" s="206">
        <v>185</v>
      </c>
      <c r="B195" s="218" t="s">
        <v>85</v>
      </c>
      <c r="C195" s="210" t="s">
        <v>234</v>
      </c>
      <c r="D195" s="211">
        <v>45533</v>
      </c>
      <c r="E195" s="210">
        <v>513.65</v>
      </c>
      <c r="F195" s="210">
        <v>515.5333333333333</v>
      </c>
      <c r="G195" s="212">
        <v>509.46666666666658</v>
      </c>
      <c r="H195" s="212">
        <v>505.2833333333333</v>
      </c>
      <c r="I195" s="212">
        <v>499.21666666666658</v>
      </c>
      <c r="J195" s="212">
        <v>519.71666666666658</v>
      </c>
      <c r="K195" s="212">
        <v>525.78333333333319</v>
      </c>
      <c r="L195" s="212">
        <v>529.96666666666658</v>
      </c>
      <c r="M195" s="213">
        <v>521.6</v>
      </c>
      <c r="N195" s="213">
        <v>511.35</v>
      </c>
      <c r="O195" s="213">
        <v>56286000</v>
      </c>
      <c r="P195" s="214">
        <v>-5.907754258616579E-3</v>
      </c>
    </row>
    <row r="196" spans="1:16" ht="12.75" customHeight="1">
      <c r="A196" s="206">
        <v>186</v>
      </c>
      <c r="B196" s="218" t="s">
        <v>42</v>
      </c>
      <c r="C196" s="210" t="s">
        <v>236</v>
      </c>
      <c r="D196" s="211">
        <v>45533</v>
      </c>
      <c r="E196" s="210">
        <v>1177.75</v>
      </c>
      <c r="F196" s="210">
        <v>1188.4833333333333</v>
      </c>
      <c r="G196" s="212">
        <v>1164.0666666666666</v>
      </c>
      <c r="H196" s="212">
        <v>1150.3833333333332</v>
      </c>
      <c r="I196" s="212">
        <v>1125.9666666666665</v>
      </c>
      <c r="J196" s="212">
        <v>1202.1666666666667</v>
      </c>
      <c r="K196" s="212">
        <v>1226.5833333333333</v>
      </c>
      <c r="L196" s="212">
        <v>1240.2666666666669</v>
      </c>
      <c r="M196" s="213">
        <v>1212.9000000000001</v>
      </c>
      <c r="N196" s="213">
        <v>1174.8</v>
      </c>
      <c r="O196" s="213">
        <v>18818100</v>
      </c>
      <c r="P196" s="214">
        <v>5.5788005578800556E-3</v>
      </c>
    </row>
    <row r="197" spans="1:16" ht="12.75" customHeight="1">
      <c r="A197" s="206"/>
      <c r="B197" s="218"/>
      <c r="C197" s="210"/>
      <c r="D197" s="211"/>
      <c r="E197" s="210"/>
      <c r="F197" s="210"/>
      <c r="G197" s="212"/>
      <c r="H197" s="212"/>
      <c r="I197" s="212"/>
      <c r="J197" s="212"/>
      <c r="K197" s="212"/>
      <c r="L197" s="212"/>
      <c r="M197" s="213"/>
      <c r="N197" s="213"/>
      <c r="O197" s="213"/>
      <c r="P197" s="214"/>
    </row>
    <row r="198" spans="1:16" ht="12.75" customHeight="1">
      <c r="A198" s="206"/>
      <c r="B198" s="43"/>
      <c r="C198" s="200"/>
      <c r="D198" s="201"/>
      <c r="E198" s="202"/>
      <c r="F198" s="202"/>
      <c r="G198" s="203"/>
      <c r="H198" s="203"/>
      <c r="I198" s="203"/>
      <c r="J198" s="203"/>
      <c r="K198" s="203"/>
      <c r="L198" s="203"/>
      <c r="M198" s="200"/>
      <c r="N198" s="200"/>
      <c r="O198" s="204"/>
      <c r="P198" s="205"/>
    </row>
    <row r="199" spans="1:16" ht="12.75" customHeight="1">
      <c r="A199" s="200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0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0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9" t="s">
        <v>16</v>
      </c>
      <c r="B8" s="361"/>
      <c r="C8" s="364" t="s">
        <v>20</v>
      </c>
      <c r="D8" s="364" t="s">
        <v>21</v>
      </c>
      <c r="E8" s="356" t="s">
        <v>22</v>
      </c>
      <c r="F8" s="357"/>
      <c r="G8" s="358"/>
      <c r="H8" s="356" t="s">
        <v>23</v>
      </c>
      <c r="I8" s="357"/>
      <c r="J8" s="358"/>
      <c r="K8" s="26"/>
      <c r="L8" s="48"/>
      <c r="M8" s="48"/>
      <c r="N8" s="1"/>
      <c r="O8" s="1"/>
    </row>
    <row r="9" spans="1:15" ht="36" customHeight="1">
      <c r="A9" s="360"/>
      <c r="B9" s="363"/>
      <c r="C9" s="363"/>
      <c r="D9" s="36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24823.15</v>
      </c>
      <c r="D10" s="34">
        <v>24817.733333333337</v>
      </c>
      <c r="E10" s="34">
        <v>24777.066666666673</v>
      </c>
      <c r="F10" s="34">
        <v>24730.983333333337</v>
      </c>
      <c r="G10" s="34">
        <v>24690.316666666673</v>
      </c>
      <c r="H10" s="34">
        <v>24863.816666666673</v>
      </c>
      <c r="I10" s="34">
        <v>24904.483333333337</v>
      </c>
      <c r="J10" s="34">
        <v>24950.566666666673</v>
      </c>
      <c r="K10" s="34">
        <v>24858.400000000001</v>
      </c>
      <c r="L10" s="34">
        <v>24771.65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50933.45</v>
      </c>
      <c r="D11" s="34">
        <v>50969.333333333336</v>
      </c>
      <c r="E11" s="34">
        <v>50820.816666666673</v>
      </c>
      <c r="F11" s="34">
        <v>50708.183333333334</v>
      </c>
      <c r="G11" s="34">
        <v>50559.666666666672</v>
      </c>
      <c r="H11" s="34">
        <v>51081.966666666674</v>
      </c>
      <c r="I11" s="34">
        <v>51230.483333333337</v>
      </c>
      <c r="J11" s="34">
        <v>51343.116666666676</v>
      </c>
      <c r="K11" s="34">
        <v>51117.85</v>
      </c>
      <c r="L11" s="34">
        <v>50856.7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7333.8</v>
      </c>
      <c r="D12" s="36">
        <v>7336</v>
      </c>
      <c r="E12" s="36">
        <v>7304.3</v>
      </c>
      <c r="F12" s="36">
        <v>7274.8</v>
      </c>
      <c r="G12" s="36">
        <v>7243.1</v>
      </c>
      <c r="H12" s="36">
        <v>7365.5</v>
      </c>
      <c r="I12" s="36">
        <v>7397.2000000000007</v>
      </c>
      <c r="J12" s="36">
        <v>7426.7</v>
      </c>
      <c r="K12" s="36">
        <v>7367.7</v>
      </c>
      <c r="L12" s="36">
        <v>7306.5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9271.9500000000007</v>
      </c>
      <c r="D13" s="36">
        <v>9276.0666666666675</v>
      </c>
      <c r="E13" s="36">
        <v>9252.3333333333358</v>
      </c>
      <c r="F13" s="36">
        <v>9232.716666666669</v>
      </c>
      <c r="G13" s="36">
        <v>9208.9833333333372</v>
      </c>
      <c r="H13" s="36">
        <v>9295.6833333333343</v>
      </c>
      <c r="I13" s="36">
        <v>9319.4166666666679</v>
      </c>
      <c r="J13" s="36">
        <v>9339.0333333333328</v>
      </c>
      <c r="K13" s="36">
        <v>9299.7999999999993</v>
      </c>
      <c r="L13" s="36">
        <v>9256.4500000000007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41089.85</v>
      </c>
      <c r="D14" s="36">
        <v>41222.700000000004</v>
      </c>
      <c r="E14" s="36">
        <v>40896.650000000009</v>
      </c>
      <c r="F14" s="36">
        <v>40703.450000000004</v>
      </c>
      <c r="G14" s="36">
        <v>40377.400000000009</v>
      </c>
      <c r="H14" s="36">
        <v>41415.900000000009</v>
      </c>
      <c r="I14" s="36">
        <v>41741.950000000012</v>
      </c>
      <c r="J14" s="36">
        <v>41935.150000000009</v>
      </c>
      <c r="K14" s="36">
        <v>41548.75</v>
      </c>
      <c r="L14" s="36">
        <v>41029.5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11323.5</v>
      </c>
      <c r="D15" s="36">
        <v>11344.766666666668</v>
      </c>
      <c r="E15" s="36">
        <v>11292.533333333336</v>
      </c>
      <c r="F15" s="36">
        <v>11261.566666666668</v>
      </c>
      <c r="G15" s="36">
        <v>11209.333333333336</v>
      </c>
      <c r="H15" s="36">
        <v>11375.733333333337</v>
      </c>
      <c r="I15" s="36">
        <v>11427.966666666671</v>
      </c>
      <c r="J15" s="36">
        <v>11458.933333333338</v>
      </c>
      <c r="K15" s="36">
        <v>11397</v>
      </c>
      <c r="L15" s="36">
        <v>11313.8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16463.099999999999</v>
      </c>
      <c r="D16" s="36">
        <v>16508.766666666666</v>
      </c>
      <c r="E16" s="36">
        <v>16405.483333333334</v>
      </c>
      <c r="F16" s="36">
        <v>16347.866666666669</v>
      </c>
      <c r="G16" s="36">
        <v>16244.583333333336</v>
      </c>
      <c r="H16" s="36">
        <v>16566.383333333331</v>
      </c>
      <c r="I16" s="36">
        <v>16669.666666666664</v>
      </c>
      <c r="J16" s="36">
        <v>16727.283333333329</v>
      </c>
      <c r="K16" s="36">
        <v>16612.05</v>
      </c>
      <c r="L16" s="36">
        <v>16451.150000000001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7795.75</v>
      </c>
      <c r="D17" s="36">
        <v>7826.416666666667</v>
      </c>
      <c r="E17" s="36">
        <v>7738.2333333333336</v>
      </c>
      <c r="F17" s="36">
        <v>7680.7166666666662</v>
      </c>
      <c r="G17" s="36">
        <v>7592.5333333333328</v>
      </c>
      <c r="H17" s="36">
        <v>7883.9333333333343</v>
      </c>
      <c r="I17" s="36">
        <v>7972.1166666666668</v>
      </c>
      <c r="J17" s="36">
        <v>8029.633333333335</v>
      </c>
      <c r="K17" s="31">
        <v>7914.6</v>
      </c>
      <c r="L17" s="31">
        <v>7768.9</v>
      </c>
      <c r="M17" s="31">
        <v>1.41683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2323.75</v>
      </c>
      <c r="D18" s="36">
        <v>2338.1166666666668</v>
      </c>
      <c r="E18" s="36">
        <v>2298.2833333333338</v>
      </c>
      <c r="F18" s="36">
        <v>2272.8166666666671</v>
      </c>
      <c r="G18" s="36">
        <v>2232.983333333334</v>
      </c>
      <c r="H18" s="36">
        <v>2363.5833333333335</v>
      </c>
      <c r="I18" s="36">
        <v>2403.4166666666665</v>
      </c>
      <c r="J18" s="36">
        <v>2428.8833333333332</v>
      </c>
      <c r="K18" s="31">
        <v>2377.9499999999998</v>
      </c>
      <c r="L18" s="31">
        <v>2312.65</v>
      </c>
      <c r="M18" s="31">
        <v>4.4961399999999996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1422.6</v>
      </c>
      <c r="D19" s="36">
        <v>1424.8500000000001</v>
      </c>
      <c r="E19" s="36">
        <v>1404.7500000000002</v>
      </c>
      <c r="F19" s="36">
        <v>1386.9</v>
      </c>
      <c r="G19" s="36">
        <v>1366.8000000000002</v>
      </c>
      <c r="H19" s="36">
        <v>1442.7000000000003</v>
      </c>
      <c r="I19" s="36">
        <v>1462.8000000000002</v>
      </c>
      <c r="J19" s="36">
        <v>1480.6500000000003</v>
      </c>
      <c r="K19" s="31">
        <v>1444.95</v>
      </c>
      <c r="L19" s="31">
        <v>1407</v>
      </c>
      <c r="M19" s="31">
        <v>6.9650699999999999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625.79999999999995</v>
      </c>
      <c r="D20" s="36">
        <v>628.23333333333323</v>
      </c>
      <c r="E20" s="36">
        <v>620.46666666666647</v>
      </c>
      <c r="F20" s="36">
        <v>615.13333333333321</v>
      </c>
      <c r="G20" s="36">
        <v>607.36666666666645</v>
      </c>
      <c r="H20" s="36">
        <v>633.56666666666649</v>
      </c>
      <c r="I20" s="36">
        <v>641.33333333333314</v>
      </c>
      <c r="J20" s="36">
        <v>646.66666666666652</v>
      </c>
      <c r="K20" s="31">
        <v>636</v>
      </c>
      <c r="L20" s="31">
        <v>622.9</v>
      </c>
      <c r="M20" s="31">
        <v>11.01563</v>
      </c>
      <c r="N20" s="1"/>
      <c r="O20" s="1"/>
    </row>
    <row r="21" spans="1:15" ht="12.75" customHeight="1">
      <c r="A21" s="51">
        <v>12</v>
      </c>
      <c r="B21" s="53" t="s">
        <v>817</v>
      </c>
      <c r="C21" s="31">
        <v>1065.6500000000001</v>
      </c>
      <c r="D21" s="36">
        <v>1070.55</v>
      </c>
      <c r="E21" s="36">
        <v>1055.0999999999999</v>
      </c>
      <c r="F21" s="36">
        <v>1044.55</v>
      </c>
      <c r="G21" s="36">
        <v>1029.0999999999999</v>
      </c>
      <c r="H21" s="36">
        <v>1081.0999999999999</v>
      </c>
      <c r="I21" s="36">
        <v>1096.5500000000002</v>
      </c>
      <c r="J21" s="36">
        <v>1107.0999999999999</v>
      </c>
      <c r="K21" s="31">
        <v>1086</v>
      </c>
      <c r="L21" s="31">
        <v>1060</v>
      </c>
      <c r="M21" s="31">
        <v>14.65165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3076.35</v>
      </c>
      <c r="D22" s="36">
        <v>3088.9833333333336</v>
      </c>
      <c r="E22" s="36">
        <v>3054.9666666666672</v>
      </c>
      <c r="F22" s="36">
        <v>3033.5833333333335</v>
      </c>
      <c r="G22" s="36">
        <v>2999.5666666666671</v>
      </c>
      <c r="H22" s="36">
        <v>3110.3666666666672</v>
      </c>
      <c r="I22" s="36">
        <v>3144.3833333333337</v>
      </c>
      <c r="J22" s="36">
        <v>3165.7666666666673</v>
      </c>
      <c r="K22" s="31">
        <v>3123</v>
      </c>
      <c r="L22" s="31">
        <v>3067.6</v>
      </c>
      <c r="M22" s="31">
        <v>13.75224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1900.9</v>
      </c>
      <c r="D23" s="36">
        <v>1904.3</v>
      </c>
      <c r="E23" s="36">
        <v>1884.1</v>
      </c>
      <c r="F23" s="36">
        <v>1867.3</v>
      </c>
      <c r="G23" s="36">
        <v>1847.1</v>
      </c>
      <c r="H23" s="36">
        <v>1921.1</v>
      </c>
      <c r="I23" s="36">
        <v>1941.3000000000002</v>
      </c>
      <c r="J23" s="36">
        <v>1958.1</v>
      </c>
      <c r="K23" s="31">
        <v>1924.5</v>
      </c>
      <c r="L23" s="31">
        <v>1887.5</v>
      </c>
      <c r="M23" s="31">
        <v>7.7478199999999999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1491.3</v>
      </c>
      <c r="D24" s="36">
        <v>1493.4666666666665</v>
      </c>
      <c r="E24" s="36">
        <v>1483.9333333333329</v>
      </c>
      <c r="F24" s="36">
        <v>1476.5666666666664</v>
      </c>
      <c r="G24" s="36">
        <v>1467.0333333333328</v>
      </c>
      <c r="H24" s="36">
        <v>1500.833333333333</v>
      </c>
      <c r="I24" s="36">
        <v>1510.3666666666663</v>
      </c>
      <c r="J24" s="36">
        <v>1517.7333333333331</v>
      </c>
      <c r="K24" s="31">
        <v>1503</v>
      </c>
      <c r="L24" s="31">
        <v>1486.1</v>
      </c>
      <c r="M24" s="31">
        <v>11.810750000000001</v>
      </c>
      <c r="N24" s="1"/>
      <c r="O24" s="1"/>
    </row>
    <row r="25" spans="1:15" ht="12.75" customHeight="1">
      <c r="A25" s="51">
        <v>16</v>
      </c>
      <c r="B25" s="53" t="s">
        <v>785</v>
      </c>
      <c r="C25" s="31">
        <v>675.8</v>
      </c>
      <c r="D25" s="36">
        <v>679.6</v>
      </c>
      <c r="E25" s="36">
        <v>670.2</v>
      </c>
      <c r="F25" s="36">
        <v>664.6</v>
      </c>
      <c r="G25" s="36">
        <v>655.20000000000005</v>
      </c>
      <c r="H25" s="36">
        <v>685.2</v>
      </c>
      <c r="I25" s="36">
        <v>694.59999999999991</v>
      </c>
      <c r="J25" s="36">
        <v>700.2</v>
      </c>
      <c r="K25" s="31">
        <v>689</v>
      </c>
      <c r="L25" s="31">
        <v>674</v>
      </c>
      <c r="M25" s="31">
        <v>34.98357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858.3</v>
      </c>
      <c r="D26" s="36">
        <v>858.06666666666661</v>
      </c>
      <c r="E26" s="36">
        <v>849.48333333333323</v>
      </c>
      <c r="F26" s="36">
        <v>840.66666666666663</v>
      </c>
      <c r="G26" s="36">
        <v>832.08333333333326</v>
      </c>
      <c r="H26" s="36">
        <v>866.88333333333321</v>
      </c>
      <c r="I26" s="36">
        <v>875.4666666666667</v>
      </c>
      <c r="J26" s="36">
        <v>884.28333333333319</v>
      </c>
      <c r="K26" s="31">
        <v>866.65</v>
      </c>
      <c r="L26" s="31">
        <v>849.25</v>
      </c>
      <c r="M26" s="31">
        <v>54.641849999999998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376.95</v>
      </c>
      <c r="D27" s="36">
        <v>380.2833333333333</v>
      </c>
      <c r="E27" s="36">
        <v>371.56666666666661</v>
      </c>
      <c r="F27" s="36">
        <v>366.18333333333328</v>
      </c>
      <c r="G27" s="36">
        <v>357.46666666666658</v>
      </c>
      <c r="H27" s="36">
        <v>385.66666666666663</v>
      </c>
      <c r="I27" s="36">
        <v>394.38333333333333</v>
      </c>
      <c r="J27" s="36">
        <v>399.76666666666665</v>
      </c>
      <c r="K27" s="31">
        <v>389</v>
      </c>
      <c r="L27" s="31">
        <v>374.9</v>
      </c>
      <c r="M27" s="31">
        <v>41.437150000000003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219.08</v>
      </c>
      <c r="D28" s="36">
        <v>220.6766666666667</v>
      </c>
      <c r="E28" s="36">
        <v>217.1133333333334</v>
      </c>
      <c r="F28" s="36">
        <v>215.1466666666667</v>
      </c>
      <c r="G28" s="36">
        <v>211.5833333333334</v>
      </c>
      <c r="H28" s="36">
        <v>222.6433333333334</v>
      </c>
      <c r="I28" s="36">
        <v>226.20666666666673</v>
      </c>
      <c r="J28" s="36">
        <v>228.1733333333334</v>
      </c>
      <c r="K28" s="31">
        <v>224.24</v>
      </c>
      <c r="L28" s="31">
        <v>218.71</v>
      </c>
      <c r="M28" s="31">
        <v>38.493290000000002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319.5</v>
      </c>
      <c r="D29" s="36">
        <v>317.86666666666667</v>
      </c>
      <c r="E29" s="36">
        <v>313.73333333333335</v>
      </c>
      <c r="F29" s="36">
        <v>307.9666666666667</v>
      </c>
      <c r="G29" s="36">
        <v>303.83333333333337</v>
      </c>
      <c r="H29" s="36">
        <v>323.63333333333333</v>
      </c>
      <c r="I29" s="36">
        <v>327.76666666666665</v>
      </c>
      <c r="J29" s="36">
        <v>333.5333333333333</v>
      </c>
      <c r="K29" s="31">
        <v>322</v>
      </c>
      <c r="L29" s="31">
        <v>312.10000000000002</v>
      </c>
      <c r="M29" s="31">
        <v>36.077680000000001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5753.85</v>
      </c>
      <c r="D30" s="36">
        <v>5761.4666666666672</v>
      </c>
      <c r="E30" s="36">
        <v>5717.9333333333343</v>
      </c>
      <c r="F30" s="36">
        <v>5682.0166666666673</v>
      </c>
      <c r="G30" s="36">
        <v>5638.4833333333345</v>
      </c>
      <c r="H30" s="36">
        <v>5797.3833333333341</v>
      </c>
      <c r="I30" s="36">
        <v>5840.916666666667</v>
      </c>
      <c r="J30" s="36">
        <v>5876.8333333333339</v>
      </c>
      <c r="K30" s="31">
        <v>5805</v>
      </c>
      <c r="L30" s="31">
        <v>5725.55</v>
      </c>
      <c r="M30" s="31">
        <v>2.4995500000000002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633.6</v>
      </c>
      <c r="D31" s="36">
        <v>641.73333333333323</v>
      </c>
      <c r="E31" s="36">
        <v>623.46666666666647</v>
      </c>
      <c r="F31" s="36">
        <v>613.33333333333326</v>
      </c>
      <c r="G31" s="36">
        <v>595.06666666666649</v>
      </c>
      <c r="H31" s="36">
        <v>651.86666666666645</v>
      </c>
      <c r="I31" s="36">
        <v>670.1333333333331</v>
      </c>
      <c r="J31" s="36">
        <v>680.26666666666642</v>
      </c>
      <c r="K31" s="31">
        <v>660</v>
      </c>
      <c r="L31" s="31">
        <v>631.6</v>
      </c>
      <c r="M31" s="31">
        <v>143.51643999999999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6860.7</v>
      </c>
      <c r="D32" s="36">
        <v>6872.9333333333334</v>
      </c>
      <c r="E32" s="36">
        <v>6818.4666666666672</v>
      </c>
      <c r="F32" s="36">
        <v>6776.2333333333336</v>
      </c>
      <c r="G32" s="36">
        <v>6721.7666666666673</v>
      </c>
      <c r="H32" s="36">
        <v>6915.166666666667</v>
      </c>
      <c r="I32" s="36">
        <v>6969.6333333333323</v>
      </c>
      <c r="J32" s="36">
        <v>7011.8666666666668</v>
      </c>
      <c r="K32" s="31">
        <v>6927.4</v>
      </c>
      <c r="L32" s="31">
        <v>6830.7</v>
      </c>
      <c r="M32" s="31">
        <v>4.6878399999999996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508.6</v>
      </c>
      <c r="D33" s="36">
        <v>507.31666666666666</v>
      </c>
      <c r="E33" s="36">
        <v>502.88333333333333</v>
      </c>
      <c r="F33" s="36">
        <v>497.16666666666669</v>
      </c>
      <c r="G33" s="36">
        <v>492.73333333333335</v>
      </c>
      <c r="H33" s="36">
        <v>513.0333333333333</v>
      </c>
      <c r="I33" s="36">
        <v>517.46666666666658</v>
      </c>
      <c r="J33" s="36">
        <v>523.18333333333328</v>
      </c>
      <c r="K33" s="31">
        <v>511.75</v>
      </c>
      <c r="L33" s="31">
        <v>501.6</v>
      </c>
      <c r="M33" s="31">
        <v>11.608879999999999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260.39999999999998</v>
      </c>
      <c r="D34" s="36">
        <v>260.73333333333335</v>
      </c>
      <c r="E34" s="36">
        <v>258.61666666666667</v>
      </c>
      <c r="F34" s="36">
        <v>256.83333333333331</v>
      </c>
      <c r="G34" s="36">
        <v>254.71666666666664</v>
      </c>
      <c r="H34" s="36">
        <v>262.51666666666671</v>
      </c>
      <c r="I34" s="36">
        <v>264.63333333333338</v>
      </c>
      <c r="J34" s="36">
        <v>266.41666666666674</v>
      </c>
      <c r="K34" s="31">
        <v>262.85000000000002</v>
      </c>
      <c r="L34" s="31">
        <v>258.95</v>
      </c>
      <c r="M34" s="31">
        <v>57.745910000000002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3154.65</v>
      </c>
      <c r="D35" s="36">
        <v>3167.3333333333335</v>
      </c>
      <c r="E35" s="36">
        <v>3136.0666666666671</v>
      </c>
      <c r="F35" s="36">
        <v>3117.4833333333336</v>
      </c>
      <c r="G35" s="36">
        <v>3086.2166666666672</v>
      </c>
      <c r="H35" s="36">
        <v>3185.916666666667</v>
      </c>
      <c r="I35" s="36">
        <v>3217.1833333333334</v>
      </c>
      <c r="J35" s="36">
        <v>3235.7666666666669</v>
      </c>
      <c r="K35" s="31">
        <v>3198.6</v>
      </c>
      <c r="L35" s="31">
        <v>3148.75</v>
      </c>
      <c r="M35" s="31">
        <v>7.79284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1946.35</v>
      </c>
      <c r="D36" s="36">
        <v>1950</v>
      </c>
      <c r="E36" s="36">
        <v>1928</v>
      </c>
      <c r="F36" s="36">
        <v>1909.65</v>
      </c>
      <c r="G36" s="36">
        <v>1887.65</v>
      </c>
      <c r="H36" s="36">
        <v>1968.35</v>
      </c>
      <c r="I36" s="36">
        <v>1990.35</v>
      </c>
      <c r="J36" s="36">
        <v>2008.6999999999998</v>
      </c>
      <c r="K36" s="31">
        <v>1972</v>
      </c>
      <c r="L36" s="31">
        <v>1931.65</v>
      </c>
      <c r="M36" s="31">
        <v>9.0358000000000001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1538.2</v>
      </c>
      <c r="D37" s="36">
        <v>1536.9166666666667</v>
      </c>
      <c r="E37" s="36">
        <v>1526.8333333333335</v>
      </c>
      <c r="F37" s="36">
        <v>1515.4666666666667</v>
      </c>
      <c r="G37" s="36">
        <v>1505.3833333333334</v>
      </c>
      <c r="H37" s="36">
        <v>1548.2833333333335</v>
      </c>
      <c r="I37" s="36">
        <v>1558.366666666667</v>
      </c>
      <c r="J37" s="36">
        <v>1569.7333333333336</v>
      </c>
      <c r="K37" s="31">
        <v>1547</v>
      </c>
      <c r="L37" s="31">
        <v>1525.55</v>
      </c>
      <c r="M37" s="31">
        <v>8.5228199999999994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4901.5</v>
      </c>
      <c r="D38" s="36">
        <v>4956.7666666666664</v>
      </c>
      <c r="E38" s="36">
        <v>4824.7333333333327</v>
      </c>
      <c r="F38" s="36">
        <v>4747.9666666666662</v>
      </c>
      <c r="G38" s="36">
        <v>4615.9333333333325</v>
      </c>
      <c r="H38" s="36">
        <v>5033.5333333333328</v>
      </c>
      <c r="I38" s="36">
        <v>5165.5666666666657</v>
      </c>
      <c r="J38" s="36">
        <v>5242.333333333333</v>
      </c>
      <c r="K38" s="31">
        <v>5088.8</v>
      </c>
      <c r="L38" s="31">
        <v>4880</v>
      </c>
      <c r="M38" s="31">
        <v>8.0297400000000003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1165.95</v>
      </c>
      <c r="D39" s="36">
        <v>1167.8</v>
      </c>
      <c r="E39" s="36">
        <v>1161.6499999999999</v>
      </c>
      <c r="F39" s="36">
        <v>1157.3499999999999</v>
      </c>
      <c r="G39" s="36">
        <v>1151.1999999999998</v>
      </c>
      <c r="H39" s="36">
        <v>1172.0999999999999</v>
      </c>
      <c r="I39" s="36">
        <v>1178.25</v>
      </c>
      <c r="J39" s="36">
        <v>1182.55</v>
      </c>
      <c r="K39" s="31">
        <v>1173.95</v>
      </c>
      <c r="L39" s="31">
        <v>1163.5</v>
      </c>
      <c r="M39" s="31">
        <v>51.219619999999999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10406.450000000001</v>
      </c>
      <c r="D40" s="36">
        <v>10260.266666666668</v>
      </c>
      <c r="E40" s="36">
        <v>10076.183333333336</v>
      </c>
      <c r="F40" s="36">
        <v>9745.9166666666679</v>
      </c>
      <c r="G40" s="36">
        <v>9561.8333333333358</v>
      </c>
      <c r="H40" s="36">
        <v>10590.533333333336</v>
      </c>
      <c r="I40" s="36">
        <v>10774.616666666669</v>
      </c>
      <c r="J40" s="36">
        <v>11104.883333333337</v>
      </c>
      <c r="K40" s="31">
        <v>10444.35</v>
      </c>
      <c r="L40" s="31">
        <v>9930</v>
      </c>
      <c r="M40" s="31">
        <v>12.295489999999999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6735.85</v>
      </c>
      <c r="D41" s="36">
        <v>6734.2666666666664</v>
      </c>
      <c r="E41" s="36">
        <v>6706.5333333333328</v>
      </c>
      <c r="F41" s="36">
        <v>6677.2166666666662</v>
      </c>
      <c r="G41" s="36">
        <v>6649.4833333333327</v>
      </c>
      <c r="H41" s="36">
        <v>6763.583333333333</v>
      </c>
      <c r="I41" s="36">
        <v>6791.3166666666666</v>
      </c>
      <c r="J41" s="36">
        <v>6820.6333333333332</v>
      </c>
      <c r="K41" s="31">
        <v>6762</v>
      </c>
      <c r="L41" s="31">
        <v>6704.95</v>
      </c>
      <c r="M41" s="31">
        <v>6.1804500000000004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1639.9</v>
      </c>
      <c r="D42" s="36">
        <v>1636.0166666666667</v>
      </c>
      <c r="E42" s="36">
        <v>1627.0833333333333</v>
      </c>
      <c r="F42" s="36">
        <v>1614.2666666666667</v>
      </c>
      <c r="G42" s="36">
        <v>1605.3333333333333</v>
      </c>
      <c r="H42" s="36">
        <v>1648.8333333333333</v>
      </c>
      <c r="I42" s="36">
        <v>1657.7666666666667</v>
      </c>
      <c r="J42" s="36">
        <v>1670.5833333333333</v>
      </c>
      <c r="K42" s="31">
        <v>1644.95</v>
      </c>
      <c r="L42" s="31">
        <v>1623.2</v>
      </c>
      <c r="M42" s="31">
        <v>11.140560000000001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9874.15</v>
      </c>
      <c r="D43" s="36">
        <v>9873.5166666666664</v>
      </c>
      <c r="E43" s="36">
        <v>9825.6833333333325</v>
      </c>
      <c r="F43" s="36">
        <v>9777.2166666666653</v>
      </c>
      <c r="G43" s="36">
        <v>9729.3833333333314</v>
      </c>
      <c r="H43" s="36">
        <v>9921.9833333333336</v>
      </c>
      <c r="I43" s="36">
        <v>9969.8166666666693</v>
      </c>
      <c r="J43" s="36">
        <v>10018.283333333335</v>
      </c>
      <c r="K43" s="31">
        <v>9921.35</v>
      </c>
      <c r="L43" s="31">
        <v>9825.0499999999993</v>
      </c>
      <c r="M43" s="31">
        <v>0.29951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2853.15</v>
      </c>
      <c r="D44" s="36">
        <v>2870.4333333333329</v>
      </c>
      <c r="E44" s="36">
        <v>2828.7166666666658</v>
      </c>
      <c r="F44" s="36">
        <v>2804.2833333333328</v>
      </c>
      <c r="G44" s="36">
        <v>2762.5666666666657</v>
      </c>
      <c r="H44" s="36">
        <v>2894.8666666666659</v>
      </c>
      <c r="I44" s="36">
        <v>2936.583333333333</v>
      </c>
      <c r="J44" s="36">
        <v>2961.016666666666</v>
      </c>
      <c r="K44" s="31">
        <v>2912.15</v>
      </c>
      <c r="L44" s="31">
        <v>2846</v>
      </c>
      <c r="M44" s="31">
        <v>2.0902799999999999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201.72</v>
      </c>
      <c r="D45" s="36">
        <v>203.04</v>
      </c>
      <c r="E45" s="36">
        <v>199.67999999999998</v>
      </c>
      <c r="F45" s="36">
        <v>197.64</v>
      </c>
      <c r="G45" s="36">
        <v>194.27999999999997</v>
      </c>
      <c r="H45" s="36">
        <v>205.07999999999998</v>
      </c>
      <c r="I45" s="36">
        <v>208.44</v>
      </c>
      <c r="J45" s="36">
        <v>210.48</v>
      </c>
      <c r="K45" s="31">
        <v>206.4</v>
      </c>
      <c r="L45" s="31">
        <v>201</v>
      </c>
      <c r="M45" s="31">
        <v>61.103050000000003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252.5</v>
      </c>
      <c r="D46" s="36">
        <v>253.13333333333335</v>
      </c>
      <c r="E46" s="36">
        <v>251.16666666666671</v>
      </c>
      <c r="F46" s="36">
        <v>249.83333333333337</v>
      </c>
      <c r="G46" s="36">
        <v>247.86666666666673</v>
      </c>
      <c r="H46" s="36">
        <v>254.4666666666667</v>
      </c>
      <c r="I46" s="36">
        <v>256.43333333333334</v>
      </c>
      <c r="J46" s="36">
        <v>257.76666666666665</v>
      </c>
      <c r="K46" s="31">
        <v>255.1</v>
      </c>
      <c r="L46" s="31">
        <v>251.8</v>
      </c>
      <c r="M46" s="31">
        <v>69.417850000000001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120.56</v>
      </c>
      <c r="D47" s="36">
        <v>120.71666666666665</v>
      </c>
      <c r="E47" s="36">
        <v>119.93333333333331</v>
      </c>
      <c r="F47" s="36">
        <v>119.30666666666666</v>
      </c>
      <c r="G47" s="36">
        <v>118.52333333333331</v>
      </c>
      <c r="H47" s="36">
        <v>121.34333333333331</v>
      </c>
      <c r="I47" s="36">
        <v>122.12666666666664</v>
      </c>
      <c r="J47" s="36">
        <v>122.7533333333333</v>
      </c>
      <c r="K47" s="31">
        <v>121.5</v>
      </c>
      <c r="L47" s="31">
        <v>120.09</v>
      </c>
      <c r="M47" s="31">
        <v>44.07329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1452.95</v>
      </c>
      <c r="D48" s="36">
        <v>1445.1666666666667</v>
      </c>
      <c r="E48" s="36">
        <v>1433.7833333333335</v>
      </c>
      <c r="F48" s="36">
        <v>1414.6166666666668</v>
      </c>
      <c r="G48" s="36">
        <v>1403.2333333333336</v>
      </c>
      <c r="H48" s="36">
        <v>1464.3333333333335</v>
      </c>
      <c r="I48" s="36">
        <v>1475.7166666666667</v>
      </c>
      <c r="J48" s="36">
        <v>1494.8833333333334</v>
      </c>
      <c r="K48" s="31">
        <v>1456.55</v>
      </c>
      <c r="L48" s="31">
        <v>1426</v>
      </c>
      <c r="M48" s="31">
        <v>3.4925000000000002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565.70000000000005</v>
      </c>
      <c r="D49" s="36">
        <v>571.6</v>
      </c>
      <c r="E49" s="36">
        <v>558.30000000000007</v>
      </c>
      <c r="F49" s="36">
        <v>550.90000000000009</v>
      </c>
      <c r="G49" s="36">
        <v>537.60000000000014</v>
      </c>
      <c r="H49" s="36">
        <v>579</v>
      </c>
      <c r="I49" s="36">
        <v>592.29999999999995</v>
      </c>
      <c r="J49" s="36">
        <v>599.69999999999993</v>
      </c>
      <c r="K49" s="31">
        <v>584.9</v>
      </c>
      <c r="L49" s="31">
        <v>564.20000000000005</v>
      </c>
      <c r="M49" s="31">
        <v>10.207190000000001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1315.75</v>
      </c>
      <c r="D50" s="36">
        <v>1323.5833333333333</v>
      </c>
      <c r="E50" s="36">
        <v>1302.1666666666665</v>
      </c>
      <c r="F50" s="36">
        <v>1288.5833333333333</v>
      </c>
      <c r="G50" s="36">
        <v>1267.1666666666665</v>
      </c>
      <c r="H50" s="36">
        <v>1337.1666666666665</v>
      </c>
      <c r="I50" s="36">
        <v>1358.583333333333</v>
      </c>
      <c r="J50" s="36">
        <v>1372.1666666666665</v>
      </c>
      <c r="K50" s="31">
        <v>1345</v>
      </c>
      <c r="L50" s="31">
        <v>1310</v>
      </c>
      <c r="M50" s="31">
        <v>12.24789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306</v>
      </c>
      <c r="D51" s="36">
        <v>306.43333333333334</v>
      </c>
      <c r="E51" s="36">
        <v>303.66666666666669</v>
      </c>
      <c r="F51" s="36">
        <v>301.33333333333337</v>
      </c>
      <c r="G51" s="36">
        <v>298.56666666666672</v>
      </c>
      <c r="H51" s="36">
        <v>308.76666666666665</v>
      </c>
      <c r="I51" s="36">
        <v>311.5333333333333</v>
      </c>
      <c r="J51" s="36">
        <v>313.86666666666662</v>
      </c>
      <c r="K51" s="31">
        <v>309.2</v>
      </c>
      <c r="L51" s="31">
        <v>304.10000000000002</v>
      </c>
      <c r="M51" s="31">
        <v>218.91698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1620.3</v>
      </c>
      <c r="D52" s="36">
        <v>1619.7166666666665</v>
      </c>
      <c r="E52" s="36">
        <v>1602.4833333333329</v>
      </c>
      <c r="F52" s="36">
        <v>1584.6666666666665</v>
      </c>
      <c r="G52" s="36">
        <v>1567.4333333333329</v>
      </c>
      <c r="H52" s="36">
        <v>1637.5333333333328</v>
      </c>
      <c r="I52" s="36">
        <v>1654.7666666666664</v>
      </c>
      <c r="J52" s="36">
        <v>1672.5833333333328</v>
      </c>
      <c r="K52" s="31">
        <v>1636.95</v>
      </c>
      <c r="L52" s="31">
        <v>1601.9</v>
      </c>
      <c r="M52" s="31">
        <v>8.6826399999999992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296.2</v>
      </c>
      <c r="D53" s="36">
        <v>297.59999999999997</v>
      </c>
      <c r="E53" s="36">
        <v>293.84999999999991</v>
      </c>
      <c r="F53" s="36">
        <v>291.49999999999994</v>
      </c>
      <c r="G53" s="36">
        <v>287.74999999999989</v>
      </c>
      <c r="H53" s="36">
        <v>299.94999999999993</v>
      </c>
      <c r="I53" s="36">
        <v>303.70000000000005</v>
      </c>
      <c r="J53" s="36">
        <v>306.04999999999995</v>
      </c>
      <c r="K53" s="31">
        <v>301.35000000000002</v>
      </c>
      <c r="L53" s="31">
        <v>295.25</v>
      </c>
      <c r="M53" s="31">
        <v>75.280349999999999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352.2</v>
      </c>
      <c r="D54" s="36">
        <v>353.25</v>
      </c>
      <c r="E54" s="36">
        <v>348.5</v>
      </c>
      <c r="F54" s="36">
        <v>344.8</v>
      </c>
      <c r="G54" s="36">
        <v>340.05</v>
      </c>
      <c r="H54" s="36">
        <v>356.95</v>
      </c>
      <c r="I54" s="36">
        <v>361.7</v>
      </c>
      <c r="J54" s="36">
        <v>365.4</v>
      </c>
      <c r="K54" s="31">
        <v>358</v>
      </c>
      <c r="L54" s="31">
        <v>349.55</v>
      </c>
      <c r="M54" s="31">
        <v>158.72017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1506.75</v>
      </c>
      <c r="D55" s="36">
        <v>1498.7</v>
      </c>
      <c r="E55" s="36">
        <v>1487.4</v>
      </c>
      <c r="F55" s="36">
        <v>1468.05</v>
      </c>
      <c r="G55" s="36">
        <v>1456.75</v>
      </c>
      <c r="H55" s="36">
        <v>1518.0500000000002</v>
      </c>
      <c r="I55" s="36">
        <v>1529.35</v>
      </c>
      <c r="J55" s="36">
        <v>1548.7000000000003</v>
      </c>
      <c r="K55" s="31">
        <v>1510</v>
      </c>
      <c r="L55" s="31">
        <v>1479.35</v>
      </c>
      <c r="M55" s="31">
        <v>62.381120000000003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351.6</v>
      </c>
      <c r="D56" s="36">
        <v>353.48333333333335</v>
      </c>
      <c r="E56" s="36">
        <v>348.9666666666667</v>
      </c>
      <c r="F56" s="36">
        <v>346.33333333333337</v>
      </c>
      <c r="G56" s="36">
        <v>341.81666666666672</v>
      </c>
      <c r="H56" s="36">
        <v>356.11666666666667</v>
      </c>
      <c r="I56" s="36">
        <v>360.63333333333333</v>
      </c>
      <c r="J56" s="36">
        <v>363.26666666666665</v>
      </c>
      <c r="K56" s="31">
        <v>358</v>
      </c>
      <c r="L56" s="31">
        <v>350.85</v>
      </c>
      <c r="M56" s="31">
        <v>13.121309999999999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32600.15</v>
      </c>
      <c r="D57" s="36">
        <v>32527.983333333334</v>
      </c>
      <c r="E57" s="36">
        <v>32229.866666666669</v>
      </c>
      <c r="F57" s="36">
        <v>31859.583333333336</v>
      </c>
      <c r="G57" s="36">
        <v>31561.466666666671</v>
      </c>
      <c r="H57" s="36">
        <v>32898.266666666663</v>
      </c>
      <c r="I57" s="36">
        <v>33196.383333333331</v>
      </c>
      <c r="J57" s="36">
        <v>33566.666666666664</v>
      </c>
      <c r="K57" s="31">
        <v>32826.1</v>
      </c>
      <c r="L57" s="31">
        <v>32157.7</v>
      </c>
      <c r="M57" s="31">
        <v>0.39122000000000001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5792.65</v>
      </c>
      <c r="D58" s="36">
        <v>5809</v>
      </c>
      <c r="E58" s="36">
        <v>5768</v>
      </c>
      <c r="F58" s="36">
        <v>5743.35</v>
      </c>
      <c r="G58" s="36">
        <v>5702.35</v>
      </c>
      <c r="H58" s="36">
        <v>5833.65</v>
      </c>
      <c r="I58" s="36">
        <v>5874.65</v>
      </c>
      <c r="J58" s="36">
        <v>5899.2999999999993</v>
      </c>
      <c r="K58" s="31">
        <v>5850</v>
      </c>
      <c r="L58" s="31">
        <v>5784.35</v>
      </c>
      <c r="M58" s="31">
        <v>1.2443500000000001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750.2</v>
      </c>
      <c r="D59" s="36">
        <v>748.13333333333333</v>
      </c>
      <c r="E59" s="36">
        <v>737.4666666666667</v>
      </c>
      <c r="F59" s="36">
        <v>724.73333333333335</v>
      </c>
      <c r="G59" s="36">
        <v>714.06666666666672</v>
      </c>
      <c r="H59" s="36">
        <v>760.86666666666667</v>
      </c>
      <c r="I59" s="36">
        <v>771.53333333333342</v>
      </c>
      <c r="J59" s="36">
        <v>784.26666666666665</v>
      </c>
      <c r="K59" s="31">
        <v>758.8</v>
      </c>
      <c r="L59" s="31">
        <v>735.4</v>
      </c>
      <c r="M59" s="31">
        <v>30.48725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112.1</v>
      </c>
      <c r="D60" s="36">
        <v>112.3</v>
      </c>
      <c r="E60" s="36">
        <v>111.61</v>
      </c>
      <c r="F60" s="36">
        <v>111.12</v>
      </c>
      <c r="G60" s="36">
        <v>110.43</v>
      </c>
      <c r="H60" s="36">
        <v>112.78999999999999</v>
      </c>
      <c r="I60" s="36">
        <v>113.47999999999999</v>
      </c>
      <c r="J60" s="36">
        <v>113.96999999999998</v>
      </c>
      <c r="K60" s="31">
        <v>112.99</v>
      </c>
      <c r="L60" s="31">
        <v>111.81</v>
      </c>
      <c r="M60" s="31">
        <v>132.24117000000001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1348.8</v>
      </c>
      <c r="D61" s="36">
        <v>1354.2833333333331</v>
      </c>
      <c r="E61" s="36">
        <v>1338.7166666666662</v>
      </c>
      <c r="F61" s="36">
        <v>1328.6333333333332</v>
      </c>
      <c r="G61" s="36">
        <v>1313.0666666666664</v>
      </c>
      <c r="H61" s="36">
        <v>1364.3666666666661</v>
      </c>
      <c r="I61" s="36">
        <v>1379.9333333333332</v>
      </c>
      <c r="J61" s="36">
        <v>1390.016666666666</v>
      </c>
      <c r="K61" s="31">
        <v>1369.85</v>
      </c>
      <c r="L61" s="31">
        <v>1344.2</v>
      </c>
      <c r="M61" s="31">
        <v>16.794329999999999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1574.55</v>
      </c>
      <c r="D62" s="36">
        <v>1576.2666666666667</v>
      </c>
      <c r="E62" s="36">
        <v>1566.7333333333333</v>
      </c>
      <c r="F62" s="36">
        <v>1558.9166666666667</v>
      </c>
      <c r="G62" s="36">
        <v>1549.3833333333334</v>
      </c>
      <c r="H62" s="36">
        <v>1584.0833333333333</v>
      </c>
      <c r="I62" s="36">
        <v>1593.6166666666666</v>
      </c>
      <c r="J62" s="36">
        <v>1601.4333333333332</v>
      </c>
      <c r="K62" s="31">
        <v>1585.8</v>
      </c>
      <c r="L62" s="31">
        <v>1568.45</v>
      </c>
      <c r="M62" s="31">
        <v>7.70573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538.85</v>
      </c>
      <c r="D63" s="36">
        <v>536.2833333333333</v>
      </c>
      <c r="E63" s="36">
        <v>531.41666666666663</v>
      </c>
      <c r="F63" s="36">
        <v>523.98333333333335</v>
      </c>
      <c r="G63" s="36">
        <v>519.11666666666667</v>
      </c>
      <c r="H63" s="36">
        <v>543.71666666666658</v>
      </c>
      <c r="I63" s="36">
        <v>548.58333333333337</v>
      </c>
      <c r="J63" s="36">
        <v>556.01666666666654</v>
      </c>
      <c r="K63" s="31">
        <v>541.15</v>
      </c>
      <c r="L63" s="31">
        <v>528.85</v>
      </c>
      <c r="M63" s="31">
        <v>125.66904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6022.25</v>
      </c>
      <c r="D64" s="36">
        <v>6030.95</v>
      </c>
      <c r="E64" s="36">
        <v>5972.3499999999995</v>
      </c>
      <c r="F64" s="36">
        <v>5922.45</v>
      </c>
      <c r="G64" s="36">
        <v>5863.8499999999995</v>
      </c>
      <c r="H64" s="36">
        <v>6080.8499999999995</v>
      </c>
      <c r="I64" s="36">
        <v>6139.45</v>
      </c>
      <c r="J64" s="36">
        <v>6189.3499999999995</v>
      </c>
      <c r="K64" s="31">
        <v>6089.55</v>
      </c>
      <c r="L64" s="31">
        <v>5981.05</v>
      </c>
      <c r="M64" s="31">
        <v>1.7804199999999999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3531.45</v>
      </c>
      <c r="D65" s="36">
        <v>3559.9833333333336</v>
      </c>
      <c r="E65" s="36">
        <v>3496.0666666666671</v>
      </c>
      <c r="F65" s="36">
        <v>3460.6833333333334</v>
      </c>
      <c r="G65" s="36">
        <v>3396.7666666666669</v>
      </c>
      <c r="H65" s="36">
        <v>3595.3666666666672</v>
      </c>
      <c r="I65" s="36">
        <v>3659.2833333333333</v>
      </c>
      <c r="J65" s="36">
        <v>3694.6666666666674</v>
      </c>
      <c r="K65" s="31">
        <v>3623.9</v>
      </c>
      <c r="L65" s="31">
        <v>3524.6</v>
      </c>
      <c r="M65" s="31">
        <v>4.5789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990.35</v>
      </c>
      <c r="D66" s="36">
        <v>991.90000000000009</v>
      </c>
      <c r="E66" s="36">
        <v>984.35000000000014</v>
      </c>
      <c r="F66" s="36">
        <v>978.35</v>
      </c>
      <c r="G66" s="36">
        <v>970.80000000000007</v>
      </c>
      <c r="H66" s="36">
        <v>997.9000000000002</v>
      </c>
      <c r="I66" s="36">
        <v>1005.4500000000002</v>
      </c>
      <c r="J66" s="36">
        <v>1011.4500000000003</v>
      </c>
      <c r="K66" s="31">
        <v>999.45</v>
      </c>
      <c r="L66" s="31">
        <v>985.9</v>
      </c>
      <c r="M66" s="31">
        <v>18.438279999999999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1748.5</v>
      </c>
      <c r="D67" s="36">
        <v>1758.0833333333333</v>
      </c>
      <c r="E67" s="36">
        <v>1735.6666666666665</v>
      </c>
      <c r="F67" s="36">
        <v>1722.8333333333333</v>
      </c>
      <c r="G67" s="36">
        <v>1700.4166666666665</v>
      </c>
      <c r="H67" s="36">
        <v>1770.9166666666665</v>
      </c>
      <c r="I67" s="36">
        <v>1793.333333333333</v>
      </c>
      <c r="J67" s="36">
        <v>1806.1666666666665</v>
      </c>
      <c r="K67" s="31">
        <v>1780.5</v>
      </c>
      <c r="L67" s="31">
        <v>1745.25</v>
      </c>
      <c r="M67" s="31">
        <v>2.2628300000000001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459.6</v>
      </c>
      <c r="D68" s="36">
        <v>463.16666666666669</v>
      </c>
      <c r="E68" s="36">
        <v>454.93333333333339</v>
      </c>
      <c r="F68" s="36">
        <v>450.26666666666671</v>
      </c>
      <c r="G68" s="36">
        <v>442.03333333333342</v>
      </c>
      <c r="H68" s="36">
        <v>467.83333333333337</v>
      </c>
      <c r="I68" s="36">
        <v>476.06666666666661</v>
      </c>
      <c r="J68" s="36">
        <v>480.73333333333335</v>
      </c>
      <c r="K68" s="31">
        <v>471.4</v>
      </c>
      <c r="L68" s="31">
        <v>458.5</v>
      </c>
      <c r="M68" s="31">
        <v>33.980879999999999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3821.95</v>
      </c>
      <c r="D69" s="36">
        <v>3818.2166666666667</v>
      </c>
      <c r="E69" s="36">
        <v>3783.7333333333336</v>
      </c>
      <c r="F69" s="36">
        <v>3745.5166666666669</v>
      </c>
      <c r="G69" s="36">
        <v>3711.0333333333338</v>
      </c>
      <c r="H69" s="36">
        <v>3856.4333333333334</v>
      </c>
      <c r="I69" s="36">
        <v>3890.9166666666661</v>
      </c>
      <c r="J69" s="36">
        <v>3929.1333333333332</v>
      </c>
      <c r="K69" s="31">
        <v>3852.7</v>
      </c>
      <c r="L69" s="31">
        <v>3780</v>
      </c>
      <c r="M69" s="31">
        <v>3.5588899999999999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849.5</v>
      </c>
      <c r="D70" s="36">
        <v>855.94999999999993</v>
      </c>
      <c r="E70" s="36">
        <v>841.29999999999984</v>
      </c>
      <c r="F70" s="36">
        <v>833.09999999999991</v>
      </c>
      <c r="G70" s="36">
        <v>818.44999999999982</v>
      </c>
      <c r="H70" s="36">
        <v>864.14999999999986</v>
      </c>
      <c r="I70" s="36">
        <v>878.8</v>
      </c>
      <c r="J70" s="36">
        <v>886.99999999999989</v>
      </c>
      <c r="K70" s="31">
        <v>870.6</v>
      </c>
      <c r="L70" s="31">
        <v>847.75</v>
      </c>
      <c r="M70" s="31">
        <v>25.244440000000001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643.25</v>
      </c>
      <c r="D71" s="36">
        <v>645.1</v>
      </c>
      <c r="E71" s="36">
        <v>639</v>
      </c>
      <c r="F71" s="36">
        <v>634.75</v>
      </c>
      <c r="G71" s="36">
        <v>628.65</v>
      </c>
      <c r="H71" s="36">
        <v>649.35</v>
      </c>
      <c r="I71" s="36">
        <v>655.45000000000016</v>
      </c>
      <c r="J71" s="36">
        <v>659.7</v>
      </c>
      <c r="K71" s="31">
        <v>651.20000000000005</v>
      </c>
      <c r="L71" s="31">
        <v>640.85</v>
      </c>
      <c r="M71" s="31">
        <v>34.616419999999998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1804.05</v>
      </c>
      <c r="D72" s="36">
        <v>1797.1000000000001</v>
      </c>
      <c r="E72" s="36">
        <v>1785.2000000000003</v>
      </c>
      <c r="F72" s="36">
        <v>1766.3500000000001</v>
      </c>
      <c r="G72" s="36">
        <v>1754.4500000000003</v>
      </c>
      <c r="H72" s="36">
        <v>1815.9500000000003</v>
      </c>
      <c r="I72" s="36">
        <v>1827.8500000000004</v>
      </c>
      <c r="J72" s="36">
        <v>1846.7000000000003</v>
      </c>
      <c r="K72" s="31">
        <v>1809</v>
      </c>
      <c r="L72" s="31">
        <v>1778.25</v>
      </c>
      <c r="M72" s="31">
        <v>3.11171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2821.05</v>
      </c>
      <c r="D73" s="36">
        <v>2851.2166666666672</v>
      </c>
      <c r="E73" s="36">
        <v>2753.2833333333342</v>
      </c>
      <c r="F73" s="36">
        <v>2685.5166666666669</v>
      </c>
      <c r="G73" s="36">
        <v>2587.5833333333339</v>
      </c>
      <c r="H73" s="36">
        <v>2918.9833333333345</v>
      </c>
      <c r="I73" s="36">
        <v>3016.916666666667</v>
      </c>
      <c r="J73" s="36">
        <v>3084.6833333333348</v>
      </c>
      <c r="K73" s="31">
        <v>2949.15</v>
      </c>
      <c r="L73" s="31">
        <v>2783.45</v>
      </c>
      <c r="M73" s="31">
        <v>8.6269799999999996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427.75</v>
      </c>
      <c r="D74" s="36">
        <v>425.5333333333333</v>
      </c>
      <c r="E74" s="36">
        <v>420.61666666666662</v>
      </c>
      <c r="F74" s="36">
        <v>413.48333333333329</v>
      </c>
      <c r="G74" s="36">
        <v>408.56666666666661</v>
      </c>
      <c r="H74" s="36">
        <v>432.66666666666663</v>
      </c>
      <c r="I74" s="36">
        <v>437.58333333333337</v>
      </c>
      <c r="J74" s="36">
        <v>444.71666666666664</v>
      </c>
      <c r="K74" s="31">
        <v>430.45</v>
      </c>
      <c r="L74" s="31">
        <v>418.4</v>
      </c>
      <c r="M74" s="31">
        <v>19.686979999999998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184.92</v>
      </c>
      <c r="D75" s="36">
        <v>185.9</v>
      </c>
      <c r="E75" s="36">
        <v>180.47</v>
      </c>
      <c r="F75" s="36">
        <v>176.01999999999998</v>
      </c>
      <c r="G75" s="36">
        <v>170.58999999999997</v>
      </c>
      <c r="H75" s="36">
        <v>190.35000000000002</v>
      </c>
      <c r="I75" s="36">
        <v>195.78000000000003</v>
      </c>
      <c r="J75" s="36">
        <v>200.23000000000005</v>
      </c>
      <c r="K75" s="31">
        <v>191.33</v>
      </c>
      <c r="L75" s="31">
        <v>181.45</v>
      </c>
      <c r="M75" s="31">
        <v>163.73728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4855.95</v>
      </c>
      <c r="D76" s="36">
        <v>4878.3</v>
      </c>
      <c r="E76" s="36">
        <v>4806.6000000000004</v>
      </c>
      <c r="F76" s="36">
        <v>4757.25</v>
      </c>
      <c r="G76" s="36">
        <v>4685.55</v>
      </c>
      <c r="H76" s="36">
        <v>4927.6500000000005</v>
      </c>
      <c r="I76" s="36">
        <v>4999.3499999999995</v>
      </c>
      <c r="J76" s="36">
        <v>5048.7000000000007</v>
      </c>
      <c r="K76" s="31">
        <v>4950</v>
      </c>
      <c r="L76" s="31">
        <v>4828.95</v>
      </c>
      <c r="M76" s="31">
        <v>4.2046299999999999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13270.55</v>
      </c>
      <c r="D77" s="36">
        <v>13155.15</v>
      </c>
      <c r="E77" s="36">
        <v>12915.4</v>
      </c>
      <c r="F77" s="36">
        <v>12560.25</v>
      </c>
      <c r="G77" s="36">
        <v>12320.5</v>
      </c>
      <c r="H77" s="36">
        <v>13510.3</v>
      </c>
      <c r="I77" s="36">
        <v>13750.05</v>
      </c>
      <c r="J77" s="36">
        <v>14105.199999999999</v>
      </c>
      <c r="K77" s="31">
        <v>13394.9</v>
      </c>
      <c r="L77" s="31">
        <v>12800</v>
      </c>
      <c r="M77" s="31">
        <v>8.8195599999999992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3303.95</v>
      </c>
      <c r="D78" s="36">
        <v>3302.9666666666667</v>
      </c>
      <c r="E78" s="36">
        <v>3281.0833333333335</v>
      </c>
      <c r="F78" s="36">
        <v>3258.2166666666667</v>
      </c>
      <c r="G78" s="36">
        <v>3236.3333333333335</v>
      </c>
      <c r="H78" s="36">
        <v>3325.8333333333335</v>
      </c>
      <c r="I78" s="36">
        <v>3347.7166666666667</v>
      </c>
      <c r="J78" s="36">
        <v>3370.5833333333335</v>
      </c>
      <c r="K78" s="31">
        <v>3324.85</v>
      </c>
      <c r="L78" s="31">
        <v>3280.1</v>
      </c>
      <c r="M78" s="31">
        <v>2.0430799999999998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6954.5</v>
      </c>
      <c r="D79" s="36">
        <v>6958.1833333333334</v>
      </c>
      <c r="E79" s="36">
        <v>6926.3666666666668</v>
      </c>
      <c r="F79" s="36">
        <v>6898.2333333333336</v>
      </c>
      <c r="G79" s="36">
        <v>6866.416666666667</v>
      </c>
      <c r="H79" s="36">
        <v>6986.3166666666666</v>
      </c>
      <c r="I79" s="36">
        <v>7018.1333333333341</v>
      </c>
      <c r="J79" s="36">
        <v>7046.2666666666664</v>
      </c>
      <c r="K79" s="31">
        <v>6990</v>
      </c>
      <c r="L79" s="31">
        <v>6930.05</v>
      </c>
      <c r="M79" s="31">
        <v>1.4228799999999999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4898.1000000000004</v>
      </c>
      <c r="D80" s="36">
        <v>4916.083333333333</v>
      </c>
      <c r="E80" s="36">
        <v>4864.3166666666657</v>
      </c>
      <c r="F80" s="36">
        <v>4830.5333333333328</v>
      </c>
      <c r="G80" s="36">
        <v>4778.7666666666655</v>
      </c>
      <c r="H80" s="36">
        <v>4949.8666666666659</v>
      </c>
      <c r="I80" s="36">
        <v>5001.6333333333341</v>
      </c>
      <c r="J80" s="36">
        <v>5035.4166666666661</v>
      </c>
      <c r="K80" s="31">
        <v>4967.8500000000004</v>
      </c>
      <c r="L80" s="31">
        <v>4882.3</v>
      </c>
      <c r="M80" s="31">
        <v>2.08413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3875.95</v>
      </c>
      <c r="D81" s="36">
        <v>3850.5</v>
      </c>
      <c r="E81" s="36">
        <v>3798</v>
      </c>
      <c r="F81" s="36">
        <v>3720.05</v>
      </c>
      <c r="G81" s="36">
        <v>3667.55</v>
      </c>
      <c r="H81" s="36">
        <v>3928.45</v>
      </c>
      <c r="I81" s="36">
        <v>3980.95</v>
      </c>
      <c r="J81" s="36">
        <v>4058.8999999999996</v>
      </c>
      <c r="K81" s="31">
        <v>3903</v>
      </c>
      <c r="L81" s="31">
        <v>3772.55</v>
      </c>
      <c r="M81" s="31">
        <v>3.29691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226.77</v>
      </c>
      <c r="D82" s="36">
        <v>223.42333333333332</v>
      </c>
      <c r="E82" s="36">
        <v>217.04666666666662</v>
      </c>
      <c r="F82" s="36">
        <v>207.3233333333333</v>
      </c>
      <c r="G82" s="36">
        <v>200.9466666666666</v>
      </c>
      <c r="H82" s="36">
        <v>233.14666666666665</v>
      </c>
      <c r="I82" s="36">
        <v>239.52333333333337</v>
      </c>
      <c r="J82" s="36">
        <v>249.24666666666667</v>
      </c>
      <c r="K82" s="31">
        <v>229.8</v>
      </c>
      <c r="L82" s="31">
        <v>213.7</v>
      </c>
      <c r="M82" s="31">
        <v>1198.02871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199.56</v>
      </c>
      <c r="D83" s="36">
        <v>200.56666666666669</v>
      </c>
      <c r="E83" s="36">
        <v>197.9933333333334</v>
      </c>
      <c r="F83" s="36">
        <v>196.4266666666667</v>
      </c>
      <c r="G83" s="36">
        <v>193.85333333333341</v>
      </c>
      <c r="H83" s="36">
        <v>202.13333333333338</v>
      </c>
      <c r="I83" s="36">
        <v>204.70666666666671</v>
      </c>
      <c r="J83" s="36">
        <v>206.27333333333337</v>
      </c>
      <c r="K83" s="31">
        <v>203.14</v>
      </c>
      <c r="L83" s="31">
        <v>199</v>
      </c>
      <c r="M83" s="31">
        <v>93.082430000000002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993.7</v>
      </c>
      <c r="D84" s="36">
        <v>1001</v>
      </c>
      <c r="E84" s="36">
        <v>982.75</v>
      </c>
      <c r="F84" s="36">
        <v>971.8</v>
      </c>
      <c r="G84" s="36">
        <v>953.55</v>
      </c>
      <c r="H84" s="36">
        <v>1011.95</v>
      </c>
      <c r="I84" s="36">
        <v>1030.2</v>
      </c>
      <c r="J84" s="36">
        <v>1041.1500000000001</v>
      </c>
      <c r="K84" s="31">
        <v>1019.25</v>
      </c>
      <c r="L84" s="31">
        <v>990.05</v>
      </c>
      <c r="M84" s="31">
        <v>4.2092900000000002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551.20000000000005</v>
      </c>
      <c r="D85" s="36">
        <v>547.01666666666677</v>
      </c>
      <c r="E85" s="36">
        <v>531.28333333333353</v>
      </c>
      <c r="F85" s="36">
        <v>511.36666666666679</v>
      </c>
      <c r="G85" s="36">
        <v>495.63333333333355</v>
      </c>
      <c r="H85" s="36">
        <v>566.93333333333351</v>
      </c>
      <c r="I85" s="36">
        <v>582.66666666666686</v>
      </c>
      <c r="J85" s="36">
        <v>602.58333333333348</v>
      </c>
      <c r="K85" s="31">
        <v>562.75</v>
      </c>
      <c r="L85" s="31">
        <v>527.1</v>
      </c>
      <c r="M85" s="31">
        <v>45.036839999999998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229.47</v>
      </c>
      <c r="D86" s="36">
        <v>231.20333333333335</v>
      </c>
      <c r="E86" s="36">
        <v>227.1166666666667</v>
      </c>
      <c r="F86" s="36">
        <v>224.76333333333335</v>
      </c>
      <c r="G86" s="36">
        <v>220.6766666666667</v>
      </c>
      <c r="H86" s="36">
        <v>233.5566666666667</v>
      </c>
      <c r="I86" s="36">
        <v>237.64333333333335</v>
      </c>
      <c r="J86" s="36">
        <v>239.9966666666667</v>
      </c>
      <c r="K86" s="31">
        <v>235.29</v>
      </c>
      <c r="L86" s="31">
        <v>228.85</v>
      </c>
      <c r="M86" s="31">
        <v>112.34936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1868.7</v>
      </c>
      <c r="D87" s="36">
        <v>1884.6833333333334</v>
      </c>
      <c r="E87" s="36">
        <v>1849.6666666666667</v>
      </c>
      <c r="F87" s="36">
        <v>1830.6333333333334</v>
      </c>
      <c r="G87" s="36">
        <v>1795.6166666666668</v>
      </c>
      <c r="H87" s="36">
        <v>1903.7166666666667</v>
      </c>
      <c r="I87" s="36">
        <v>1938.7333333333331</v>
      </c>
      <c r="J87" s="36">
        <v>1957.7666666666667</v>
      </c>
      <c r="K87" s="31">
        <v>1919.7</v>
      </c>
      <c r="L87" s="31">
        <v>1865.65</v>
      </c>
      <c r="M87" s="31">
        <v>2.2167300000000001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1428.35</v>
      </c>
      <c r="D88" s="36">
        <v>1433.05</v>
      </c>
      <c r="E88" s="36">
        <v>1420.1</v>
      </c>
      <c r="F88" s="36">
        <v>1411.85</v>
      </c>
      <c r="G88" s="36">
        <v>1398.8999999999999</v>
      </c>
      <c r="H88" s="36">
        <v>1441.3</v>
      </c>
      <c r="I88" s="36">
        <v>1454.2500000000002</v>
      </c>
      <c r="J88" s="36">
        <v>1462.5</v>
      </c>
      <c r="K88" s="31">
        <v>1446</v>
      </c>
      <c r="L88" s="31">
        <v>1424.8</v>
      </c>
      <c r="M88" s="31">
        <v>6.3843699999999997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2883.65</v>
      </c>
      <c r="D89" s="36">
        <v>2903.5</v>
      </c>
      <c r="E89" s="36">
        <v>2850.65</v>
      </c>
      <c r="F89" s="36">
        <v>2817.65</v>
      </c>
      <c r="G89" s="36">
        <v>2764.8</v>
      </c>
      <c r="H89" s="36">
        <v>2936.5</v>
      </c>
      <c r="I89" s="36">
        <v>2989.3500000000004</v>
      </c>
      <c r="J89" s="36">
        <v>3022.35</v>
      </c>
      <c r="K89" s="31">
        <v>2956.35</v>
      </c>
      <c r="L89" s="31">
        <v>2870.5</v>
      </c>
      <c r="M89" s="31">
        <v>4.9644199999999996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2748.55</v>
      </c>
      <c r="D90" s="36">
        <v>2745.4666666666672</v>
      </c>
      <c r="E90" s="36">
        <v>2710.0333333333342</v>
      </c>
      <c r="F90" s="36">
        <v>2671.5166666666669</v>
      </c>
      <c r="G90" s="36">
        <v>2636.0833333333339</v>
      </c>
      <c r="H90" s="36">
        <v>2783.9833333333345</v>
      </c>
      <c r="I90" s="36">
        <v>2819.416666666667</v>
      </c>
      <c r="J90" s="36">
        <v>2857.9333333333348</v>
      </c>
      <c r="K90" s="31">
        <v>2780.9</v>
      </c>
      <c r="L90" s="31">
        <v>2706.95</v>
      </c>
      <c r="M90" s="31">
        <v>11.01735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3203.2</v>
      </c>
      <c r="D91" s="36">
        <v>3192.4166666666665</v>
      </c>
      <c r="E91" s="36">
        <v>3164.3833333333332</v>
      </c>
      <c r="F91" s="36">
        <v>3125.5666666666666</v>
      </c>
      <c r="G91" s="36">
        <v>3097.5333333333333</v>
      </c>
      <c r="H91" s="36">
        <v>3231.2333333333331</v>
      </c>
      <c r="I91" s="36">
        <v>3259.2666666666669</v>
      </c>
      <c r="J91" s="36">
        <v>3298.083333333333</v>
      </c>
      <c r="K91" s="31">
        <v>3220.45</v>
      </c>
      <c r="L91" s="31">
        <v>3153.6</v>
      </c>
      <c r="M91" s="31">
        <v>1.5749500000000001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594</v>
      </c>
      <c r="D92" s="36">
        <v>594.18333333333339</v>
      </c>
      <c r="E92" s="36">
        <v>589.96666666666681</v>
      </c>
      <c r="F92" s="36">
        <v>585.93333333333339</v>
      </c>
      <c r="G92" s="36">
        <v>581.71666666666681</v>
      </c>
      <c r="H92" s="36">
        <v>598.21666666666681</v>
      </c>
      <c r="I92" s="36">
        <v>602.43333333333351</v>
      </c>
      <c r="J92" s="36">
        <v>606.46666666666681</v>
      </c>
      <c r="K92" s="31">
        <v>598.4</v>
      </c>
      <c r="L92" s="31">
        <v>590.15</v>
      </c>
      <c r="M92" s="31">
        <v>20.08643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1661.45</v>
      </c>
      <c r="D93" s="36">
        <v>1668.1833333333334</v>
      </c>
      <c r="E93" s="36">
        <v>1650.4166666666667</v>
      </c>
      <c r="F93" s="36">
        <v>1639.3833333333334</v>
      </c>
      <c r="G93" s="36">
        <v>1621.6166666666668</v>
      </c>
      <c r="H93" s="36">
        <v>1679.2166666666667</v>
      </c>
      <c r="I93" s="36">
        <v>1696.9833333333331</v>
      </c>
      <c r="J93" s="36">
        <v>1708.0166666666667</v>
      </c>
      <c r="K93" s="31">
        <v>1685.95</v>
      </c>
      <c r="L93" s="31">
        <v>1657.15</v>
      </c>
      <c r="M93" s="31">
        <v>21.581849999999999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4385.75</v>
      </c>
      <c r="D94" s="36">
        <v>4400.2666666666664</v>
      </c>
      <c r="E94" s="36">
        <v>4363.5333333333328</v>
      </c>
      <c r="F94" s="36">
        <v>4341.3166666666666</v>
      </c>
      <c r="G94" s="36">
        <v>4304.583333333333</v>
      </c>
      <c r="H94" s="36">
        <v>4422.4833333333327</v>
      </c>
      <c r="I94" s="36">
        <v>4459.2166666666662</v>
      </c>
      <c r="J94" s="36">
        <v>4481.4333333333325</v>
      </c>
      <c r="K94" s="31">
        <v>4437</v>
      </c>
      <c r="L94" s="31">
        <v>4378.05</v>
      </c>
      <c r="M94" s="31">
        <v>4.9580500000000001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1625.05</v>
      </c>
      <c r="D95" s="36">
        <v>1627.3500000000001</v>
      </c>
      <c r="E95" s="36">
        <v>1620.7000000000003</v>
      </c>
      <c r="F95" s="36">
        <v>1616.3500000000001</v>
      </c>
      <c r="G95" s="36">
        <v>1609.7000000000003</v>
      </c>
      <c r="H95" s="36">
        <v>1631.7000000000003</v>
      </c>
      <c r="I95" s="36">
        <v>1638.3500000000004</v>
      </c>
      <c r="J95" s="36">
        <v>1642.7000000000003</v>
      </c>
      <c r="K95" s="31">
        <v>1634</v>
      </c>
      <c r="L95" s="31">
        <v>1623</v>
      </c>
      <c r="M95" s="31">
        <v>101.66710999999999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729</v>
      </c>
      <c r="D96" s="36">
        <v>727.65</v>
      </c>
      <c r="E96" s="36">
        <v>724.8</v>
      </c>
      <c r="F96" s="36">
        <v>720.6</v>
      </c>
      <c r="G96" s="36">
        <v>717.75</v>
      </c>
      <c r="H96" s="36">
        <v>731.84999999999991</v>
      </c>
      <c r="I96" s="36">
        <v>734.7</v>
      </c>
      <c r="J96" s="36">
        <v>738.89999999999986</v>
      </c>
      <c r="K96" s="31">
        <v>730.5</v>
      </c>
      <c r="L96" s="31">
        <v>723.45</v>
      </c>
      <c r="M96" s="31">
        <v>38.989890000000003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1884.65</v>
      </c>
      <c r="D97" s="36">
        <v>1889.8833333333332</v>
      </c>
      <c r="E97" s="36">
        <v>1871.7666666666664</v>
      </c>
      <c r="F97" s="36">
        <v>1858.8833333333332</v>
      </c>
      <c r="G97" s="36">
        <v>1840.7666666666664</v>
      </c>
      <c r="H97" s="36">
        <v>1902.7666666666664</v>
      </c>
      <c r="I97" s="36">
        <v>1920.8833333333332</v>
      </c>
      <c r="J97" s="36">
        <v>1933.7666666666664</v>
      </c>
      <c r="K97" s="31">
        <v>1908</v>
      </c>
      <c r="L97" s="31">
        <v>1877</v>
      </c>
      <c r="M97" s="31">
        <v>5.4389700000000003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5384.9</v>
      </c>
      <c r="D98" s="36">
        <v>5381.2333333333336</v>
      </c>
      <c r="E98" s="36">
        <v>5318.666666666667</v>
      </c>
      <c r="F98" s="36">
        <v>5252.4333333333334</v>
      </c>
      <c r="G98" s="36">
        <v>5189.8666666666668</v>
      </c>
      <c r="H98" s="36">
        <v>5447.4666666666672</v>
      </c>
      <c r="I98" s="36">
        <v>5510.0333333333328</v>
      </c>
      <c r="J98" s="36">
        <v>5576.2666666666673</v>
      </c>
      <c r="K98" s="31">
        <v>5443.8</v>
      </c>
      <c r="L98" s="31">
        <v>5315</v>
      </c>
      <c r="M98" s="31">
        <v>7.5767800000000003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685.1</v>
      </c>
      <c r="D99" s="36">
        <v>685.86666666666679</v>
      </c>
      <c r="E99" s="36">
        <v>677.03333333333353</v>
      </c>
      <c r="F99" s="36">
        <v>668.9666666666667</v>
      </c>
      <c r="G99" s="36">
        <v>660.13333333333344</v>
      </c>
      <c r="H99" s="36">
        <v>693.93333333333362</v>
      </c>
      <c r="I99" s="36">
        <v>702.76666666666688</v>
      </c>
      <c r="J99" s="36">
        <v>710.83333333333371</v>
      </c>
      <c r="K99" s="31">
        <v>694.7</v>
      </c>
      <c r="L99" s="31">
        <v>677.8</v>
      </c>
      <c r="M99" s="31">
        <v>77.749200000000002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4822.75</v>
      </c>
      <c r="D100" s="36">
        <v>4821.45</v>
      </c>
      <c r="E100" s="36">
        <v>4778.8999999999996</v>
      </c>
      <c r="F100" s="36">
        <v>4735.05</v>
      </c>
      <c r="G100" s="36">
        <v>4692.5</v>
      </c>
      <c r="H100" s="36">
        <v>4865.2999999999993</v>
      </c>
      <c r="I100" s="36">
        <v>4907.8500000000004</v>
      </c>
      <c r="J100" s="36">
        <v>4951.6999999999989</v>
      </c>
      <c r="K100" s="31">
        <v>4864</v>
      </c>
      <c r="L100" s="31">
        <v>4777.6000000000004</v>
      </c>
      <c r="M100" s="31">
        <v>18.576730000000001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405.5</v>
      </c>
      <c r="D101" s="36">
        <v>407.75</v>
      </c>
      <c r="E101" s="36">
        <v>401.75</v>
      </c>
      <c r="F101" s="36">
        <v>398</v>
      </c>
      <c r="G101" s="36">
        <v>392</v>
      </c>
      <c r="H101" s="36">
        <v>411.5</v>
      </c>
      <c r="I101" s="36">
        <v>417.5</v>
      </c>
      <c r="J101" s="36">
        <v>421.25</v>
      </c>
      <c r="K101" s="31">
        <v>413.75</v>
      </c>
      <c r="L101" s="31">
        <v>404</v>
      </c>
      <c r="M101" s="31">
        <v>81.319130000000001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2815.6</v>
      </c>
      <c r="D102" s="36">
        <v>2802.65</v>
      </c>
      <c r="E102" s="36">
        <v>2784.3</v>
      </c>
      <c r="F102" s="36">
        <v>2753</v>
      </c>
      <c r="G102" s="36">
        <v>2734.65</v>
      </c>
      <c r="H102" s="36">
        <v>2833.9500000000003</v>
      </c>
      <c r="I102" s="36">
        <v>2852.2999999999997</v>
      </c>
      <c r="J102" s="36">
        <v>2883.6000000000004</v>
      </c>
      <c r="K102" s="31">
        <v>2821</v>
      </c>
      <c r="L102" s="31">
        <v>2771.35</v>
      </c>
      <c r="M102" s="31">
        <v>21.11401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1203.5</v>
      </c>
      <c r="D103" s="36">
        <v>1199.0166666666667</v>
      </c>
      <c r="E103" s="36">
        <v>1193.0333333333333</v>
      </c>
      <c r="F103" s="36">
        <v>1182.5666666666666</v>
      </c>
      <c r="G103" s="36">
        <v>1176.5833333333333</v>
      </c>
      <c r="H103" s="36">
        <v>1209.4833333333333</v>
      </c>
      <c r="I103" s="36">
        <v>1215.4666666666665</v>
      </c>
      <c r="J103" s="36">
        <v>1225.9333333333334</v>
      </c>
      <c r="K103" s="31">
        <v>1205</v>
      </c>
      <c r="L103" s="31">
        <v>1188.55</v>
      </c>
      <c r="M103" s="31">
        <v>75.183090000000007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2096.8000000000002</v>
      </c>
      <c r="D104" s="36">
        <v>2100.4</v>
      </c>
      <c r="E104" s="36">
        <v>2081.5</v>
      </c>
      <c r="F104" s="36">
        <v>2066.1999999999998</v>
      </c>
      <c r="G104" s="36">
        <v>2047.2999999999997</v>
      </c>
      <c r="H104" s="36">
        <v>2115.7000000000003</v>
      </c>
      <c r="I104" s="36">
        <v>2134.6000000000008</v>
      </c>
      <c r="J104" s="36">
        <v>2149.9000000000005</v>
      </c>
      <c r="K104" s="31">
        <v>2119.3000000000002</v>
      </c>
      <c r="L104" s="31">
        <v>2085.1</v>
      </c>
      <c r="M104" s="31">
        <v>7.0349700000000004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731.95</v>
      </c>
      <c r="D105" s="36">
        <v>733.76666666666677</v>
      </c>
      <c r="E105" s="36">
        <v>726.38333333333355</v>
      </c>
      <c r="F105" s="36">
        <v>720.81666666666683</v>
      </c>
      <c r="G105" s="36">
        <v>713.43333333333362</v>
      </c>
      <c r="H105" s="36">
        <v>739.33333333333348</v>
      </c>
      <c r="I105" s="36">
        <v>746.7166666666667</v>
      </c>
      <c r="J105" s="36">
        <v>752.28333333333342</v>
      </c>
      <c r="K105" s="31">
        <v>741.15</v>
      </c>
      <c r="L105" s="31">
        <v>728.2</v>
      </c>
      <c r="M105" s="31">
        <v>10.79889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74.42</v>
      </c>
      <c r="D106" s="36">
        <v>74.783333333333346</v>
      </c>
      <c r="E106" s="36">
        <v>73.776666666666685</v>
      </c>
      <c r="F106" s="36">
        <v>73.13333333333334</v>
      </c>
      <c r="G106" s="36">
        <v>72.126666666666679</v>
      </c>
      <c r="H106" s="36">
        <v>75.426666666666691</v>
      </c>
      <c r="I106" s="36">
        <v>76.433333333333351</v>
      </c>
      <c r="J106" s="36">
        <v>77.076666666666696</v>
      </c>
      <c r="K106" s="31">
        <v>75.790000000000006</v>
      </c>
      <c r="L106" s="31">
        <v>74.14</v>
      </c>
      <c r="M106" s="31">
        <v>223.18922000000001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505.8</v>
      </c>
      <c r="D107" s="36">
        <v>504.23333333333335</v>
      </c>
      <c r="E107" s="36">
        <v>501.51666666666671</v>
      </c>
      <c r="F107" s="36">
        <v>497.23333333333335</v>
      </c>
      <c r="G107" s="36">
        <v>494.51666666666671</v>
      </c>
      <c r="H107" s="36">
        <v>508.51666666666671</v>
      </c>
      <c r="I107" s="36">
        <v>511.23333333333341</v>
      </c>
      <c r="J107" s="36">
        <v>515.51666666666665</v>
      </c>
      <c r="K107" s="31">
        <v>506.95</v>
      </c>
      <c r="L107" s="31">
        <v>499.95</v>
      </c>
      <c r="M107" s="31">
        <v>78.914460000000005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548.35</v>
      </c>
      <c r="D108" s="36">
        <v>552.05000000000007</v>
      </c>
      <c r="E108" s="36">
        <v>543.30000000000018</v>
      </c>
      <c r="F108" s="36">
        <v>538.25000000000011</v>
      </c>
      <c r="G108" s="36">
        <v>529.50000000000023</v>
      </c>
      <c r="H108" s="36">
        <v>557.10000000000014</v>
      </c>
      <c r="I108" s="36">
        <v>565.84999999999991</v>
      </c>
      <c r="J108" s="36">
        <v>570.90000000000009</v>
      </c>
      <c r="K108" s="31">
        <v>560.79999999999995</v>
      </c>
      <c r="L108" s="31">
        <v>547</v>
      </c>
      <c r="M108" s="31">
        <v>9.7711500000000004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641.9</v>
      </c>
      <c r="D109" s="36">
        <v>642.43333333333339</v>
      </c>
      <c r="E109" s="36">
        <v>635.86666666666679</v>
      </c>
      <c r="F109" s="36">
        <v>629.83333333333337</v>
      </c>
      <c r="G109" s="36">
        <v>623.26666666666677</v>
      </c>
      <c r="H109" s="36">
        <v>648.46666666666681</v>
      </c>
      <c r="I109" s="36">
        <v>655.03333333333342</v>
      </c>
      <c r="J109" s="36">
        <v>661.06666666666683</v>
      </c>
      <c r="K109" s="31">
        <v>649</v>
      </c>
      <c r="L109" s="31">
        <v>636.4</v>
      </c>
      <c r="M109" s="31">
        <v>33.888199999999998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173.13</v>
      </c>
      <c r="D110" s="36">
        <v>173.76333333333332</v>
      </c>
      <c r="E110" s="36">
        <v>172.03666666666663</v>
      </c>
      <c r="F110" s="36">
        <v>170.9433333333333</v>
      </c>
      <c r="G110" s="36">
        <v>169.21666666666661</v>
      </c>
      <c r="H110" s="36">
        <v>174.85666666666665</v>
      </c>
      <c r="I110" s="36">
        <v>176.58333333333334</v>
      </c>
      <c r="J110" s="36">
        <v>177.67666666666668</v>
      </c>
      <c r="K110" s="31">
        <v>175.49</v>
      </c>
      <c r="L110" s="31">
        <v>172.67</v>
      </c>
      <c r="M110" s="31">
        <v>138.15705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923.3</v>
      </c>
      <c r="D111" s="36">
        <v>927.80000000000007</v>
      </c>
      <c r="E111" s="36">
        <v>917.50000000000011</v>
      </c>
      <c r="F111" s="36">
        <v>911.7</v>
      </c>
      <c r="G111" s="36">
        <v>901.40000000000009</v>
      </c>
      <c r="H111" s="36">
        <v>933.60000000000014</v>
      </c>
      <c r="I111" s="36">
        <v>943.90000000000009</v>
      </c>
      <c r="J111" s="36">
        <v>949.70000000000016</v>
      </c>
      <c r="K111" s="31">
        <v>938.1</v>
      </c>
      <c r="L111" s="31">
        <v>922</v>
      </c>
      <c r="M111" s="31">
        <v>12.46894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183.41</v>
      </c>
      <c r="D112" s="36">
        <v>183.58</v>
      </c>
      <c r="E112" s="36">
        <v>179.83</v>
      </c>
      <c r="F112" s="36">
        <v>176.25</v>
      </c>
      <c r="G112" s="36">
        <v>172.5</v>
      </c>
      <c r="H112" s="36">
        <v>187.16000000000003</v>
      </c>
      <c r="I112" s="36">
        <v>190.91000000000003</v>
      </c>
      <c r="J112" s="36">
        <v>194.49000000000004</v>
      </c>
      <c r="K112" s="31">
        <v>187.33</v>
      </c>
      <c r="L112" s="31">
        <v>180</v>
      </c>
      <c r="M112" s="31">
        <v>311.52411999999998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524.04999999999995</v>
      </c>
      <c r="D113" s="36">
        <v>529.80000000000007</v>
      </c>
      <c r="E113" s="36">
        <v>517.00000000000011</v>
      </c>
      <c r="F113" s="36">
        <v>509.95000000000005</v>
      </c>
      <c r="G113" s="36">
        <v>497.15000000000009</v>
      </c>
      <c r="H113" s="36">
        <v>536.85000000000014</v>
      </c>
      <c r="I113" s="36">
        <v>549.65000000000009</v>
      </c>
      <c r="J113" s="36">
        <v>556.70000000000016</v>
      </c>
      <c r="K113" s="31">
        <v>542.6</v>
      </c>
      <c r="L113" s="31">
        <v>522.75</v>
      </c>
      <c r="M113" s="31">
        <v>14.288919999999999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434.35</v>
      </c>
      <c r="D114" s="36">
        <v>435.09999999999997</v>
      </c>
      <c r="E114" s="36">
        <v>431.69999999999993</v>
      </c>
      <c r="F114" s="36">
        <v>429.04999999999995</v>
      </c>
      <c r="G114" s="36">
        <v>425.64999999999992</v>
      </c>
      <c r="H114" s="36">
        <v>437.74999999999994</v>
      </c>
      <c r="I114" s="36">
        <v>441.14999999999992</v>
      </c>
      <c r="J114" s="36">
        <v>443.79999999999995</v>
      </c>
      <c r="K114" s="31">
        <v>438.5</v>
      </c>
      <c r="L114" s="31">
        <v>432.45</v>
      </c>
      <c r="M114" s="31">
        <v>52.62529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1388.55</v>
      </c>
      <c r="D115" s="36">
        <v>1384.2166666666665</v>
      </c>
      <c r="E115" s="36">
        <v>1378.133333333333</v>
      </c>
      <c r="F115" s="36">
        <v>1367.7166666666665</v>
      </c>
      <c r="G115" s="36">
        <v>1361.633333333333</v>
      </c>
      <c r="H115" s="36">
        <v>1394.633333333333</v>
      </c>
      <c r="I115" s="36">
        <v>1400.7166666666665</v>
      </c>
      <c r="J115" s="36">
        <v>1411.133333333333</v>
      </c>
      <c r="K115" s="31">
        <v>1390.3</v>
      </c>
      <c r="L115" s="31">
        <v>1373.8</v>
      </c>
      <c r="M115" s="31">
        <v>22.529450000000001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7392.6</v>
      </c>
      <c r="D116" s="36">
        <v>7384.6833333333334</v>
      </c>
      <c r="E116" s="36">
        <v>7321.9666666666672</v>
      </c>
      <c r="F116" s="36">
        <v>7251.3333333333339</v>
      </c>
      <c r="G116" s="36">
        <v>7188.6166666666677</v>
      </c>
      <c r="H116" s="36">
        <v>7455.3166666666666</v>
      </c>
      <c r="I116" s="36">
        <v>7518.0333333333319</v>
      </c>
      <c r="J116" s="36">
        <v>7588.6666666666661</v>
      </c>
      <c r="K116" s="31">
        <v>7447.4</v>
      </c>
      <c r="L116" s="31">
        <v>7314.05</v>
      </c>
      <c r="M116" s="31">
        <v>1.6363000000000001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1862.1</v>
      </c>
      <c r="D117" s="36">
        <v>1867.2333333333333</v>
      </c>
      <c r="E117" s="36">
        <v>1851.8666666666668</v>
      </c>
      <c r="F117" s="36">
        <v>1841.6333333333334</v>
      </c>
      <c r="G117" s="36">
        <v>1826.2666666666669</v>
      </c>
      <c r="H117" s="36">
        <v>1877.4666666666667</v>
      </c>
      <c r="I117" s="36">
        <v>1892.833333333333</v>
      </c>
      <c r="J117" s="36">
        <v>1903.0666666666666</v>
      </c>
      <c r="K117" s="31">
        <v>1882.6</v>
      </c>
      <c r="L117" s="31">
        <v>1857</v>
      </c>
      <c r="M117" s="31">
        <v>50.159350000000003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4710.45</v>
      </c>
      <c r="D118" s="36">
        <v>4634.2</v>
      </c>
      <c r="E118" s="36">
        <v>4546.3999999999996</v>
      </c>
      <c r="F118" s="36">
        <v>4382.3499999999995</v>
      </c>
      <c r="G118" s="36">
        <v>4294.5499999999993</v>
      </c>
      <c r="H118" s="36">
        <v>4798.25</v>
      </c>
      <c r="I118" s="36">
        <v>4886.0500000000011</v>
      </c>
      <c r="J118" s="36">
        <v>5050.1000000000004</v>
      </c>
      <c r="K118" s="31">
        <v>4722</v>
      </c>
      <c r="L118" s="31">
        <v>4470.1499999999996</v>
      </c>
      <c r="M118" s="31">
        <v>33.909559999999999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1386.75</v>
      </c>
      <c r="D119" s="36">
        <v>1390.5166666666667</v>
      </c>
      <c r="E119" s="36">
        <v>1373.2833333333333</v>
      </c>
      <c r="F119" s="36">
        <v>1359.8166666666666</v>
      </c>
      <c r="G119" s="36">
        <v>1342.5833333333333</v>
      </c>
      <c r="H119" s="36">
        <v>1403.9833333333333</v>
      </c>
      <c r="I119" s="36">
        <v>1421.2166666666665</v>
      </c>
      <c r="J119" s="36">
        <v>1434.6833333333334</v>
      </c>
      <c r="K119" s="31">
        <v>1407.75</v>
      </c>
      <c r="L119" s="31">
        <v>1377.05</v>
      </c>
      <c r="M119" s="31">
        <v>1.98363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703.85</v>
      </c>
      <c r="D120" s="36">
        <v>710.2833333333333</v>
      </c>
      <c r="E120" s="36">
        <v>695.56666666666661</v>
      </c>
      <c r="F120" s="36">
        <v>687.2833333333333</v>
      </c>
      <c r="G120" s="36">
        <v>672.56666666666661</v>
      </c>
      <c r="H120" s="36">
        <v>718.56666666666661</v>
      </c>
      <c r="I120" s="36">
        <v>733.2833333333333</v>
      </c>
      <c r="J120" s="36">
        <v>741.56666666666661</v>
      </c>
      <c r="K120" s="31">
        <v>725</v>
      </c>
      <c r="L120" s="31">
        <v>702</v>
      </c>
      <c r="M120" s="31">
        <v>13.744590000000001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941.05</v>
      </c>
      <c r="D121" s="36">
        <v>938.05000000000007</v>
      </c>
      <c r="E121" s="36">
        <v>932.15000000000009</v>
      </c>
      <c r="F121" s="36">
        <v>923.25</v>
      </c>
      <c r="G121" s="36">
        <v>917.35</v>
      </c>
      <c r="H121" s="36">
        <v>946.95000000000016</v>
      </c>
      <c r="I121" s="36">
        <v>952.85</v>
      </c>
      <c r="J121" s="36">
        <v>961.75000000000023</v>
      </c>
      <c r="K121" s="31">
        <v>943.95</v>
      </c>
      <c r="L121" s="31">
        <v>929.15</v>
      </c>
      <c r="M121" s="31">
        <v>14.412179999999999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959.85</v>
      </c>
      <c r="D122" s="36">
        <v>962.21666666666658</v>
      </c>
      <c r="E122" s="36">
        <v>955.43333333333317</v>
      </c>
      <c r="F122" s="36">
        <v>951.01666666666654</v>
      </c>
      <c r="G122" s="36">
        <v>944.23333333333312</v>
      </c>
      <c r="H122" s="36">
        <v>966.63333333333321</v>
      </c>
      <c r="I122" s="36">
        <v>973.41666666666674</v>
      </c>
      <c r="J122" s="36">
        <v>977.83333333333326</v>
      </c>
      <c r="K122" s="31">
        <v>969</v>
      </c>
      <c r="L122" s="31">
        <v>957.8</v>
      </c>
      <c r="M122" s="31">
        <v>8.5388099999999998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650.25</v>
      </c>
      <c r="D123" s="36">
        <v>653.80000000000007</v>
      </c>
      <c r="E123" s="36">
        <v>645.65000000000009</v>
      </c>
      <c r="F123" s="36">
        <v>641.05000000000007</v>
      </c>
      <c r="G123" s="36">
        <v>632.90000000000009</v>
      </c>
      <c r="H123" s="36">
        <v>658.40000000000009</v>
      </c>
      <c r="I123" s="36">
        <v>666.55</v>
      </c>
      <c r="J123" s="36">
        <v>671.15000000000009</v>
      </c>
      <c r="K123" s="31">
        <v>661.95</v>
      </c>
      <c r="L123" s="31">
        <v>649.20000000000005</v>
      </c>
      <c r="M123" s="31">
        <v>11.35838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1826.5</v>
      </c>
      <c r="D124" s="36">
        <v>1829.6000000000001</v>
      </c>
      <c r="E124" s="36">
        <v>1804.9500000000003</v>
      </c>
      <c r="F124" s="36">
        <v>1783.4</v>
      </c>
      <c r="G124" s="36">
        <v>1758.7500000000002</v>
      </c>
      <c r="H124" s="36">
        <v>1851.1500000000003</v>
      </c>
      <c r="I124" s="36">
        <v>1875.8000000000004</v>
      </c>
      <c r="J124" s="36">
        <v>1897.3500000000004</v>
      </c>
      <c r="K124" s="31">
        <v>1854.25</v>
      </c>
      <c r="L124" s="31">
        <v>1808.05</v>
      </c>
      <c r="M124" s="31">
        <v>3.8517299999999999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1818</v>
      </c>
      <c r="D125" s="36">
        <v>1819.5333333333335</v>
      </c>
      <c r="E125" s="36">
        <v>1811.166666666667</v>
      </c>
      <c r="F125" s="36">
        <v>1804.3333333333335</v>
      </c>
      <c r="G125" s="36">
        <v>1795.9666666666669</v>
      </c>
      <c r="H125" s="36">
        <v>1826.366666666667</v>
      </c>
      <c r="I125" s="36">
        <v>1834.7333333333333</v>
      </c>
      <c r="J125" s="36">
        <v>1841.5666666666671</v>
      </c>
      <c r="K125" s="31">
        <v>1827.9</v>
      </c>
      <c r="L125" s="31">
        <v>1812.7</v>
      </c>
      <c r="M125" s="31">
        <v>18.151859999999999</v>
      </c>
      <c r="N125" s="1"/>
      <c r="O125" s="1"/>
    </row>
    <row r="126" spans="1:15" ht="12.75" customHeight="1">
      <c r="A126" s="51">
        <v>117</v>
      </c>
      <c r="B126" s="53" t="s">
        <v>834</v>
      </c>
      <c r="C126" s="31">
        <v>167.62</v>
      </c>
      <c r="D126" s="36">
        <v>168.15</v>
      </c>
      <c r="E126" s="36">
        <v>166.75</v>
      </c>
      <c r="F126" s="36">
        <v>165.88</v>
      </c>
      <c r="G126" s="36">
        <v>164.48</v>
      </c>
      <c r="H126" s="36">
        <v>169.02</v>
      </c>
      <c r="I126" s="36">
        <v>170.42000000000004</v>
      </c>
      <c r="J126" s="36">
        <v>171.29000000000002</v>
      </c>
      <c r="K126" s="31">
        <v>169.55</v>
      </c>
      <c r="L126" s="31">
        <v>167.28</v>
      </c>
      <c r="M126" s="31">
        <v>34.149900000000002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5462.2</v>
      </c>
      <c r="D127" s="36">
        <v>5462.583333333333</v>
      </c>
      <c r="E127" s="36">
        <v>5417.4166666666661</v>
      </c>
      <c r="F127" s="36">
        <v>5372.6333333333332</v>
      </c>
      <c r="G127" s="36">
        <v>5327.4666666666662</v>
      </c>
      <c r="H127" s="36">
        <v>5507.3666666666659</v>
      </c>
      <c r="I127" s="36">
        <v>5552.5333333333319</v>
      </c>
      <c r="J127" s="36">
        <v>5597.3166666666657</v>
      </c>
      <c r="K127" s="31">
        <v>5507.75</v>
      </c>
      <c r="L127" s="31">
        <v>5417.8</v>
      </c>
      <c r="M127" s="31">
        <v>0.98101000000000005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672.6</v>
      </c>
      <c r="D128" s="36">
        <v>674.0333333333333</v>
      </c>
      <c r="E128" s="36">
        <v>669.21666666666658</v>
      </c>
      <c r="F128" s="36">
        <v>665.83333333333326</v>
      </c>
      <c r="G128" s="36">
        <v>661.01666666666654</v>
      </c>
      <c r="H128" s="36">
        <v>677.41666666666663</v>
      </c>
      <c r="I128" s="36">
        <v>682.23333333333323</v>
      </c>
      <c r="J128" s="36">
        <v>685.61666666666667</v>
      </c>
      <c r="K128" s="31">
        <v>678.85</v>
      </c>
      <c r="L128" s="31">
        <v>670.65</v>
      </c>
      <c r="M128" s="31">
        <v>15.567629999999999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5641.6</v>
      </c>
      <c r="D129" s="36">
        <v>5654.8666666666659</v>
      </c>
      <c r="E129" s="36">
        <v>5606.7333333333318</v>
      </c>
      <c r="F129" s="36">
        <v>5571.8666666666659</v>
      </c>
      <c r="G129" s="36">
        <v>5523.7333333333318</v>
      </c>
      <c r="H129" s="36">
        <v>5689.7333333333318</v>
      </c>
      <c r="I129" s="36">
        <v>5737.866666666665</v>
      </c>
      <c r="J129" s="36">
        <v>5772.7333333333318</v>
      </c>
      <c r="K129" s="31">
        <v>5703</v>
      </c>
      <c r="L129" s="31">
        <v>5620</v>
      </c>
      <c r="M129" s="31">
        <v>2.5221300000000002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3598.55</v>
      </c>
      <c r="D130" s="36">
        <v>3602.5333333333333</v>
      </c>
      <c r="E130" s="36">
        <v>3583.0666666666666</v>
      </c>
      <c r="F130" s="36">
        <v>3567.5833333333335</v>
      </c>
      <c r="G130" s="36">
        <v>3548.1166666666668</v>
      </c>
      <c r="H130" s="36">
        <v>3618.0166666666664</v>
      </c>
      <c r="I130" s="36">
        <v>3637.4833333333327</v>
      </c>
      <c r="J130" s="36">
        <v>3652.9666666666662</v>
      </c>
      <c r="K130" s="31">
        <v>3622</v>
      </c>
      <c r="L130" s="31">
        <v>3587.05</v>
      </c>
      <c r="M130" s="31">
        <v>18.251799999999999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446.2</v>
      </c>
      <c r="D131" s="36">
        <v>448.08333333333331</v>
      </c>
      <c r="E131" s="36">
        <v>442.41666666666663</v>
      </c>
      <c r="F131" s="36">
        <v>438.63333333333333</v>
      </c>
      <c r="G131" s="36">
        <v>432.96666666666664</v>
      </c>
      <c r="H131" s="36">
        <v>451.86666666666662</v>
      </c>
      <c r="I131" s="36">
        <v>457.53333333333325</v>
      </c>
      <c r="J131" s="36">
        <v>461.31666666666661</v>
      </c>
      <c r="K131" s="31">
        <v>453.75</v>
      </c>
      <c r="L131" s="31">
        <v>444.3</v>
      </c>
      <c r="M131" s="31">
        <v>11.65399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1061.3499999999999</v>
      </c>
      <c r="D132" s="36">
        <v>1066.8833333333332</v>
      </c>
      <c r="E132" s="36">
        <v>1053.4666666666665</v>
      </c>
      <c r="F132" s="36">
        <v>1045.5833333333333</v>
      </c>
      <c r="G132" s="36">
        <v>1032.1666666666665</v>
      </c>
      <c r="H132" s="36">
        <v>1074.7666666666664</v>
      </c>
      <c r="I132" s="36">
        <v>1088.1833333333334</v>
      </c>
      <c r="J132" s="36">
        <v>1096.0666666666664</v>
      </c>
      <c r="K132" s="31">
        <v>1080.3</v>
      </c>
      <c r="L132" s="31">
        <v>1059</v>
      </c>
      <c r="M132" s="31">
        <v>9.2249300000000005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2093.5500000000002</v>
      </c>
      <c r="D133" s="36">
        <v>2099.6833333333329</v>
      </c>
      <c r="E133" s="36">
        <v>2081.016666666666</v>
      </c>
      <c r="F133" s="36">
        <v>2068.4833333333331</v>
      </c>
      <c r="G133" s="36">
        <v>2049.8166666666662</v>
      </c>
      <c r="H133" s="36">
        <v>2112.2166666666658</v>
      </c>
      <c r="I133" s="36">
        <v>2130.8833333333328</v>
      </c>
      <c r="J133" s="36">
        <v>2143.4166666666656</v>
      </c>
      <c r="K133" s="31">
        <v>2118.35</v>
      </c>
      <c r="L133" s="31">
        <v>2087.15</v>
      </c>
      <c r="M133" s="31">
        <v>9.0771300000000004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138519.6</v>
      </c>
      <c r="D134" s="36">
        <v>139083.65</v>
      </c>
      <c r="E134" s="36">
        <v>137667.29999999999</v>
      </c>
      <c r="F134" s="36">
        <v>136815</v>
      </c>
      <c r="G134" s="36">
        <v>135398.65</v>
      </c>
      <c r="H134" s="36">
        <v>139935.94999999998</v>
      </c>
      <c r="I134" s="36">
        <v>141352.30000000002</v>
      </c>
      <c r="J134" s="36">
        <v>142204.59999999998</v>
      </c>
      <c r="K134" s="31">
        <v>140500</v>
      </c>
      <c r="L134" s="31">
        <v>138231.35</v>
      </c>
      <c r="M134" s="31">
        <v>5.6570000000000002E-2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1161.25</v>
      </c>
      <c r="D135" s="36">
        <v>1178.7166666666665</v>
      </c>
      <c r="E135" s="36">
        <v>1138.7333333333329</v>
      </c>
      <c r="F135" s="36">
        <v>1116.2166666666665</v>
      </c>
      <c r="G135" s="36">
        <v>1076.2333333333329</v>
      </c>
      <c r="H135" s="36">
        <v>1201.2333333333329</v>
      </c>
      <c r="I135" s="36">
        <v>1241.2166666666665</v>
      </c>
      <c r="J135" s="36">
        <v>1263.7333333333329</v>
      </c>
      <c r="K135" s="31">
        <v>1218.7</v>
      </c>
      <c r="L135" s="31">
        <v>1156.2</v>
      </c>
      <c r="M135" s="31">
        <v>16.791840000000001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305</v>
      </c>
      <c r="D136" s="36">
        <v>307.58333333333331</v>
      </c>
      <c r="E136" s="36">
        <v>301.16666666666663</v>
      </c>
      <c r="F136" s="36">
        <v>297.33333333333331</v>
      </c>
      <c r="G136" s="36">
        <v>290.91666666666663</v>
      </c>
      <c r="H136" s="36">
        <v>311.41666666666663</v>
      </c>
      <c r="I136" s="36">
        <v>317.83333333333326</v>
      </c>
      <c r="J136" s="36">
        <v>321.66666666666663</v>
      </c>
      <c r="K136" s="31">
        <v>314</v>
      </c>
      <c r="L136" s="31">
        <v>303.75</v>
      </c>
      <c r="M136" s="31">
        <v>16.303090000000001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2759</v>
      </c>
      <c r="D137" s="36">
        <v>2751.1</v>
      </c>
      <c r="E137" s="36">
        <v>2733.2</v>
      </c>
      <c r="F137" s="36">
        <v>2707.4</v>
      </c>
      <c r="G137" s="36">
        <v>2689.5</v>
      </c>
      <c r="H137" s="36">
        <v>2776.8999999999996</v>
      </c>
      <c r="I137" s="36">
        <v>2794.8</v>
      </c>
      <c r="J137" s="36">
        <v>2820.5999999999995</v>
      </c>
      <c r="K137" s="31">
        <v>2769</v>
      </c>
      <c r="L137" s="31">
        <v>2725.3</v>
      </c>
      <c r="M137" s="31">
        <v>19.435390000000002</v>
      </c>
      <c r="N137" s="1"/>
      <c r="O137" s="1"/>
    </row>
    <row r="138" spans="1:15" ht="12.75" customHeight="1">
      <c r="A138" s="51">
        <v>129</v>
      </c>
      <c r="B138" s="53" t="s">
        <v>800</v>
      </c>
      <c r="C138" s="31">
        <v>2362.4499999999998</v>
      </c>
      <c r="D138" s="36">
        <v>2344.8333333333335</v>
      </c>
      <c r="E138" s="36">
        <v>2313.916666666667</v>
      </c>
      <c r="F138" s="36">
        <v>2265.3833333333337</v>
      </c>
      <c r="G138" s="36">
        <v>2234.4666666666672</v>
      </c>
      <c r="H138" s="36">
        <v>2393.3666666666668</v>
      </c>
      <c r="I138" s="36">
        <v>2424.2833333333338</v>
      </c>
      <c r="J138" s="36">
        <v>2472.8166666666666</v>
      </c>
      <c r="K138" s="31">
        <v>2375.75</v>
      </c>
      <c r="L138" s="31">
        <v>2296.3000000000002</v>
      </c>
      <c r="M138" s="31">
        <v>5.3011600000000003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678.2</v>
      </c>
      <c r="D139" s="36">
        <v>679.1</v>
      </c>
      <c r="E139" s="36">
        <v>669.55000000000007</v>
      </c>
      <c r="F139" s="36">
        <v>660.90000000000009</v>
      </c>
      <c r="G139" s="36">
        <v>651.35000000000014</v>
      </c>
      <c r="H139" s="36">
        <v>687.75</v>
      </c>
      <c r="I139" s="36">
        <v>697.3</v>
      </c>
      <c r="J139" s="36">
        <v>705.94999999999993</v>
      </c>
      <c r="K139" s="31">
        <v>688.65</v>
      </c>
      <c r="L139" s="31">
        <v>670.45</v>
      </c>
      <c r="M139" s="31">
        <v>17.084790000000002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12302.3</v>
      </c>
      <c r="D140" s="36">
        <v>12310.583333333334</v>
      </c>
      <c r="E140" s="36">
        <v>12246.116666666669</v>
      </c>
      <c r="F140" s="36">
        <v>12189.933333333334</v>
      </c>
      <c r="G140" s="36">
        <v>12125.466666666669</v>
      </c>
      <c r="H140" s="36">
        <v>12366.766666666668</v>
      </c>
      <c r="I140" s="36">
        <v>12431.233333333332</v>
      </c>
      <c r="J140" s="36">
        <v>12487.416666666668</v>
      </c>
      <c r="K140" s="31">
        <v>12375.05</v>
      </c>
      <c r="L140" s="31">
        <v>12254.4</v>
      </c>
      <c r="M140" s="31">
        <v>4.4080899999999996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1061.6500000000001</v>
      </c>
      <c r="D141" s="36">
        <v>1059.8999999999999</v>
      </c>
      <c r="E141" s="36">
        <v>1046.7499999999998</v>
      </c>
      <c r="F141" s="36">
        <v>1031.8499999999999</v>
      </c>
      <c r="G141" s="36">
        <v>1018.6999999999998</v>
      </c>
      <c r="H141" s="36">
        <v>1074.7999999999997</v>
      </c>
      <c r="I141" s="36">
        <v>1087.9499999999998</v>
      </c>
      <c r="J141" s="36">
        <v>1102.8499999999997</v>
      </c>
      <c r="K141" s="31">
        <v>1073.05</v>
      </c>
      <c r="L141" s="31">
        <v>1045</v>
      </c>
      <c r="M141" s="31">
        <v>5.5282400000000003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852.95</v>
      </c>
      <c r="D142" s="36">
        <v>858.36666666666667</v>
      </c>
      <c r="E142" s="36">
        <v>843.68333333333339</v>
      </c>
      <c r="F142" s="36">
        <v>834.41666666666674</v>
      </c>
      <c r="G142" s="36">
        <v>819.73333333333346</v>
      </c>
      <c r="H142" s="36">
        <v>867.63333333333333</v>
      </c>
      <c r="I142" s="36">
        <v>882.31666666666649</v>
      </c>
      <c r="J142" s="36">
        <v>891.58333333333326</v>
      </c>
      <c r="K142" s="31">
        <v>873.05</v>
      </c>
      <c r="L142" s="31">
        <v>849.1</v>
      </c>
      <c r="M142" s="31">
        <v>9.1578599999999994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4411.6000000000004</v>
      </c>
      <c r="D143" s="36">
        <v>4454.2</v>
      </c>
      <c r="E143" s="36">
        <v>4354.3999999999996</v>
      </c>
      <c r="F143" s="36">
        <v>4297.2</v>
      </c>
      <c r="G143" s="36">
        <v>4197.3999999999996</v>
      </c>
      <c r="H143" s="36">
        <v>4511.3999999999996</v>
      </c>
      <c r="I143" s="36">
        <v>4611.2000000000007</v>
      </c>
      <c r="J143" s="36">
        <v>4668.3999999999996</v>
      </c>
      <c r="K143" s="31">
        <v>4554</v>
      </c>
      <c r="L143" s="31">
        <v>4397</v>
      </c>
      <c r="M143" s="31">
        <v>23.790489999999998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70.8</v>
      </c>
      <c r="D144" s="36">
        <v>71.423333333333332</v>
      </c>
      <c r="E144" s="36">
        <v>69.796666666666667</v>
      </c>
      <c r="F144" s="36">
        <v>68.793333333333337</v>
      </c>
      <c r="G144" s="36">
        <v>67.166666666666671</v>
      </c>
      <c r="H144" s="36">
        <v>72.426666666666662</v>
      </c>
      <c r="I144" s="36">
        <v>74.053333333333327</v>
      </c>
      <c r="J144" s="36">
        <v>75.056666666666658</v>
      </c>
      <c r="K144" s="31">
        <v>73.05</v>
      </c>
      <c r="L144" s="31">
        <v>70.42</v>
      </c>
      <c r="M144" s="31">
        <v>57.90822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2997.65</v>
      </c>
      <c r="D145" s="36">
        <v>3014.5499999999997</v>
      </c>
      <c r="E145" s="36">
        <v>2964.0999999999995</v>
      </c>
      <c r="F145" s="36">
        <v>2930.5499999999997</v>
      </c>
      <c r="G145" s="36">
        <v>2880.0999999999995</v>
      </c>
      <c r="H145" s="36">
        <v>3048.0999999999995</v>
      </c>
      <c r="I145" s="36">
        <v>3098.5499999999993</v>
      </c>
      <c r="J145" s="36">
        <v>3132.0999999999995</v>
      </c>
      <c r="K145" s="31">
        <v>3065</v>
      </c>
      <c r="L145" s="31">
        <v>2981</v>
      </c>
      <c r="M145" s="31">
        <v>4.6348900000000004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1900.8</v>
      </c>
      <c r="D146" s="36">
        <v>1909.8166666666666</v>
      </c>
      <c r="E146" s="36">
        <v>1887.2333333333331</v>
      </c>
      <c r="F146" s="36">
        <v>1873.6666666666665</v>
      </c>
      <c r="G146" s="36">
        <v>1851.083333333333</v>
      </c>
      <c r="H146" s="36">
        <v>1923.3833333333332</v>
      </c>
      <c r="I146" s="36">
        <v>1945.9666666666667</v>
      </c>
      <c r="J146" s="36">
        <v>1959.5333333333333</v>
      </c>
      <c r="K146" s="31">
        <v>1932.4</v>
      </c>
      <c r="L146" s="31">
        <v>1896.25</v>
      </c>
      <c r="M146" s="31">
        <v>2.6849799999999999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97.09</v>
      </c>
      <c r="D147" s="36">
        <v>97.563333333333333</v>
      </c>
      <c r="E147" s="36">
        <v>96.526666666666671</v>
      </c>
      <c r="F147" s="36">
        <v>95.963333333333338</v>
      </c>
      <c r="G147" s="36">
        <v>94.926666666666677</v>
      </c>
      <c r="H147" s="36">
        <v>98.126666666666665</v>
      </c>
      <c r="I147" s="36">
        <v>99.163333333333327</v>
      </c>
      <c r="J147" s="36">
        <v>99.726666666666659</v>
      </c>
      <c r="K147" s="31">
        <v>98.6</v>
      </c>
      <c r="L147" s="31">
        <v>97</v>
      </c>
      <c r="M147" s="31">
        <v>184.47799000000001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221.76</v>
      </c>
      <c r="D148" s="36">
        <v>223.35333333333332</v>
      </c>
      <c r="E148" s="36">
        <v>219.80666666666664</v>
      </c>
      <c r="F148" s="36">
        <v>217.85333333333332</v>
      </c>
      <c r="G148" s="36">
        <v>214.30666666666664</v>
      </c>
      <c r="H148" s="36">
        <v>225.30666666666664</v>
      </c>
      <c r="I148" s="36">
        <v>228.85333333333332</v>
      </c>
      <c r="J148" s="36">
        <v>230.80666666666664</v>
      </c>
      <c r="K148" s="31">
        <v>226.9</v>
      </c>
      <c r="L148" s="31">
        <v>221.4</v>
      </c>
      <c r="M148" s="31">
        <v>46.884810000000002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401.95</v>
      </c>
      <c r="D149" s="36">
        <v>402.46666666666664</v>
      </c>
      <c r="E149" s="36">
        <v>399.0333333333333</v>
      </c>
      <c r="F149" s="36">
        <v>396.11666666666667</v>
      </c>
      <c r="G149" s="36">
        <v>392.68333333333334</v>
      </c>
      <c r="H149" s="36">
        <v>405.38333333333327</v>
      </c>
      <c r="I149" s="36">
        <v>408.81666666666655</v>
      </c>
      <c r="J149" s="36">
        <v>411.73333333333323</v>
      </c>
      <c r="K149" s="31">
        <v>405.9</v>
      </c>
      <c r="L149" s="31">
        <v>399.55</v>
      </c>
      <c r="M149" s="31">
        <v>115.13585999999999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3292.2</v>
      </c>
      <c r="D150" s="36">
        <v>3302.9333333333329</v>
      </c>
      <c r="E150" s="36">
        <v>3265.8666666666659</v>
      </c>
      <c r="F150" s="36">
        <v>3239.5333333333328</v>
      </c>
      <c r="G150" s="36">
        <v>3202.4666666666658</v>
      </c>
      <c r="H150" s="36">
        <v>3329.266666666666</v>
      </c>
      <c r="I150" s="36">
        <v>3366.3333333333326</v>
      </c>
      <c r="J150" s="36">
        <v>3392.6666666666661</v>
      </c>
      <c r="K150" s="31">
        <v>3340</v>
      </c>
      <c r="L150" s="31">
        <v>3276.6</v>
      </c>
      <c r="M150" s="31">
        <v>1.1633599999999999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2529.1999999999998</v>
      </c>
      <c r="D151" s="36">
        <v>2533.5166666666664</v>
      </c>
      <c r="E151" s="36">
        <v>2515.6833333333329</v>
      </c>
      <c r="F151" s="36">
        <v>2502.1666666666665</v>
      </c>
      <c r="G151" s="36">
        <v>2484.333333333333</v>
      </c>
      <c r="H151" s="36">
        <v>2547.0333333333328</v>
      </c>
      <c r="I151" s="36">
        <v>2564.8666666666668</v>
      </c>
      <c r="J151" s="36">
        <v>2578.3833333333328</v>
      </c>
      <c r="K151" s="31">
        <v>2551.35</v>
      </c>
      <c r="L151" s="31">
        <v>2520</v>
      </c>
      <c r="M151" s="31">
        <v>5.1153700000000004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1703.1</v>
      </c>
      <c r="D152" s="36">
        <v>1714.5333333333335</v>
      </c>
      <c r="E152" s="36">
        <v>1684.166666666667</v>
      </c>
      <c r="F152" s="36">
        <v>1665.2333333333333</v>
      </c>
      <c r="G152" s="36">
        <v>1634.8666666666668</v>
      </c>
      <c r="H152" s="36">
        <v>1733.4666666666672</v>
      </c>
      <c r="I152" s="36">
        <v>1763.8333333333335</v>
      </c>
      <c r="J152" s="36">
        <v>1782.7666666666673</v>
      </c>
      <c r="K152" s="31">
        <v>1744.9</v>
      </c>
      <c r="L152" s="31">
        <v>1695.6</v>
      </c>
      <c r="M152" s="31">
        <v>5.6996700000000002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318.89999999999998</v>
      </c>
      <c r="D153" s="36">
        <v>320.41666666666669</v>
      </c>
      <c r="E153" s="36">
        <v>316.03333333333336</v>
      </c>
      <c r="F153" s="36">
        <v>313.16666666666669</v>
      </c>
      <c r="G153" s="36">
        <v>308.78333333333336</v>
      </c>
      <c r="H153" s="36">
        <v>323.28333333333336</v>
      </c>
      <c r="I153" s="36">
        <v>327.66666666666669</v>
      </c>
      <c r="J153" s="36">
        <v>330.53333333333336</v>
      </c>
      <c r="K153" s="31">
        <v>324.8</v>
      </c>
      <c r="L153" s="31">
        <v>317.55</v>
      </c>
      <c r="M153" s="31">
        <v>132.29612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681.75</v>
      </c>
      <c r="D154" s="36">
        <v>681.31666666666672</v>
      </c>
      <c r="E154" s="36">
        <v>675.73333333333346</v>
      </c>
      <c r="F154" s="36">
        <v>669.7166666666667</v>
      </c>
      <c r="G154" s="36">
        <v>664.13333333333344</v>
      </c>
      <c r="H154" s="36">
        <v>687.33333333333348</v>
      </c>
      <c r="I154" s="36">
        <v>692.91666666666674</v>
      </c>
      <c r="J154" s="36">
        <v>698.93333333333351</v>
      </c>
      <c r="K154" s="31">
        <v>686.9</v>
      </c>
      <c r="L154" s="31">
        <v>675.3</v>
      </c>
      <c r="M154" s="31">
        <v>32.275939999999999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554.85</v>
      </c>
      <c r="D155" s="36">
        <v>559.08333333333337</v>
      </c>
      <c r="E155" s="36">
        <v>546.86666666666679</v>
      </c>
      <c r="F155" s="36">
        <v>538.88333333333344</v>
      </c>
      <c r="G155" s="36">
        <v>526.66666666666686</v>
      </c>
      <c r="H155" s="36">
        <v>567.06666666666672</v>
      </c>
      <c r="I155" s="36">
        <v>579.28333333333319</v>
      </c>
      <c r="J155" s="36">
        <v>587.26666666666665</v>
      </c>
      <c r="K155" s="31">
        <v>571.29999999999995</v>
      </c>
      <c r="L155" s="31">
        <v>551.1</v>
      </c>
      <c r="M155" s="31">
        <v>76.344080000000005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1685.95</v>
      </c>
      <c r="D156" s="36">
        <v>1695.6833333333334</v>
      </c>
      <c r="E156" s="36">
        <v>1665.2666666666669</v>
      </c>
      <c r="F156" s="36">
        <v>1644.5833333333335</v>
      </c>
      <c r="G156" s="36">
        <v>1614.166666666667</v>
      </c>
      <c r="H156" s="36">
        <v>1716.3666666666668</v>
      </c>
      <c r="I156" s="36">
        <v>1746.7833333333333</v>
      </c>
      <c r="J156" s="36">
        <v>1767.4666666666667</v>
      </c>
      <c r="K156" s="31">
        <v>1726.1</v>
      </c>
      <c r="L156" s="31">
        <v>1675</v>
      </c>
      <c r="M156" s="31">
        <v>6.7424400000000002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4420.5</v>
      </c>
      <c r="D157" s="36">
        <v>4417.5</v>
      </c>
      <c r="E157" s="36">
        <v>4378.2</v>
      </c>
      <c r="F157" s="36">
        <v>4335.8999999999996</v>
      </c>
      <c r="G157" s="36">
        <v>4296.5999999999995</v>
      </c>
      <c r="H157" s="36">
        <v>4459.8</v>
      </c>
      <c r="I157" s="36">
        <v>4499.0999999999995</v>
      </c>
      <c r="J157" s="36">
        <v>4541.4000000000005</v>
      </c>
      <c r="K157" s="31">
        <v>4456.8</v>
      </c>
      <c r="L157" s="31">
        <v>4375.2</v>
      </c>
      <c r="M157" s="31">
        <v>2.29345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41512.6</v>
      </c>
      <c r="D158" s="36">
        <v>41778.166666666664</v>
      </c>
      <c r="E158" s="36">
        <v>41093.883333333331</v>
      </c>
      <c r="F158" s="36">
        <v>40675.166666666664</v>
      </c>
      <c r="G158" s="36">
        <v>39990.883333333331</v>
      </c>
      <c r="H158" s="36">
        <v>42196.883333333331</v>
      </c>
      <c r="I158" s="36">
        <v>42881.166666666672</v>
      </c>
      <c r="J158" s="36">
        <v>43299.883333333331</v>
      </c>
      <c r="K158" s="31">
        <v>42462.45</v>
      </c>
      <c r="L158" s="31">
        <v>41359.449999999997</v>
      </c>
      <c r="M158" s="31">
        <v>0.18586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1899.45</v>
      </c>
      <c r="D159" s="36">
        <v>1911.1666666666667</v>
      </c>
      <c r="E159" s="36">
        <v>1877.3333333333335</v>
      </c>
      <c r="F159" s="36">
        <v>1855.2166666666667</v>
      </c>
      <c r="G159" s="36">
        <v>1821.3833333333334</v>
      </c>
      <c r="H159" s="36">
        <v>1933.2833333333335</v>
      </c>
      <c r="I159" s="36">
        <v>1967.116666666667</v>
      </c>
      <c r="J159" s="36">
        <v>1989.2333333333336</v>
      </c>
      <c r="K159" s="31">
        <v>1945</v>
      </c>
      <c r="L159" s="31">
        <v>1889.05</v>
      </c>
      <c r="M159" s="31">
        <v>2.7586300000000001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4882.5</v>
      </c>
      <c r="D160" s="36">
        <v>4901.833333333333</v>
      </c>
      <c r="E160" s="36">
        <v>4835.6666666666661</v>
      </c>
      <c r="F160" s="36">
        <v>4788.833333333333</v>
      </c>
      <c r="G160" s="36">
        <v>4722.6666666666661</v>
      </c>
      <c r="H160" s="36">
        <v>4948.6666666666661</v>
      </c>
      <c r="I160" s="36">
        <v>5014.8333333333321</v>
      </c>
      <c r="J160" s="36">
        <v>5061.6666666666661</v>
      </c>
      <c r="K160" s="31">
        <v>4968</v>
      </c>
      <c r="L160" s="31">
        <v>4855</v>
      </c>
      <c r="M160" s="31">
        <v>2.53145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370.8</v>
      </c>
      <c r="D161" s="36">
        <v>373.9666666666667</v>
      </c>
      <c r="E161" s="36">
        <v>366.93333333333339</v>
      </c>
      <c r="F161" s="36">
        <v>363.06666666666672</v>
      </c>
      <c r="G161" s="36">
        <v>356.03333333333342</v>
      </c>
      <c r="H161" s="36">
        <v>377.83333333333337</v>
      </c>
      <c r="I161" s="36">
        <v>384.86666666666667</v>
      </c>
      <c r="J161" s="36">
        <v>388.73333333333335</v>
      </c>
      <c r="K161" s="31">
        <v>381</v>
      </c>
      <c r="L161" s="31">
        <v>370.1</v>
      </c>
      <c r="M161" s="31">
        <v>15.357340000000001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3084.65</v>
      </c>
      <c r="D162" s="36">
        <v>3099.85</v>
      </c>
      <c r="E162" s="36">
        <v>3064.7999999999997</v>
      </c>
      <c r="F162" s="36">
        <v>3044.95</v>
      </c>
      <c r="G162" s="36">
        <v>3009.8999999999996</v>
      </c>
      <c r="H162" s="36">
        <v>3119.7</v>
      </c>
      <c r="I162" s="36">
        <v>3154.75</v>
      </c>
      <c r="J162" s="36">
        <v>3174.6</v>
      </c>
      <c r="K162" s="31">
        <v>3134.9</v>
      </c>
      <c r="L162" s="31">
        <v>3080</v>
      </c>
      <c r="M162" s="31">
        <v>1.6847000000000001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1052.5</v>
      </c>
      <c r="D163" s="36">
        <v>1052.6166666666668</v>
      </c>
      <c r="E163" s="36">
        <v>1036.4333333333336</v>
      </c>
      <c r="F163" s="36">
        <v>1020.3666666666668</v>
      </c>
      <c r="G163" s="36">
        <v>1004.1833333333336</v>
      </c>
      <c r="H163" s="36">
        <v>1068.6833333333336</v>
      </c>
      <c r="I163" s="36">
        <v>1084.866666666667</v>
      </c>
      <c r="J163" s="36">
        <v>1100.9333333333336</v>
      </c>
      <c r="K163" s="31">
        <v>1068.8</v>
      </c>
      <c r="L163" s="31">
        <v>1036.55</v>
      </c>
      <c r="M163" s="31">
        <v>20.487939999999998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6754.15</v>
      </c>
      <c r="D164" s="36">
        <v>6780.333333333333</v>
      </c>
      <c r="E164" s="36">
        <v>6709.8166666666657</v>
      </c>
      <c r="F164" s="36">
        <v>6665.4833333333327</v>
      </c>
      <c r="G164" s="36">
        <v>6594.9666666666653</v>
      </c>
      <c r="H164" s="36">
        <v>6824.6666666666661</v>
      </c>
      <c r="I164" s="36">
        <v>6895.1833333333343</v>
      </c>
      <c r="J164" s="36">
        <v>6939.5166666666664</v>
      </c>
      <c r="K164" s="31">
        <v>6850.85</v>
      </c>
      <c r="L164" s="31">
        <v>6736</v>
      </c>
      <c r="M164" s="31">
        <v>1.9147700000000001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400.4</v>
      </c>
      <c r="D165" s="36">
        <v>401.0333333333333</v>
      </c>
      <c r="E165" s="36">
        <v>398.16666666666663</v>
      </c>
      <c r="F165" s="36">
        <v>395.93333333333334</v>
      </c>
      <c r="G165" s="36">
        <v>393.06666666666666</v>
      </c>
      <c r="H165" s="36">
        <v>403.26666666666659</v>
      </c>
      <c r="I165" s="36">
        <v>406.13333333333327</v>
      </c>
      <c r="J165" s="36">
        <v>408.36666666666656</v>
      </c>
      <c r="K165" s="31">
        <v>403.9</v>
      </c>
      <c r="L165" s="31">
        <v>398.8</v>
      </c>
      <c r="M165" s="31">
        <v>14.588649999999999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514.79999999999995</v>
      </c>
      <c r="D166" s="36">
        <v>517.1</v>
      </c>
      <c r="E166" s="36">
        <v>511.20000000000005</v>
      </c>
      <c r="F166" s="36">
        <v>507.6</v>
      </c>
      <c r="G166" s="36">
        <v>501.70000000000005</v>
      </c>
      <c r="H166" s="36">
        <v>520.70000000000005</v>
      </c>
      <c r="I166" s="36">
        <v>526.59999999999991</v>
      </c>
      <c r="J166" s="36">
        <v>530.20000000000005</v>
      </c>
      <c r="K166" s="31">
        <v>523</v>
      </c>
      <c r="L166" s="31">
        <v>513.5</v>
      </c>
      <c r="M166" s="31">
        <v>58.502969999999998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336.25</v>
      </c>
      <c r="D167" s="36">
        <v>335.51666666666671</v>
      </c>
      <c r="E167" s="36">
        <v>334.08333333333343</v>
      </c>
      <c r="F167" s="36">
        <v>331.91666666666674</v>
      </c>
      <c r="G167" s="36">
        <v>330.48333333333346</v>
      </c>
      <c r="H167" s="36">
        <v>337.68333333333339</v>
      </c>
      <c r="I167" s="36">
        <v>339.11666666666667</v>
      </c>
      <c r="J167" s="36">
        <v>341.28333333333336</v>
      </c>
      <c r="K167" s="31">
        <v>336.95</v>
      </c>
      <c r="L167" s="31">
        <v>333.35</v>
      </c>
      <c r="M167" s="31">
        <v>74.948220000000006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1677.65</v>
      </c>
      <c r="D168" s="36">
        <v>1700.2666666666664</v>
      </c>
      <c r="E168" s="36">
        <v>1645.9833333333329</v>
      </c>
      <c r="F168" s="36">
        <v>1614.3166666666664</v>
      </c>
      <c r="G168" s="36">
        <v>1560.0333333333328</v>
      </c>
      <c r="H168" s="36">
        <v>1731.9333333333329</v>
      </c>
      <c r="I168" s="36">
        <v>1786.2166666666667</v>
      </c>
      <c r="J168" s="36">
        <v>1817.883333333333</v>
      </c>
      <c r="K168" s="31">
        <v>1754.55</v>
      </c>
      <c r="L168" s="31">
        <v>1668.6</v>
      </c>
      <c r="M168" s="31">
        <v>10.752649999999999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17110.7</v>
      </c>
      <c r="D169" s="36">
        <v>17093.383333333331</v>
      </c>
      <c r="E169" s="36">
        <v>17018.766666666663</v>
      </c>
      <c r="F169" s="36">
        <v>16926.833333333332</v>
      </c>
      <c r="G169" s="36">
        <v>16852.216666666664</v>
      </c>
      <c r="H169" s="36">
        <v>17185.316666666662</v>
      </c>
      <c r="I169" s="36">
        <v>17259.933333333331</v>
      </c>
      <c r="J169" s="36">
        <v>17351.866666666661</v>
      </c>
      <c r="K169" s="31">
        <v>17168</v>
      </c>
      <c r="L169" s="31">
        <v>17001.45</v>
      </c>
      <c r="M169" s="31">
        <v>2.3879999999999998E-2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116.27</v>
      </c>
      <c r="D170" s="36">
        <v>116.76</v>
      </c>
      <c r="E170" s="36">
        <v>115.62</v>
      </c>
      <c r="F170" s="36">
        <v>114.97</v>
      </c>
      <c r="G170" s="36">
        <v>113.83</v>
      </c>
      <c r="H170" s="36">
        <v>117.41000000000001</v>
      </c>
      <c r="I170" s="36">
        <v>118.55000000000003</v>
      </c>
      <c r="J170" s="36">
        <v>119.20000000000002</v>
      </c>
      <c r="K170" s="31">
        <v>117.9</v>
      </c>
      <c r="L170" s="31">
        <v>116.11</v>
      </c>
      <c r="M170" s="31">
        <v>102.8609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586.70000000000005</v>
      </c>
      <c r="D171" s="36">
        <v>589.83333333333337</v>
      </c>
      <c r="E171" s="36">
        <v>582.61666666666679</v>
      </c>
      <c r="F171" s="36">
        <v>578.53333333333342</v>
      </c>
      <c r="G171" s="36">
        <v>571.31666666666683</v>
      </c>
      <c r="H171" s="36">
        <v>593.91666666666674</v>
      </c>
      <c r="I171" s="36">
        <v>601.13333333333321</v>
      </c>
      <c r="J171" s="36">
        <v>605.2166666666667</v>
      </c>
      <c r="K171" s="31">
        <v>597.04999999999995</v>
      </c>
      <c r="L171" s="31">
        <v>585.75</v>
      </c>
      <c r="M171" s="31">
        <v>46.561239999999998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572.70000000000005</v>
      </c>
      <c r="D172" s="36">
        <v>578.61666666666667</v>
      </c>
      <c r="E172" s="36">
        <v>562.73333333333335</v>
      </c>
      <c r="F172" s="36">
        <v>552.76666666666665</v>
      </c>
      <c r="G172" s="36">
        <v>536.88333333333333</v>
      </c>
      <c r="H172" s="36">
        <v>588.58333333333337</v>
      </c>
      <c r="I172" s="36">
        <v>604.46666666666681</v>
      </c>
      <c r="J172" s="36">
        <v>614.43333333333339</v>
      </c>
      <c r="K172" s="31">
        <v>594.5</v>
      </c>
      <c r="L172" s="31">
        <v>568.65</v>
      </c>
      <c r="M172" s="31">
        <v>263.06002999999998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2999.95</v>
      </c>
      <c r="D173" s="36">
        <v>3006.4833333333336</v>
      </c>
      <c r="E173" s="36">
        <v>2990.3166666666671</v>
      </c>
      <c r="F173" s="36">
        <v>2980.6833333333334</v>
      </c>
      <c r="G173" s="36">
        <v>2964.5166666666669</v>
      </c>
      <c r="H173" s="36">
        <v>3016.1166666666672</v>
      </c>
      <c r="I173" s="36">
        <v>3032.2833333333333</v>
      </c>
      <c r="J173" s="36">
        <v>3041.9166666666674</v>
      </c>
      <c r="K173" s="31">
        <v>3022.65</v>
      </c>
      <c r="L173" s="31">
        <v>2996.85</v>
      </c>
      <c r="M173" s="31">
        <v>46.248269999999998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716.65</v>
      </c>
      <c r="D174" s="36">
        <v>716.43333333333339</v>
      </c>
      <c r="E174" s="36">
        <v>714.21666666666681</v>
      </c>
      <c r="F174" s="36">
        <v>711.78333333333342</v>
      </c>
      <c r="G174" s="36">
        <v>709.56666666666683</v>
      </c>
      <c r="H174" s="36">
        <v>718.86666666666679</v>
      </c>
      <c r="I174" s="36">
        <v>721.08333333333348</v>
      </c>
      <c r="J174" s="36">
        <v>723.51666666666677</v>
      </c>
      <c r="K174" s="31">
        <v>718.65</v>
      </c>
      <c r="L174" s="31">
        <v>714</v>
      </c>
      <c r="M174" s="31">
        <v>6.5957600000000003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1789.3</v>
      </c>
      <c r="D175" s="36">
        <v>1789.8999999999999</v>
      </c>
      <c r="E175" s="36">
        <v>1781.3999999999996</v>
      </c>
      <c r="F175" s="36">
        <v>1773.4999999999998</v>
      </c>
      <c r="G175" s="36">
        <v>1764.9999999999995</v>
      </c>
      <c r="H175" s="36">
        <v>1797.7999999999997</v>
      </c>
      <c r="I175" s="36">
        <v>1806.3000000000002</v>
      </c>
      <c r="J175" s="36">
        <v>1814.1999999999998</v>
      </c>
      <c r="K175" s="31">
        <v>1798.4</v>
      </c>
      <c r="L175" s="31">
        <v>1782</v>
      </c>
      <c r="M175" s="31">
        <v>8.58249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2490.65</v>
      </c>
      <c r="D176" s="36">
        <v>2510.0499999999997</v>
      </c>
      <c r="E176" s="36">
        <v>2461.0999999999995</v>
      </c>
      <c r="F176" s="36">
        <v>2431.5499999999997</v>
      </c>
      <c r="G176" s="36">
        <v>2382.5999999999995</v>
      </c>
      <c r="H176" s="36">
        <v>2539.5999999999995</v>
      </c>
      <c r="I176" s="36">
        <v>2588.5499999999993</v>
      </c>
      <c r="J176" s="36">
        <v>2618.0999999999995</v>
      </c>
      <c r="K176" s="31">
        <v>2559</v>
      </c>
      <c r="L176" s="31">
        <v>2480.5</v>
      </c>
      <c r="M176" s="31">
        <v>5.7622600000000004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197.72</v>
      </c>
      <c r="D177" s="36">
        <v>196.37666666666667</v>
      </c>
      <c r="E177" s="36">
        <v>194.46333333333334</v>
      </c>
      <c r="F177" s="36">
        <v>191.20666666666668</v>
      </c>
      <c r="G177" s="36">
        <v>189.29333333333335</v>
      </c>
      <c r="H177" s="36">
        <v>199.63333333333333</v>
      </c>
      <c r="I177" s="36">
        <v>201.54666666666662</v>
      </c>
      <c r="J177" s="36">
        <v>204.80333333333331</v>
      </c>
      <c r="K177" s="31">
        <v>198.29</v>
      </c>
      <c r="L177" s="31">
        <v>193.12</v>
      </c>
      <c r="M177" s="31">
        <v>274.90364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24706.05</v>
      </c>
      <c r="D178" s="36">
        <v>24814.650000000005</v>
      </c>
      <c r="E178" s="36">
        <v>24529.30000000001</v>
      </c>
      <c r="F178" s="36">
        <v>24352.550000000007</v>
      </c>
      <c r="G178" s="36">
        <v>24067.200000000012</v>
      </c>
      <c r="H178" s="36">
        <v>24991.400000000009</v>
      </c>
      <c r="I178" s="36">
        <v>25276.750000000007</v>
      </c>
      <c r="J178" s="36">
        <v>25453.500000000007</v>
      </c>
      <c r="K178" s="31">
        <v>25100</v>
      </c>
      <c r="L178" s="31">
        <v>24637.9</v>
      </c>
      <c r="M178" s="31">
        <v>0.28795999999999999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3126.55</v>
      </c>
      <c r="D179" s="36">
        <v>3135.5166666666664</v>
      </c>
      <c r="E179" s="36">
        <v>3108.7333333333327</v>
      </c>
      <c r="F179" s="36">
        <v>3090.9166666666661</v>
      </c>
      <c r="G179" s="36">
        <v>3064.1333333333323</v>
      </c>
      <c r="H179" s="36">
        <v>3153.333333333333</v>
      </c>
      <c r="I179" s="36">
        <v>3180.1166666666668</v>
      </c>
      <c r="J179" s="36">
        <v>3197.9333333333334</v>
      </c>
      <c r="K179" s="31">
        <v>3162.3</v>
      </c>
      <c r="L179" s="31">
        <v>3117.7</v>
      </c>
      <c r="M179" s="31">
        <v>4.9339300000000001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7022.15</v>
      </c>
      <c r="D180" s="36">
        <v>7046.7</v>
      </c>
      <c r="E180" s="36">
        <v>6985.45</v>
      </c>
      <c r="F180" s="36">
        <v>6948.75</v>
      </c>
      <c r="G180" s="36">
        <v>6887.5</v>
      </c>
      <c r="H180" s="36">
        <v>7083.4</v>
      </c>
      <c r="I180" s="36">
        <v>7144.65</v>
      </c>
      <c r="J180" s="36">
        <v>7181.3499999999995</v>
      </c>
      <c r="K180" s="31">
        <v>7107.95</v>
      </c>
      <c r="L180" s="31">
        <v>7010</v>
      </c>
      <c r="M180" s="31">
        <v>1.26847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695.35</v>
      </c>
      <c r="D181" s="36">
        <v>693.63333333333321</v>
      </c>
      <c r="E181" s="36">
        <v>687.01666666666642</v>
      </c>
      <c r="F181" s="36">
        <v>678.68333333333317</v>
      </c>
      <c r="G181" s="36">
        <v>672.06666666666638</v>
      </c>
      <c r="H181" s="36">
        <v>701.96666666666647</v>
      </c>
      <c r="I181" s="36">
        <v>708.58333333333326</v>
      </c>
      <c r="J181" s="36">
        <v>716.91666666666652</v>
      </c>
      <c r="K181" s="31">
        <v>700.25</v>
      </c>
      <c r="L181" s="31">
        <v>685.3</v>
      </c>
      <c r="M181" s="31">
        <v>7.4065500000000002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815.35</v>
      </c>
      <c r="D182" s="36">
        <v>817.2833333333333</v>
      </c>
      <c r="E182" s="36">
        <v>812.56666666666661</v>
      </c>
      <c r="F182" s="36">
        <v>809.7833333333333</v>
      </c>
      <c r="G182" s="36">
        <v>805.06666666666661</v>
      </c>
      <c r="H182" s="36">
        <v>820.06666666666661</v>
      </c>
      <c r="I182" s="36">
        <v>824.7833333333333</v>
      </c>
      <c r="J182" s="36">
        <v>827.56666666666661</v>
      </c>
      <c r="K182" s="31">
        <v>822</v>
      </c>
      <c r="L182" s="31">
        <v>814.5</v>
      </c>
      <c r="M182" s="31">
        <v>55.377470000000002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131.79</v>
      </c>
      <c r="D183" s="36">
        <v>132.77333333333334</v>
      </c>
      <c r="E183" s="36">
        <v>130.51666666666668</v>
      </c>
      <c r="F183" s="36">
        <v>129.24333333333334</v>
      </c>
      <c r="G183" s="36">
        <v>126.98666666666668</v>
      </c>
      <c r="H183" s="36">
        <v>134.04666666666668</v>
      </c>
      <c r="I183" s="36">
        <v>136.30333333333334</v>
      </c>
      <c r="J183" s="36">
        <v>137.57666666666668</v>
      </c>
      <c r="K183" s="31">
        <v>135.03</v>
      </c>
      <c r="L183" s="31">
        <v>131.5</v>
      </c>
      <c r="M183" s="31">
        <v>140.50547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1775.75</v>
      </c>
      <c r="D184" s="36">
        <v>1769.7</v>
      </c>
      <c r="E184" s="36">
        <v>1757.95</v>
      </c>
      <c r="F184" s="36">
        <v>1740.15</v>
      </c>
      <c r="G184" s="36">
        <v>1728.4</v>
      </c>
      <c r="H184" s="36">
        <v>1787.5</v>
      </c>
      <c r="I184" s="36">
        <v>1799.25</v>
      </c>
      <c r="J184" s="36">
        <v>1817.05</v>
      </c>
      <c r="K184" s="31">
        <v>1781.45</v>
      </c>
      <c r="L184" s="31">
        <v>1751.9</v>
      </c>
      <c r="M184" s="31">
        <v>35.154919999999997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769.35</v>
      </c>
      <c r="D185" s="36">
        <v>776.73333333333323</v>
      </c>
      <c r="E185" s="36">
        <v>759.11666666666645</v>
      </c>
      <c r="F185" s="36">
        <v>748.88333333333321</v>
      </c>
      <c r="G185" s="36">
        <v>731.26666666666642</v>
      </c>
      <c r="H185" s="36">
        <v>786.96666666666647</v>
      </c>
      <c r="I185" s="36">
        <v>804.58333333333326</v>
      </c>
      <c r="J185" s="36">
        <v>814.81666666666649</v>
      </c>
      <c r="K185" s="31">
        <v>794.35</v>
      </c>
      <c r="L185" s="31">
        <v>766.5</v>
      </c>
      <c r="M185" s="31">
        <v>9.8607600000000009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842.55</v>
      </c>
      <c r="D186" s="36">
        <v>842.5333333333333</v>
      </c>
      <c r="E186" s="36">
        <v>835.06666666666661</v>
      </c>
      <c r="F186" s="36">
        <v>827.58333333333326</v>
      </c>
      <c r="G186" s="36">
        <v>820.11666666666656</v>
      </c>
      <c r="H186" s="36">
        <v>850.01666666666665</v>
      </c>
      <c r="I186" s="36">
        <v>857.48333333333335</v>
      </c>
      <c r="J186" s="36">
        <v>864.9666666666667</v>
      </c>
      <c r="K186" s="31">
        <v>850</v>
      </c>
      <c r="L186" s="31">
        <v>835.05</v>
      </c>
      <c r="M186" s="31">
        <v>6.5228700000000002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2767</v>
      </c>
      <c r="D187" s="36">
        <v>2778.7333333333336</v>
      </c>
      <c r="E187" s="36">
        <v>2739.4666666666672</v>
      </c>
      <c r="F187" s="36">
        <v>2711.9333333333334</v>
      </c>
      <c r="G187" s="36">
        <v>2672.666666666667</v>
      </c>
      <c r="H187" s="36">
        <v>2806.2666666666673</v>
      </c>
      <c r="I187" s="36">
        <v>2845.5333333333338</v>
      </c>
      <c r="J187" s="36">
        <v>2873.0666666666675</v>
      </c>
      <c r="K187" s="31">
        <v>2818</v>
      </c>
      <c r="L187" s="31">
        <v>2751.2</v>
      </c>
      <c r="M187" s="31">
        <v>25.265889999999999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1072.3</v>
      </c>
      <c r="D188" s="36">
        <v>1077.4333333333332</v>
      </c>
      <c r="E188" s="36">
        <v>1062.9666666666662</v>
      </c>
      <c r="F188" s="36">
        <v>1053.633333333333</v>
      </c>
      <c r="G188" s="36">
        <v>1039.1666666666661</v>
      </c>
      <c r="H188" s="36">
        <v>1086.7666666666664</v>
      </c>
      <c r="I188" s="36">
        <v>1101.2333333333331</v>
      </c>
      <c r="J188" s="36">
        <v>1110.5666666666666</v>
      </c>
      <c r="K188" s="31">
        <v>1091.9000000000001</v>
      </c>
      <c r="L188" s="31">
        <v>1068.0999999999999</v>
      </c>
      <c r="M188" s="31">
        <v>6.1460499999999998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1906.9</v>
      </c>
      <c r="D189" s="36">
        <v>1914.0833333333333</v>
      </c>
      <c r="E189" s="36">
        <v>1893.8166666666666</v>
      </c>
      <c r="F189" s="36">
        <v>1880.7333333333333</v>
      </c>
      <c r="G189" s="36">
        <v>1860.4666666666667</v>
      </c>
      <c r="H189" s="36">
        <v>1927.1666666666665</v>
      </c>
      <c r="I189" s="36">
        <v>1947.4333333333334</v>
      </c>
      <c r="J189" s="36">
        <v>1960.5166666666664</v>
      </c>
      <c r="K189" s="31">
        <v>1934.35</v>
      </c>
      <c r="L189" s="31">
        <v>1901</v>
      </c>
      <c r="M189" s="31">
        <v>1.8673200000000001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4463.8999999999996</v>
      </c>
      <c r="D190" s="36">
        <v>4474.9666666666662</v>
      </c>
      <c r="E190" s="36">
        <v>4443.9333333333325</v>
      </c>
      <c r="F190" s="36">
        <v>4423.9666666666662</v>
      </c>
      <c r="G190" s="36">
        <v>4392.9333333333325</v>
      </c>
      <c r="H190" s="36">
        <v>4494.9333333333325</v>
      </c>
      <c r="I190" s="36">
        <v>4525.9666666666672</v>
      </c>
      <c r="J190" s="36">
        <v>4545.9333333333325</v>
      </c>
      <c r="K190" s="31">
        <v>4506</v>
      </c>
      <c r="L190" s="31">
        <v>4455</v>
      </c>
      <c r="M190" s="31">
        <v>18.09253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1196.8</v>
      </c>
      <c r="D191" s="36">
        <v>1202.2333333333333</v>
      </c>
      <c r="E191" s="36">
        <v>1189.4666666666667</v>
      </c>
      <c r="F191" s="36">
        <v>1182.1333333333334</v>
      </c>
      <c r="G191" s="36">
        <v>1169.3666666666668</v>
      </c>
      <c r="H191" s="36">
        <v>1209.5666666666666</v>
      </c>
      <c r="I191" s="36">
        <v>1222.3333333333335</v>
      </c>
      <c r="J191" s="36">
        <v>1229.6666666666665</v>
      </c>
      <c r="K191" s="31">
        <v>1215</v>
      </c>
      <c r="L191" s="31">
        <v>1194.9000000000001</v>
      </c>
      <c r="M191" s="31">
        <v>8.5215899999999998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7088.15</v>
      </c>
      <c r="D192" s="36">
        <v>7052.416666666667</v>
      </c>
      <c r="E192" s="36">
        <v>6965.8333333333339</v>
      </c>
      <c r="F192" s="36">
        <v>6843.5166666666673</v>
      </c>
      <c r="G192" s="36">
        <v>6756.9333333333343</v>
      </c>
      <c r="H192" s="36">
        <v>7174.7333333333336</v>
      </c>
      <c r="I192" s="36">
        <v>7261.3166666666675</v>
      </c>
      <c r="J192" s="36">
        <v>7383.6333333333332</v>
      </c>
      <c r="K192" s="31">
        <v>7139</v>
      </c>
      <c r="L192" s="31">
        <v>6930.1</v>
      </c>
      <c r="M192" s="31">
        <v>1.97126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749.2</v>
      </c>
      <c r="D193" s="36">
        <v>745.7166666666667</v>
      </c>
      <c r="E193" s="36">
        <v>735.43333333333339</v>
      </c>
      <c r="F193" s="36">
        <v>721.66666666666674</v>
      </c>
      <c r="G193" s="36">
        <v>711.38333333333344</v>
      </c>
      <c r="H193" s="36">
        <v>759.48333333333335</v>
      </c>
      <c r="I193" s="36">
        <v>769.76666666666665</v>
      </c>
      <c r="J193" s="36">
        <v>783.5333333333333</v>
      </c>
      <c r="K193" s="31">
        <v>756</v>
      </c>
      <c r="L193" s="31">
        <v>731.95</v>
      </c>
      <c r="M193" s="31">
        <v>149.32981000000001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1085.1500000000001</v>
      </c>
      <c r="D194" s="36">
        <v>1082.9166666666667</v>
      </c>
      <c r="E194" s="36">
        <v>1073.2333333333336</v>
      </c>
      <c r="F194" s="36">
        <v>1061.3166666666668</v>
      </c>
      <c r="G194" s="36">
        <v>1051.6333333333337</v>
      </c>
      <c r="H194" s="36">
        <v>1094.8333333333335</v>
      </c>
      <c r="I194" s="36">
        <v>1104.5166666666664</v>
      </c>
      <c r="J194" s="36">
        <v>1116.4333333333334</v>
      </c>
      <c r="K194" s="31">
        <v>1092.5999999999999</v>
      </c>
      <c r="L194" s="31">
        <v>1071</v>
      </c>
      <c r="M194" s="31">
        <v>101.79655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417.95</v>
      </c>
      <c r="D195" s="36">
        <v>419.43333333333334</v>
      </c>
      <c r="E195" s="36">
        <v>415.7166666666667</v>
      </c>
      <c r="F195" s="36">
        <v>413.48333333333335</v>
      </c>
      <c r="G195" s="36">
        <v>409.76666666666671</v>
      </c>
      <c r="H195" s="36">
        <v>421.66666666666669</v>
      </c>
      <c r="I195" s="36">
        <v>425.38333333333327</v>
      </c>
      <c r="J195" s="36">
        <v>427.61666666666667</v>
      </c>
      <c r="K195" s="31">
        <v>423.15</v>
      </c>
      <c r="L195" s="31">
        <v>417.2</v>
      </c>
      <c r="M195" s="31">
        <v>56.477240000000002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154.19999999999999</v>
      </c>
      <c r="D196" s="36">
        <v>153.71333333333334</v>
      </c>
      <c r="E196" s="36">
        <v>153.03666666666669</v>
      </c>
      <c r="F196" s="36">
        <v>151.87333333333336</v>
      </c>
      <c r="G196" s="36">
        <v>151.19666666666672</v>
      </c>
      <c r="H196" s="36">
        <v>154.87666666666667</v>
      </c>
      <c r="I196" s="36">
        <v>155.55333333333334</v>
      </c>
      <c r="J196" s="36">
        <v>156.71666666666664</v>
      </c>
      <c r="K196" s="31">
        <v>154.38999999999999</v>
      </c>
      <c r="L196" s="31">
        <v>152.55000000000001</v>
      </c>
      <c r="M196" s="31">
        <v>314.90857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1598.4</v>
      </c>
      <c r="D197" s="36">
        <v>1602.8000000000002</v>
      </c>
      <c r="E197" s="36">
        <v>1588.6500000000003</v>
      </c>
      <c r="F197" s="36">
        <v>1578.9</v>
      </c>
      <c r="G197" s="36">
        <v>1564.7500000000002</v>
      </c>
      <c r="H197" s="36">
        <v>1612.5500000000004</v>
      </c>
      <c r="I197" s="36">
        <v>1626.7</v>
      </c>
      <c r="J197" s="36">
        <v>1636.4500000000005</v>
      </c>
      <c r="K197" s="31">
        <v>1616.95</v>
      </c>
      <c r="L197" s="31">
        <v>1593.05</v>
      </c>
      <c r="M197" s="31">
        <v>10.20913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819.8</v>
      </c>
      <c r="D198" s="36">
        <v>825.0333333333333</v>
      </c>
      <c r="E198" s="36">
        <v>811.81666666666661</v>
      </c>
      <c r="F198" s="36">
        <v>803.83333333333326</v>
      </c>
      <c r="G198" s="36">
        <v>790.61666666666656</v>
      </c>
      <c r="H198" s="36">
        <v>833.01666666666665</v>
      </c>
      <c r="I198" s="36">
        <v>846.23333333333335</v>
      </c>
      <c r="J198" s="36">
        <v>854.2166666666667</v>
      </c>
      <c r="K198" s="31">
        <v>838.25</v>
      </c>
      <c r="L198" s="31">
        <v>817.05</v>
      </c>
      <c r="M198" s="31">
        <v>37.912779999999998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3570</v>
      </c>
      <c r="D199" s="36">
        <v>3578.9500000000003</v>
      </c>
      <c r="E199" s="36">
        <v>3535.0500000000006</v>
      </c>
      <c r="F199" s="36">
        <v>3500.1000000000004</v>
      </c>
      <c r="G199" s="36">
        <v>3456.2000000000007</v>
      </c>
      <c r="H199" s="36">
        <v>3613.9000000000005</v>
      </c>
      <c r="I199" s="36">
        <v>3657.8</v>
      </c>
      <c r="J199" s="36">
        <v>3692.7500000000005</v>
      </c>
      <c r="K199" s="31">
        <v>3622.85</v>
      </c>
      <c r="L199" s="31">
        <v>3544</v>
      </c>
      <c r="M199" s="31">
        <v>11.73387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3349.35</v>
      </c>
      <c r="D200" s="36">
        <v>3360.7833333333328</v>
      </c>
      <c r="E200" s="36">
        <v>3329.6166666666659</v>
      </c>
      <c r="F200" s="36">
        <v>3309.8833333333332</v>
      </c>
      <c r="G200" s="36">
        <v>3278.7166666666662</v>
      </c>
      <c r="H200" s="36">
        <v>3380.5166666666655</v>
      </c>
      <c r="I200" s="36">
        <v>3411.6833333333325</v>
      </c>
      <c r="J200" s="36">
        <v>3431.4166666666652</v>
      </c>
      <c r="K200" s="31">
        <v>3391.95</v>
      </c>
      <c r="L200" s="31">
        <v>3341.05</v>
      </c>
      <c r="M200" s="31">
        <v>1.31033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1672</v>
      </c>
      <c r="D201" s="36">
        <v>1682.6333333333332</v>
      </c>
      <c r="E201" s="36">
        <v>1655.2666666666664</v>
      </c>
      <c r="F201" s="36">
        <v>1638.5333333333333</v>
      </c>
      <c r="G201" s="36">
        <v>1611.1666666666665</v>
      </c>
      <c r="H201" s="36">
        <v>1699.3666666666663</v>
      </c>
      <c r="I201" s="36">
        <v>1726.7333333333331</v>
      </c>
      <c r="J201" s="36">
        <v>1743.4666666666662</v>
      </c>
      <c r="K201" s="31">
        <v>1710</v>
      </c>
      <c r="L201" s="31">
        <v>1665.9</v>
      </c>
      <c r="M201" s="31">
        <v>3.9537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6948.75</v>
      </c>
      <c r="D202" s="36">
        <v>6963.5</v>
      </c>
      <c r="E202" s="36">
        <v>6897</v>
      </c>
      <c r="F202" s="36">
        <v>6845.25</v>
      </c>
      <c r="G202" s="36">
        <v>6778.75</v>
      </c>
      <c r="H202" s="36">
        <v>7015.25</v>
      </c>
      <c r="I202" s="36">
        <v>7081.75</v>
      </c>
      <c r="J202" s="36">
        <v>7133.5</v>
      </c>
      <c r="K202" s="31">
        <v>7030</v>
      </c>
      <c r="L202" s="31">
        <v>6911.75</v>
      </c>
      <c r="M202" s="31">
        <v>6.2515999999999998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4064.4</v>
      </c>
      <c r="D203" s="36">
        <v>4091.4666666666667</v>
      </c>
      <c r="E203" s="36">
        <v>4022.9333333333334</v>
      </c>
      <c r="F203" s="36">
        <v>3981.4666666666667</v>
      </c>
      <c r="G203" s="36">
        <v>3912.9333333333334</v>
      </c>
      <c r="H203" s="36">
        <v>4132.9333333333334</v>
      </c>
      <c r="I203" s="36">
        <v>4201.4666666666672</v>
      </c>
      <c r="J203" s="36">
        <v>4242.9333333333334</v>
      </c>
      <c r="K203" s="31">
        <v>4160</v>
      </c>
      <c r="L203" s="31">
        <v>4050</v>
      </c>
      <c r="M203" s="31">
        <v>0.84450999999999998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573.70000000000005</v>
      </c>
      <c r="D204" s="36">
        <v>576.83333333333337</v>
      </c>
      <c r="E204" s="36">
        <v>568.86666666666679</v>
      </c>
      <c r="F204" s="36">
        <v>564.03333333333342</v>
      </c>
      <c r="G204" s="36">
        <v>556.06666666666683</v>
      </c>
      <c r="H204" s="36">
        <v>581.66666666666674</v>
      </c>
      <c r="I204" s="36">
        <v>589.63333333333321</v>
      </c>
      <c r="J204" s="36">
        <v>594.4666666666667</v>
      </c>
      <c r="K204" s="31">
        <v>584.79999999999995</v>
      </c>
      <c r="L204" s="31">
        <v>572</v>
      </c>
      <c r="M204" s="31">
        <v>19.950119999999998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11341.8</v>
      </c>
      <c r="D205" s="36">
        <v>11308.75</v>
      </c>
      <c r="E205" s="36">
        <v>11237.5</v>
      </c>
      <c r="F205" s="36">
        <v>11133.2</v>
      </c>
      <c r="G205" s="36">
        <v>11061.95</v>
      </c>
      <c r="H205" s="36">
        <v>11413.05</v>
      </c>
      <c r="I205" s="36">
        <v>11484.3</v>
      </c>
      <c r="J205" s="36">
        <v>11588.599999999999</v>
      </c>
      <c r="K205" s="31">
        <v>11380</v>
      </c>
      <c r="L205" s="31">
        <v>11204.45</v>
      </c>
      <c r="M205" s="31">
        <v>2.5872999999999999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127.08</v>
      </c>
      <c r="D206" s="36">
        <v>126.99000000000001</v>
      </c>
      <c r="E206" s="36">
        <v>125.96000000000001</v>
      </c>
      <c r="F206" s="36">
        <v>124.84</v>
      </c>
      <c r="G206" s="36">
        <v>123.81</v>
      </c>
      <c r="H206" s="36">
        <v>128.11000000000001</v>
      </c>
      <c r="I206" s="36">
        <v>129.14000000000001</v>
      </c>
      <c r="J206" s="36">
        <v>130.26000000000002</v>
      </c>
      <c r="K206" s="31">
        <v>128.02000000000001</v>
      </c>
      <c r="L206" s="31">
        <v>125.87</v>
      </c>
      <c r="M206" s="31">
        <v>73.808350000000004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2004.8</v>
      </c>
      <c r="D207" s="36">
        <v>2010.8500000000001</v>
      </c>
      <c r="E207" s="36">
        <v>1986.5000000000002</v>
      </c>
      <c r="F207" s="36">
        <v>1968.2</v>
      </c>
      <c r="G207" s="36">
        <v>1943.8500000000001</v>
      </c>
      <c r="H207" s="36">
        <v>2029.1500000000003</v>
      </c>
      <c r="I207" s="36">
        <v>2053.5</v>
      </c>
      <c r="J207" s="36">
        <v>2071.8000000000002</v>
      </c>
      <c r="K207" s="31">
        <v>2035.2</v>
      </c>
      <c r="L207" s="31">
        <v>1992.55</v>
      </c>
      <c r="M207" s="31">
        <v>2.7627899999999999</v>
      </c>
      <c r="N207" s="1"/>
      <c r="O207" s="1"/>
    </row>
    <row r="208" spans="1:15" ht="12.75" customHeight="1">
      <c r="A208" s="51">
        <v>203</v>
      </c>
      <c r="B208" s="53" t="s">
        <v>877</v>
      </c>
      <c r="C208" s="31">
        <v>1429.65</v>
      </c>
      <c r="D208" s="36">
        <v>1437.5166666666667</v>
      </c>
      <c r="E208" s="36">
        <v>1417.0333333333333</v>
      </c>
      <c r="F208" s="36">
        <v>1404.4166666666667</v>
      </c>
      <c r="G208" s="36">
        <v>1383.9333333333334</v>
      </c>
      <c r="H208" s="36">
        <v>1450.1333333333332</v>
      </c>
      <c r="I208" s="36">
        <v>1470.6166666666663</v>
      </c>
      <c r="J208" s="36">
        <v>1483.2333333333331</v>
      </c>
      <c r="K208" s="31">
        <v>1458</v>
      </c>
      <c r="L208" s="31">
        <v>1424.9</v>
      </c>
      <c r="M208" s="31">
        <v>4.8707099999999999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1582.1</v>
      </c>
      <c r="D209" s="36">
        <v>1585.2333333333333</v>
      </c>
      <c r="E209" s="36">
        <v>1572.9666666666667</v>
      </c>
      <c r="F209" s="36">
        <v>1563.8333333333333</v>
      </c>
      <c r="G209" s="36">
        <v>1551.5666666666666</v>
      </c>
      <c r="H209" s="36">
        <v>1594.3666666666668</v>
      </c>
      <c r="I209" s="36">
        <v>1606.6333333333337</v>
      </c>
      <c r="J209" s="36">
        <v>1615.7666666666669</v>
      </c>
      <c r="K209" s="31">
        <v>1597.5</v>
      </c>
      <c r="L209" s="31">
        <v>1576.1</v>
      </c>
      <c r="M209" s="31">
        <v>10.515930000000001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449.3</v>
      </c>
      <c r="D210" s="36">
        <v>452.61666666666662</v>
      </c>
      <c r="E210" s="36">
        <v>445.03333333333325</v>
      </c>
      <c r="F210" s="36">
        <v>440.76666666666665</v>
      </c>
      <c r="G210" s="36">
        <v>433.18333333333328</v>
      </c>
      <c r="H210" s="36">
        <v>456.88333333333321</v>
      </c>
      <c r="I210" s="36">
        <v>464.46666666666658</v>
      </c>
      <c r="J210" s="36">
        <v>468.73333333333318</v>
      </c>
      <c r="K210" s="31">
        <v>460.2</v>
      </c>
      <c r="L210" s="31">
        <v>448.35</v>
      </c>
      <c r="M210" s="31">
        <v>69.086749999999995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15.82</v>
      </c>
      <c r="D211" s="36">
        <v>15.966666666666667</v>
      </c>
      <c r="E211" s="36">
        <v>15.593333333333334</v>
      </c>
      <c r="F211" s="36">
        <v>15.366666666666667</v>
      </c>
      <c r="G211" s="36">
        <v>14.993333333333334</v>
      </c>
      <c r="H211" s="36">
        <v>16.193333333333335</v>
      </c>
      <c r="I211" s="36">
        <v>16.566666666666663</v>
      </c>
      <c r="J211" s="36">
        <v>16.793333333333333</v>
      </c>
      <c r="K211" s="31">
        <v>16.34</v>
      </c>
      <c r="L211" s="31">
        <v>15.74</v>
      </c>
      <c r="M211" s="31">
        <v>3695.3771499999998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1690.55</v>
      </c>
      <c r="D212" s="36">
        <v>1686.55</v>
      </c>
      <c r="E212" s="36">
        <v>1674.1</v>
      </c>
      <c r="F212" s="36">
        <v>1657.6499999999999</v>
      </c>
      <c r="G212" s="36">
        <v>1645.1999999999998</v>
      </c>
      <c r="H212" s="36">
        <v>1703</v>
      </c>
      <c r="I212" s="36">
        <v>1715.4500000000003</v>
      </c>
      <c r="J212" s="36">
        <v>1731.9</v>
      </c>
      <c r="K212" s="31">
        <v>1699</v>
      </c>
      <c r="L212" s="31">
        <v>1670.1</v>
      </c>
      <c r="M212" s="31">
        <v>14.87294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512.4</v>
      </c>
      <c r="D213" s="36">
        <v>515.06666666666661</v>
      </c>
      <c r="E213" s="36">
        <v>508.68333333333317</v>
      </c>
      <c r="F213" s="36">
        <v>504.96666666666658</v>
      </c>
      <c r="G213" s="36">
        <v>498.58333333333314</v>
      </c>
      <c r="H213" s="36">
        <v>518.78333333333319</v>
      </c>
      <c r="I213" s="36">
        <v>525.16666666666663</v>
      </c>
      <c r="J213" s="36">
        <v>528.88333333333321</v>
      </c>
      <c r="K213" s="31">
        <v>521.45000000000005</v>
      </c>
      <c r="L213" s="31">
        <v>511.35</v>
      </c>
      <c r="M213" s="31">
        <v>56.388530000000003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24.39</v>
      </c>
      <c r="D214" s="36">
        <v>24.533333333333331</v>
      </c>
      <c r="E214" s="36">
        <v>24.216666666666661</v>
      </c>
      <c r="F214" s="36">
        <v>24.043333333333329</v>
      </c>
      <c r="G214" s="36">
        <v>23.726666666666659</v>
      </c>
      <c r="H214" s="36">
        <v>24.706666666666663</v>
      </c>
      <c r="I214" s="36">
        <v>25.023333333333333</v>
      </c>
      <c r="J214" s="36">
        <v>25.196666666666665</v>
      </c>
      <c r="K214" s="31">
        <v>24.85</v>
      </c>
      <c r="L214" s="31">
        <v>24.36</v>
      </c>
      <c r="M214" s="31">
        <v>1111.4194399999999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136.63999999999999</v>
      </c>
      <c r="D215" s="36">
        <v>137.37</v>
      </c>
      <c r="E215" s="36">
        <v>134.77000000000001</v>
      </c>
      <c r="F215" s="36">
        <v>132.9</v>
      </c>
      <c r="G215" s="36">
        <v>130.30000000000001</v>
      </c>
      <c r="H215" s="36">
        <v>139.24</v>
      </c>
      <c r="I215" s="36">
        <v>141.84000000000003</v>
      </c>
      <c r="J215" s="36">
        <v>143.71</v>
      </c>
      <c r="K215" s="31">
        <v>139.97</v>
      </c>
      <c r="L215" s="31">
        <v>135.5</v>
      </c>
      <c r="M215" s="31">
        <v>69.982209999999995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262.64999999999998</v>
      </c>
      <c r="D216" s="36">
        <v>263.61999999999995</v>
      </c>
      <c r="E216" s="36">
        <v>257.33999999999992</v>
      </c>
      <c r="F216" s="36">
        <v>252.02999999999997</v>
      </c>
      <c r="G216" s="36">
        <v>245.74999999999994</v>
      </c>
      <c r="H216" s="36">
        <v>268.92999999999989</v>
      </c>
      <c r="I216" s="36">
        <v>275.20999999999998</v>
      </c>
      <c r="J216" s="36">
        <v>280.51999999999987</v>
      </c>
      <c r="K216" s="31">
        <v>269.89999999999998</v>
      </c>
      <c r="L216" s="31">
        <v>258.31</v>
      </c>
      <c r="M216" s="31">
        <v>1022.20794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1178.7</v>
      </c>
      <c r="D217" s="36">
        <v>1189.2</v>
      </c>
      <c r="E217" s="36">
        <v>1163.5</v>
      </c>
      <c r="F217" s="36">
        <v>1148.3</v>
      </c>
      <c r="G217" s="36">
        <v>1122.5999999999999</v>
      </c>
      <c r="H217" s="36">
        <v>1204.4000000000001</v>
      </c>
      <c r="I217" s="36">
        <v>1230.1000000000004</v>
      </c>
      <c r="J217" s="36">
        <v>1245.3000000000002</v>
      </c>
      <c r="K217" s="31">
        <v>1214.9000000000001</v>
      </c>
      <c r="L217" s="31">
        <v>1174</v>
      </c>
      <c r="M217" s="31">
        <v>21.538070000000001</v>
      </c>
      <c r="N217" s="1"/>
      <c r="O217" s="1"/>
    </row>
    <row r="218" spans="1:15" ht="12.75" customHeight="1">
      <c r="A218" s="54"/>
      <c r="B218" s="191"/>
      <c r="C218" s="272"/>
      <c r="D218" s="272"/>
      <c r="E218" s="272"/>
      <c r="F218" s="272"/>
      <c r="G218" s="272"/>
      <c r="H218" s="272"/>
      <c r="I218" s="272"/>
      <c r="J218" s="272"/>
      <c r="K218" s="272"/>
      <c r="L218" s="273"/>
      <c r="M218" s="191"/>
      <c r="N218" s="191"/>
      <c r="O218" s="191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65"/>
      <c r="B1" s="36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45530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9" t="s">
        <v>16</v>
      </c>
      <c r="B9" s="361" t="s">
        <v>18</v>
      </c>
      <c r="C9" s="364" t="s">
        <v>20</v>
      </c>
      <c r="D9" s="364" t="s">
        <v>21</v>
      </c>
      <c r="E9" s="356" t="s">
        <v>22</v>
      </c>
      <c r="F9" s="357"/>
      <c r="G9" s="358"/>
      <c r="H9" s="356" t="s">
        <v>23</v>
      </c>
      <c r="I9" s="357"/>
      <c r="J9" s="358"/>
      <c r="K9" s="26"/>
      <c r="L9" s="27"/>
      <c r="M9" s="48"/>
      <c r="N9" s="1"/>
      <c r="O9" s="1"/>
    </row>
    <row r="10" spans="1:15" ht="42.75" customHeight="1">
      <c r="A10" s="360"/>
      <c r="B10" s="363"/>
      <c r="C10" s="363"/>
      <c r="D10" s="36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1084.95</v>
      </c>
      <c r="D11" s="36">
        <v>1090.2166666666667</v>
      </c>
      <c r="E11" s="36">
        <v>1071.6333333333334</v>
      </c>
      <c r="F11" s="36">
        <v>1058.3166666666668</v>
      </c>
      <c r="G11" s="36">
        <v>1039.7333333333336</v>
      </c>
      <c r="H11" s="36">
        <v>1103.5333333333333</v>
      </c>
      <c r="I11" s="36">
        <v>1122.1166666666663</v>
      </c>
      <c r="J11" s="36">
        <v>1135.4333333333332</v>
      </c>
      <c r="K11" s="31">
        <v>1108.8</v>
      </c>
      <c r="L11" s="31">
        <v>1076.9000000000001</v>
      </c>
      <c r="M11" s="31">
        <v>6.08995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34981.25</v>
      </c>
      <c r="D12" s="36">
        <v>35163.049999999996</v>
      </c>
      <c r="E12" s="36">
        <v>34626.19999999999</v>
      </c>
      <c r="F12" s="36">
        <v>34271.149999999994</v>
      </c>
      <c r="G12" s="36">
        <v>33734.299999999988</v>
      </c>
      <c r="H12" s="36">
        <v>35518.099999999991</v>
      </c>
      <c r="I12" s="36">
        <v>36054.949999999997</v>
      </c>
      <c r="J12" s="36">
        <v>36409.999999999993</v>
      </c>
      <c r="K12" s="31">
        <v>35699.9</v>
      </c>
      <c r="L12" s="31">
        <v>34808</v>
      </c>
      <c r="M12" s="31">
        <v>7.1379999999999999E-2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7795.75</v>
      </c>
      <c r="D13" s="36">
        <v>7826.416666666667</v>
      </c>
      <c r="E13" s="36">
        <v>7738.2333333333336</v>
      </c>
      <c r="F13" s="36">
        <v>7680.7166666666662</v>
      </c>
      <c r="G13" s="36">
        <v>7592.5333333333328</v>
      </c>
      <c r="H13" s="36">
        <v>7883.9333333333343</v>
      </c>
      <c r="I13" s="36">
        <v>7972.1166666666668</v>
      </c>
      <c r="J13" s="36">
        <v>8029.633333333335</v>
      </c>
      <c r="K13" s="31">
        <v>7914.6</v>
      </c>
      <c r="L13" s="31">
        <v>7768.9</v>
      </c>
      <c r="M13" s="31">
        <v>1.41683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2323.75</v>
      </c>
      <c r="D14" s="36">
        <v>2338.1166666666668</v>
      </c>
      <c r="E14" s="36">
        <v>2298.2833333333338</v>
      </c>
      <c r="F14" s="36">
        <v>2272.8166666666671</v>
      </c>
      <c r="G14" s="36">
        <v>2232.983333333334</v>
      </c>
      <c r="H14" s="36">
        <v>2363.5833333333335</v>
      </c>
      <c r="I14" s="36">
        <v>2403.4166666666665</v>
      </c>
      <c r="J14" s="36">
        <v>2428.8833333333332</v>
      </c>
      <c r="K14" s="31">
        <v>2377.9499999999998</v>
      </c>
      <c r="L14" s="31">
        <v>2312.65</v>
      </c>
      <c r="M14" s="31">
        <v>4.4961399999999996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4422.3500000000004</v>
      </c>
      <c r="D15" s="36">
        <v>4410.8833333333341</v>
      </c>
      <c r="E15" s="36">
        <v>4370.7666666666682</v>
      </c>
      <c r="F15" s="36">
        <v>4319.1833333333343</v>
      </c>
      <c r="G15" s="36">
        <v>4279.0666666666684</v>
      </c>
      <c r="H15" s="36">
        <v>4462.4666666666681</v>
      </c>
      <c r="I15" s="36">
        <v>4502.5833333333348</v>
      </c>
      <c r="J15" s="36">
        <v>4554.1666666666679</v>
      </c>
      <c r="K15" s="31">
        <v>4451</v>
      </c>
      <c r="L15" s="31">
        <v>4359.3</v>
      </c>
      <c r="M15" s="31">
        <v>0.42265000000000003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1422.6</v>
      </c>
      <c r="D16" s="36">
        <v>1424.8500000000001</v>
      </c>
      <c r="E16" s="36">
        <v>1404.7500000000002</v>
      </c>
      <c r="F16" s="36">
        <v>1386.9</v>
      </c>
      <c r="G16" s="36">
        <v>1366.8000000000002</v>
      </c>
      <c r="H16" s="36">
        <v>1442.7000000000003</v>
      </c>
      <c r="I16" s="36">
        <v>1462.8000000000002</v>
      </c>
      <c r="J16" s="36">
        <v>1480.6500000000003</v>
      </c>
      <c r="K16" s="31">
        <v>1444.95</v>
      </c>
      <c r="L16" s="31">
        <v>1407</v>
      </c>
      <c r="M16" s="31">
        <v>6.9650699999999999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625.79999999999995</v>
      </c>
      <c r="D17" s="36">
        <v>628.23333333333323</v>
      </c>
      <c r="E17" s="36">
        <v>620.46666666666647</v>
      </c>
      <c r="F17" s="36">
        <v>615.13333333333321</v>
      </c>
      <c r="G17" s="36">
        <v>607.36666666666645</v>
      </c>
      <c r="H17" s="36">
        <v>633.56666666666649</v>
      </c>
      <c r="I17" s="36">
        <v>641.33333333333314</v>
      </c>
      <c r="J17" s="36">
        <v>646.66666666666652</v>
      </c>
      <c r="K17" s="31">
        <v>636</v>
      </c>
      <c r="L17" s="31">
        <v>622.9</v>
      </c>
      <c r="M17" s="31">
        <v>11.01563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620.79999999999995</v>
      </c>
      <c r="D18" s="36">
        <v>621.7833333333333</v>
      </c>
      <c r="E18" s="36">
        <v>616.56666666666661</v>
      </c>
      <c r="F18" s="36">
        <v>612.33333333333326</v>
      </c>
      <c r="G18" s="36">
        <v>607.11666666666656</v>
      </c>
      <c r="H18" s="36">
        <v>626.01666666666665</v>
      </c>
      <c r="I18" s="36">
        <v>631.23333333333335</v>
      </c>
      <c r="J18" s="36">
        <v>635.4666666666667</v>
      </c>
      <c r="K18" s="31">
        <v>627</v>
      </c>
      <c r="L18" s="31">
        <v>617.54999999999995</v>
      </c>
      <c r="M18" s="31">
        <v>12.721299999999999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1682.45</v>
      </c>
      <c r="D19" s="36">
        <v>1690.8500000000001</v>
      </c>
      <c r="E19" s="36">
        <v>1669.5500000000002</v>
      </c>
      <c r="F19" s="36">
        <v>1656.65</v>
      </c>
      <c r="G19" s="36">
        <v>1635.3500000000001</v>
      </c>
      <c r="H19" s="36">
        <v>1703.7500000000002</v>
      </c>
      <c r="I19" s="36">
        <v>1725.05</v>
      </c>
      <c r="J19" s="36">
        <v>1737.9500000000003</v>
      </c>
      <c r="K19" s="31">
        <v>1712.15</v>
      </c>
      <c r="L19" s="31">
        <v>1677.95</v>
      </c>
      <c r="M19" s="31">
        <v>0.63371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29065.85</v>
      </c>
      <c r="D20" s="36">
        <v>29001.05</v>
      </c>
      <c r="E20" s="36">
        <v>28714.799999999999</v>
      </c>
      <c r="F20" s="36">
        <v>28363.75</v>
      </c>
      <c r="G20" s="36">
        <v>28077.5</v>
      </c>
      <c r="H20" s="36">
        <v>29352.1</v>
      </c>
      <c r="I20" s="36">
        <v>29638.35</v>
      </c>
      <c r="J20" s="36">
        <v>29989.399999999998</v>
      </c>
      <c r="K20" s="31">
        <v>29287.3</v>
      </c>
      <c r="L20" s="31">
        <v>28650</v>
      </c>
      <c r="M20" s="31">
        <v>0.26874999999999999</v>
      </c>
      <c r="N20" s="1"/>
      <c r="O20" s="1"/>
    </row>
    <row r="21" spans="1:15" ht="12" customHeight="1">
      <c r="A21" s="33">
        <v>11</v>
      </c>
      <c r="B21" s="53" t="s">
        <v>778</v>
      </c>
      <c r="C21" s="31">
        <v>1305.55</v>
      </c>
      <c r="D21" s="36">
        <v>1311.25</v>
      </c>
      <c r="E21" s="36">
        <v>1295.8</v>
      </c>
      <c r="F21" s="36">
        <v>1286.05</v>
      </c>
      <c r="G21" s="36">
        <v>1270.5999999999999</v>
      </c>
      <c r="H21" s="36">
        <v>1321</v>
      </c>
      <c r="I21" s="36">
        <v>1336.4499999999998</v>
      </c>
      <c r="J21" s="36">
        <v>1346.2</v>
      </c>
      <c r="K21" s="31">
        <v>1326.7</v>
      </c>
      <c r="L21" s="31">
        <v>1301.5</v>
      </c>
      <c r="M21" s="31">
        <v>1.9981800000000001</v>
      </c>
      <c r="N21" s="1"/>
      <c r="O21" s="1"/>
    </row>
    <row r="22" spans="1:15" ht="12" customHeight="1">
      <c r="A22" s="33">
        <v>12</v>
      </c>
      <c r="B22" s="53" t="s">
        <v>817</v>
      </c>
      <c r="C22" s="31">
        <v>1065.6500000000001</v>
      </c>
      <c r="D22" s="36">
        <v>1070.55</v>
      </c>
      <c r="E22" s="36">
        <v>1055.0999999999999</v>
      </c>
      <c r="F22" s="36">
        <v>1044.55</v>
      </c>
      <c r="G22" s="36">
        <v>1029.0999999999999</v>
      </c>
      <c r="H22" s="36">
        <v>1081.0999999999999</v>
      </c>
      <c r="I22" s="36">
        <v>1096.5500000000002</v>
      </c>
      <c r="J22" s="36">
        <v>1107.0999999999999</v>
      </c>
      <c r="K22" s="31">
        <v>1086</v>
      </c>
      <c r="L22" s="31">
        <v>1060</v>
      </c>
      <c r="M22" s="31">
        <v>14.65165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3076.35</v>
      </c>
      <c r="D23" s="36">
        <v>3088.9833333333336</v>
      </c>
      <c r="E23" s="36">
        <v>3054.9666666666672</v>
      </c>
      <c r="F23" s="36">
        <v>3033.5833333333335</v>
      </c>
      <c r="G23" s="36">
        <v>2999.5666666666671</v>
      </c>
      <c r="H23" s="36">
        <v>3110.3666666666672</v>
      </c>
      <c r="I23" s="36">
        <v>3144.3833333333337</v>
      </c>
      <c r="J23" s="36">
        <v>3165.7666666666673</v>
      </c>
      <c r="K23" s="31">
        <v>3123</v>
      </c>
      <c r="L23" s="31">
        <v>3067.6</v>
      </c>
      <c r="M23" s="31">
        <v>13.75224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1900.9</v>
      </c>
      <c r="D24" s="36">
        <v>1904.3</v>
      </c>
      <c r="E24" s="36">
        <v>1884.1</v>
      </c>
      <c r="F24" s="36">
        <v>1867.3</v>
      </c>
      <c r="G24" s="36">
        <v>1847.1</v>
      </c>
      <c r="H24" s="36">
        <v>1921.1</v>
      </c>
      <c r="I24" s="36">
        <v>1941.3000000000002</v>
      </c>
      <c r="J24" s="36">
        <v>1958.1</v>
      </c>
      <c r="K24" s="31">
        <v>1924.5</v>
      </c>
      <c r="L24" s="31">
        <v>1887.5</v>
      </c>
      <c r="M24" s="31">
        <v>7.7478199999999999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1491.3</v>
      </c>
      <c r="D25" s="36">
        <v>1493.4666666666665</v>
      </c>
      <c r="E25" s="36">
        <v>1483.9333333333329</v>
      </c>
      <c r="F25" s="36">
        <v>1476.5666666666664</v>
      </c>
      <c r="G25" s="36">
        <v>1467.0333333333328</v>
      </c>
      <c r="H25" s="36">
        <v>1500.833333333333</v>
      </c>
      <c r="I25" s="36">
        <v>1510.3666666666663</v>
      </c>
      <c r="J25" s="36">
        <v>1517.7333333333331</v>
      </c>
      <c r="K25" s="31">
        <v>1503</v>
      </c>
      <c r="L25" s="31">
        <v>1486.1</v>
      </c>
      <c r="M25" s="31">
        <v>11.810750000000001</v>
      </c>
      <c r="N25" s="1"/>
      <c r="O25" s="1"/>
    </row>
    <row r="26" spans="1:15" ht="12.75" customHeight="1">
      <c r="A26" s="33">
        <v>16</v>
      </c>
      <c r="B26" s="53" t="s">
        <v>785</v>
      </c>
      <c r="C26" s="31">
        <v>675.8</v>
      </c>
      <c r="D26" s="36">
        <v>679.6</v>
      </c>
      <c r="E26" s="36">
        <v>670.2</v>
      </c>
      <c r="F26" s="36">
        <v>664.6</v>
      </c>
      <c r="G26" s="36">
        <v>655.20000000000005</v>
      </c>
      <c r="H26" s="36">
        <v>685.2</v>
      </c>
      <c r="I26" s="36">
        <v>694.59999999999991</v>
      </c>
      <c r="J26" s="36">
        <v>700.2</v>
      </c>
      <c r="K26" s="31">
        <v>689</v>
      </c>
      <c r="L26" s="31">
        <v>674</v>
      </c>
      <c r="M26" s="31">
        <v>34.98357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858.3</v>
      </c>
      <c r="D27" s="36">
        <v>858.06666666666661</v>
      </c>
      <c r="E27" s="36">
        <v>849.48333333333323</v>
      </c>
      <c r="F27" s="36">
        <v>840.66666666666663</v>
      </c>
      <c r="G27" s="36">
        <v>832.08333333333326</v>
      </c>
      <c r="H27" s="36">
        <v>866.88333333333321</v>
      </c>
      <c r="I27" s="36">
        <v>875.4666666666667</v>
      </c>
      <c r="J27" s="36">
        <v>884.28333333333319</v>
      </c>
      <c r="K27" s="31">
        <v>866.65</v>
      </c>
      <c r="L27" s="31">
        <v>849.25</v>
      </c>
      <c r="M27" s="31">
        <v>54.641849999999998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376.95</v>
      </c>
      <c r="D28" s="36">
        <v>380.2833333333333</v>
      </c>
      <c r="E28" s="36">
        <v>371.56666666666661</v>
      </c>
      <c r="F28" s="36">
        <v>366.18333333333328</v>
      </c>
      <c r="G28" s="36">
        <v>357.46666666666658</v>
      </c>
      <c r="H28" s="36">
        <v>385.66666666666663</v>
      </c>
      <c r="I28" s="36">
        <v>394.38333333333333</v>
      </c>
      <c r="J28" s="36">
        <v>399.76666666666665</v>
      </c>
      <c r="K28" s="31">
        <v>389</v>
      </c>
      <c r="L28" s="31">
        <v>374.9</v>
      </c>
      <c r="M28" s="31">
        <v>41.437150000000003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219.08</v>
      </c>
      <c r="D29" s="36">
        <v>220.6766666666667</v>
      </c>
      <c r="E29" s="36">
        <v>217.1133333333334</v>
      </c>
      <c r="F29" s="36">
        <v>215.1466666666667</v>
      </c>
      <c r="G29" s="36">
        <v>211.5833333333334</v>
      </c>
      <c r="H29" s="36">
        <v>222.6433333333334</v>
      </c>
      <c r="I29" s="36">
        <v>226.20666666666673</v>
      </c>
      <c r="J29" s="36">
        <v>228.1733333333334</v>
      </c>
      <c r="K29" s="31">
        <v>224.24</v>
      </c>
      <c r="L29" s="31">
        <v>218.71</v>
      </c>
      <c r="M29" s="31">
        <v>38.493290000000002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319.5</v>
      </c>
      <c r="D30" s="36">
        <v>317.86666666666667</v>
      </c>
      <c r="E30" s="36">
        <v>313.73333333333335</v>
      </c>
      <c r="F30" s="36">
        <v>307.9666666666667</v>
      </c>
      <c r="G30" s="36">
        <v>303.83333333333337</v>
      </c>
      <c r="H30" s="36">
        <v>323.63333333333333</v>
      </c>
      <c r="I30" s="36">
        <v>327.76666666666665</v>
      </c>
      <c r="J30" s="36">
        <v>333.5333333333333</v>
      </c>
      <c r="K30" s="31">
        <v>322</v>
      </c>
      <c r="L30" s="31">
        <v>312.10000000000002</v>
      </c>
      <c r="M30" s="31">
        <v>36.077680000000001</v>
      </c>
      <c r="N30" s="1"/>
      <c r="O30" s="1"/>
    </row>
    <row r="31" spans="1:15" ht="12.75" customHeight="1">
      <c r="A31" s="33">
        <v>21</v>
      </c>
      <c r="B31" s="53" t="s">
        <v>878</v>
      </c>
      <c r="C31" s="31">
        <v>797.7</v>
      </c>
      <c r="D31" s="36">
        <v>800.18333333333339</v>
      </c>
      <c r="E31" s="36">
        <v>792.86666666666679</v>
      </c>
      <c r="F31" s="36">
        <v>788.03333333333342</v>
      </c>
      <c r="G31" s="36">
        <v>780.71666666666681</v>
      </c>
      <c r="H31" s="36">
        <v>805.01666666666677</v>
      </c>
      <c r="I31" s="36">
        <v>812.33333333333337</v>
      </c>
      <c r="J31" s="36">
        <v>817.16666666666674</v>
      </c>
      <c r="K31" s="31">
        <v>807.5</v>
      </c>
      <c r="L31" s="31">
        <v>795.35</v>
      </c>
      <c r="M31" s="31">
        <v>7.39419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902.8</v>
      </c>
      <c r="D32" s="36">
        <v>908.19999999999993</v>
      </c>
      <c r="E32" s="36">
        <v>894.59999999999991</v>
      </c>
      <c r="F32" s="36">
        <v>886.4</v>
      </c>
      <c r="G32" s="36">
        <v>872.8</v>
      </c>
      <c r="H32" s="36">
        <v>916.39999999999986</v>
      </c>
      <c r="I32" s="36">
        <v>930</v>
      </c>
      <c r="J32" s="36">
        <v>938.19999999999982</v>
      </c>
      <c r="K32" s="31">
        <v>921.8</v>
      </c>
      <c r="L32" s="31">
        <v>900</v>
      </c>
      <c r="M32" s="31">
        <v>0.51892000000000005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1631.45</v>
      </c>
      <c r="D33" s="36">
        <v>1635.1000000000001</v>
      </c>
      <c r="E33" s="36">
        <v>1621.3500000000004</v>
      </c>
      <c r="F33" s="36">
        <v>1611.2500000000002</v>
      </c>
      <c r="G33" s="36">
        <v>1597.5000000000005</v>
      </c>
      <c r="H33" s="36">
        <v>1645.2000000000003</v>
      </c>
      <c r="I33" s="36">
        <v>1658.9499999999998</v>
      </c>
      <c r="J33" s="36">
        <v>1669.0500000000002</v>
      </c>
      <c r="K33" s="31">
        <v>1648.85</v>
      </c>
      <c r="L33" s="31">
        <v>1625</v>
      </c>
      <c r="M33" s="31">
        <v>2.7551100000000002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3103.35</v>
      </c>
      <c r="D34" s="36">
        <v>3102.0833333333335</v>
      </c>
      <c r="E34" s="36">
        <v>3076.2666666666669</v>
      </c>
      <c r="F34" s="36">
        <v>3049.1833333333334</v>
      </c>
      <c r="G34" s="36">
        <v>3023.3666666666668</v>
      </c>
      <c r="H34" s="36">
        <v>3129.166666666667</v>
      </c>
      <c r="I34" s="36">
        <v>3154.9833333333336</v>
      </c>
      <c r="J34" s="36">
        <v>3182.0666666666671</v>
      </c>
      <c r="K34" s="31">
        <v>3127.9</v>
      </c>
      <c r="L34" s="31">
        <v>3075</v>
      </c>
      <c r="M34" s="31">
        <v>1.1225499999999999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1101.25</v>
      </c>
      <c r="D35" s="36">
        <v>1107.9666666666667</v>
      </c>
      <c r="E35" s="36">
        <v>1089.2833333333333</v>
      </c>
      <c r="F35" s="36">
        <v>1077.3166666666666</v>
      </c>
      <c r="G35" s="36">
        <v>1058.6333333333332</v>
      </c>
      <c r="H35" s="36">
        <v>1119.9333333333334</v>
      </c>
      <c r="I35" s="36">
        <v>1138.6166666666668</v>
      </c>
      <c r="J35" s="36">
        <v>1150.5833333333335</v>
      </c>
      <c r="K35" s="31">
        <v>1126.6500000000001</v>
      </c>
      <c r="L35" s="31">
        <v>1096</v>
      </c>
      <c r="M35" s="31">
        <v>0.75146000000000002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5753.85</v>
      </c>
      <c r="D36" s="36">
        <v>5761.4666666666672</v>
      </c>
      <c r="E36" s="36">
        <v>5717.9333333333343</v>
      </c>
      <c r="F36" s="36">
        <v>5682.0166666666673</v>
      </c>
      <c r="G36" s="36">
        <v>5638.4833333333345</v>
      </c>
      <c r="H36" s="36">
        <v>5797.3833333333341</v>
      </c>
      <c r="I36" s="36">
        <v>5840.916666666667</v>
      </c>
      <c r="J36" s="36">
        <v>5876.8333333333339</v>
      </c>
      <c r="K36" s="31">
        <v>5805</v>
      </c>
      <c r="L36" s="31">
        <v>5725.55</v>
      </c>
      <c r="M36" s="31">
        <v>2.4995500000000002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2082.4</v>
      </c>
      <c r="D37" s="36">
        <v>2085.0166666666669</v>
      </c>
      <c r="E37" s="36">
        <v>2068.3833333333337</v>
      </c>
      <c r="F37" s="36">
        <v>2054.3666666666668</v>
      </c>
      <c r="G37" s="36">
        <v>2037.7333333333336</v>
      </c>
      <c r="H37" s="36">
        <v>2099.0333333333338</v>
      </c>
      <c r="I37" s="36">
        <v>2115.666666666667</v>
      </c>
      <c r="J37" s="36">
        <v>2129.6833333333338</v>
      </c>
      <c r="K37" s="31">
        <v>2101.65</v>
      </c>
      <c r="L37" s="31">
        <v>2071</v>
      </c>
      <c r="M37" s="31">
        <v>0.52190999999999999</v>
      </c>
      <c r="N37" s="1"/>
      <c r="O37" s="1"/>
    </row>
    <row r="38" spans="1:15" ht="12.75" customHeight="1">
      <c r="A38" s="33">
        <v>28</v>
      </c>
      <c r="B38" s="53" t="s">
        <v>733</v>
      </c>
      <c r="C38" s="31">
        <v>71.45</v>
      </c>
      <c r="D38" s="36">
        <v>70.61666666666666</v>
      </c>
      <c r="E38" s="36">
        <v>68.73333333333332</v>
      </c>
      <c r="F38" s="36">
        <v>66.016666666666666</v>
      </c>
      <c r="G38" s="36">
        <v>64.133333333333326</v>
      </c>
      <c r="H38" s="36">
        <v>73.333333333333314</v>
      </c>
      <c r="I38" s="36">
        <v>75.216666666666669</v>
      </c>
      <c r="J38" s="36">
        <v>77.933333333333309</v>
      </c>
      <c r="K38" s="31">
        <v>72.5</v>
      </c>
      <c r="L38" s="31">
        <v>67.900000000000006</v>
      </c>
      <c r="M38" s="31">
        <v>334.57945999999998</v>
      </c>
      <c r="N38" s="1"/>
      <c r="O38" s="1"/>
    </row>
    <row r="39" spans="1:15" ht="12.75" customHeight="1">
      <c r="A39" s="33">
        <v>29</v>
      </c>
      <c r="B39" s="53" t="s">
        <v>818</v>
      </c>
      <c r="C39" s="31">
        <v>28.26</v>
      </c>
      <c r="D39" s="36">
        <v>28.683333333333334</v>
      </c>
      <c r="E39" s="36">
        <v>27.576666666666668</v>
      </c>
      <c r="F39" s="36">
        <v>26.893333333333334</v>
      </c>
      <c r="G39" s="36">
        <v>25.786666666666669</v>
      </c>
      <c r="H39" s="36">
        <v>29.366666666666667</v>
      </c>
      <c r="I39" s="36">
        <v>30.473333333333329</v>
      </c>
      <c r="J39" s="36">
        <v>31.156666666666666</v>
      </c>
      <c r="K39" s="31">
        <v>29.79</v>
      </c>
      <c r="L39" s="31">
        <v>28</v>
      </c>
      <c r="M39" s="31">
        <v>1068.80394</v>
      </c>
      <c r="N39" s="1"/>
      <c r="O39" s="1"/>
    </row>
    <row r="40" spans="1:15" ht="12.75" customHeight="1">
      <c r="A40" s="33">
        <v>30</v>
      </c>
      <c r="B40" s="53" t="s">
        <v>808</v>
      </c>
      <c r="C40" s="31">
        <v>1527.35</v>
      </c>
      <c r="D40" s="36">
        <v>1534.4833333333333</v>
      </c>
      <c r="E40" s="36">
        <v>1516.9666666666667</v>
      </c>
      <c r="F40" s="36">
        <v>1506.5833333333333</v>
      </c>
      <c r="G40" s="36">
        <v>1489.0666666666666</v>
      </c>
      <c r="H40" s="36">
        <v>1544.8666666666668</v>
      </c>
      <c r="I40" s="36">
        <v>1562.3833333333337</v>
      </c>
      <c r="J40" s="36">
        <v>1572.7666666666669</v>
      </c>
      <c r="K40" s="31">
        <v>1552</v>
      </c>
      <c r="L40" s="31">
        <v>1524.1</v>
      </c>
      <c r="M40" s="31">
        <v>3.54887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4195.8500000000004</v>
      </c>
      <c r="D41" s="36">
        <v>4208.0999999999995</v>
      </c>
      <c r="E41" s="36">
        <v>4146.1999999999989</v>
      </c>
      <c r="F41" s="36">
        <v>4096.5499999999993</v>
      </c>
      <c r="G41" s="36">
        <v>4034.6499999999987</v>
      </c>
      <c r="H41" s="36">
        <v>4257.7499999999991</v>
      </c>
      <c r="I41" s="36">
        <v>4319.6499999999987</v>
      </c>
      <c r="J41" s="36">
        <v>4369.2999999999993</v>
      </c>
      <c r="K41" s="31">
        <v>4270</v>
      </c>
      <c r="L41" s="31">
        <v>4158.45</v>
      </c>
      <c r="M41" s="31">
        <v>0.93106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633.6</v>
      </c>
      <c r="D42" s="36">
        <v>641.73333333333323</v>
      </c>
      <c r="E42" s="36">
        <v>623.46666666666647</v>
      </c>
      <c r="F42" s="36">
        <v>613.33333333333326</v>
      </c>
      <c r="G42" s="36">
        <v>595.06666666666649</v>
      </c>
      <c r="H42" s="36">
        <v>651.86666666666645</v>
      </c>
      <c r="I42" s="36">
        <v>670.1333333333331</v>
      </c>
      <c r="J42" s="36">
        <v>680.26666666666642</v>
      </c>
      <c r="K42" s="31">
        <v>660</v>
      </c>
      <c r="L42" s="31">
        <v>631.6</v>
      </c>
      <c r="M42" s="31">
        <v>143.51643999999999</v>
      </c>
      <c r="N42" s="1"/>
      <c r="O42" s="1"/>
    </row>
    <row r="43" spans="1:15" ht="12.75" customHeight="1">
      <c r="A43" s="33">
        <v>33</v>
      </c>
      <c r="B43" s="53" t="s">
        <v>844</v>
      </c>
      <c r="C43" s="31">
        <v>3605.35</v>
      </c>
      <c r="D43" s="36">
        <v>3657.7166666666667</v>
      </c>
      <c r="E43" s="36">
        <v>3527.6333333333332</v>
      </c>
      <c r="F43" s="36">
        <v>3449.9166666666665</v>
      </c>
      <c r="G43" s="36">
        <v>3319.833333333333</v>
      </c>
      <c r="H43" s="36">
        <v>3735.4333333333334</v>
      </c>
      <c r="I43" s="36">
        <v>3865.5166666666664</v>
      </c>
      <c r="J43" s="36">
        <v>3943.2333333333336</v>
      </c>
      <c r="K43" s="31">
        <v>3787.8</v>
      </c>
      <c r="L43" s="31">
        <v>3580</v>
      </c>
      <c r="M43" s="31">
        <v>1.26651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2563.15</v>
      </c>
      <c r="D44" s="36">
        <v>2584.3166666666671</v>
      </c>
      <c r="E44" s="36">
        <v>2528.8333333333339</v>
      </c>
      <c r="F44" s="36">
        <v>2494.5166666666669</v>
      </c>
      <c r="G44" s="36">
        <v>2439.0333333333338</v>
      </c>
      <c r="H44" s="36">
        <v>2618.6333333333341</v>
      </c>
      <c r="I44" s="36">
        <v>2674.1166666666668</v>
      </c>
      <c r="J44" s="36">
        <v>2708.4333333333343</v>
      </c>
      <c r="K44" s="31">
        <v>2639.8</v>
      </c>
      <c r="L44" s="31">
        <v>2550</v>
      </c>
      <c r="M44" s="31">
        <v>10.45612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781.35</v>
      </c>
      <c r="D45" s="36">
        <v>785.61666666666679</v>
      </c>
      <c r="E45" s="36">
        <v>770.78333333333353</v>
      </c>
      <c r="F45" s="36">
        <v>760.2166666666667</v>
      </c>
      <c r="G45" s="36">
        <v>745.38333333333344</v>
      </c>
      <c r="H45" s="36">
        <v>796.18333333333362</v>
      </c>
      <c r="I45" s="36">
        <v>811.01666666666688</v>
      </c>
      <c r="J45" s="36">
        <v>821.58333333333371</v>
      </c>
      <c r="K45" s="31">
        <v>800.45</v>
      </c>
      <c r="L45" s="31">
        <v>775.05</v>
      </c>
      <c r="M45" s="31">
        <v>1.29511</v>
      </c>
      <c r="N45" s="1"/>
      <c r="O45" s="1"/>
    </row>
    <row r="46" spans="1:15" ht="12.75" customHeight="1">
      <c r="A46" s="33">
        <v>36</v>
      </c>
      <c r="B46" s="53" t="s">
        <v>787</v>
      </c>
      <c r="C46" s="31">
        <v>8950.25</v>
      </c>
      <c r="D46" s="36">
        <v>8793.4166666666661</v>
      </c>
      <c r="E46" s="36">
        <v>8596.8333333333321</v>
      </c>
      <c r="F46" s="36">
        <v>8243.4166666666661</v>
      </c>
      <c r="G46" s="36">
        <v>8046.8333333333321</v>
      </c>
      <c r="H46" s="36">
        <v>9146.8333333333321</v>
      </c>
      <c r="I46" s="36">
        <v>9343.4166666666642</v>
      </c>
      <c r="J46" s="36">
        <v>9696.8333333333321</v>
      </c>
      <c r="K46" s="31">
        <v>8990</v>
      </c>
      <c r="L46" s="31">
        <v>8440</v>
      </c>
      <c r="M46" s="31">
        <v>2.5843099999999999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6860.7</v>
      </c>
      <c r="D47" s="36">
        <v>6872.9333333333334</v>
      </c>
      <c r="E47" s="36">
        <v>6818.4666666666672</v>
      </c>
      <c r="F47" s="36">
        <v>6776.2333333333336</v>
      </c>
      <c r="G47" s="36">
        <v>6721.7666666666673</v>
      </c>
      <c r="H47" s="36">
        <v>6915.166666666667</v>
      </c>
      <c r="I47" s="36">
        <v>6969.6333333333323</v>
      </c>
      <c r="J47" s="36">
        <v>7011.8666666666668</v>
      </c>
      <c r="K47" s="31">
        <v>6927.4</v>
      </c>
      <c r="L47" s="31">
        <v>6830.7</v>
      </c>
      <c r="M47" s="31">
        <v>4.6878399999999996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508.6</v>
      </c>
      <c r="D48" s="36">
        <v>507.31666666666666</v>
      </c>
      <c r="E48" s="36">
        <v>502.88333333333333</v>
      </c>
      <c r="F48" s="36">
        <v>497.16666666666669</v>
      </c>
      <c r="G48" s="36">
        <v>492.73333333333335</v>
      </c>
      <c r="H48" s="36">
        <v>513.0333333333333</v>
      </c>
      <c r="I48" s="36">
        <v>517.46666666666658</v>
      </c>
      <c r="J48" s="36">
        <v>523.18333333333328</v>
      </c>
      <c r="K48" s="31">
        <v>511.75</v>
      </c>
      <c r="L48" s="31">
        <v>501.6</v>
      </c>
      <c r="M48" s="31">
        <v>11.608879999999999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310.14999999999998</v>
      </c>
      <c r="D49" s="36">
        <v>312.13333333333333</v>
      </c>
      <c r="E49" s="36">
        <v>307.01666666666665</v>
      </c>
      <c r="F49" s="36">
        <v>303.88333333333333</v>
      </c>
      <c r="G49" s="36">
        <v>298.76666666666665</v>
      </c>
      <c r="H49" s="36">
        <v>315.26666666666665</v>
      </c>
      <c r="I49" s="36">
        <v>320.38333333333333</v>
      </c>
      <c r="J49" s="36">
        <v>323.51666666666665</v>
      </c>
      <c r="K49" s="31">
        <v>317.25</v>
      </c>
      <c r="L49" s="31">
        <v>309</v>
      </c>
      <c r="M49" s="31">
        <v>3.7548599999999999</v>
      </c>
      <c r="N49" s="1"/>
      <c r="O49" s="1"/>
    </row>
    <row r="50" spans="1:15" ht="12.75" customHeight="1">
      <c r="A50" s="33">
        <v>40</v>
      </c>
      <c r="B50" s="53" t="s">
        <v>786</v>
      </c>
      <c r="C50" s="31">
        <v>801.2</v>
      </c>
      <c r="D50" s="36">
        <v>805.75</v>
      </c>
      <c r="E50" s="36">
        <v>792.5</v>
      </c>
      <c r="F50" s="36">
        <v>783.8</v>
      </c>
      <c r="G50" s="36">
        <v>770.55</v>
      </c>
      <c r="H50" s="36">
        <v>814.45</v>
      </c>
      <c r="I50" s="36">
        <v>827.7</v>
      </c>
      <c r="J50" s="36">
        <v>836.40000000000009</v>
      </c>
      <c r="K50" s="31">
        <v>819</v>
      </c>
      <c r="L50" s="31">
        <v>797.05</v>
      </c>
      <c r="M50" s="31">
        <v>4.3779399999999997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652.6</v>
      </c>
      <c r="D51" s="36">
        <v>653.5333333333333</v>
      </c>
      <c r="E51" s="36">
        <v>647.06666666666661</v>
      </c>
      <c r="F51" s="36">
        <v>641.5333333333333</v>
      </c>
      <c r="G51" s="36">
        <v>635.06666666666661</v>
      </c>
      <c r="H51" s="36">
        <v>659.06666666666661</v>
      </c>
      <c r="I51" s="36">
        <v>665.5333333333333</v>
      </c>
      <c r="J51" s="36">
        <v>671.06666666666661</v>
      </c>
      <c r="K51" s="31">
        <v>660</v>
      </c>
      <c r="L51" s="31">
        <v>648</v>
      </c>
      <c r="M51" s="31">
        <v>0.77307999999999999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260.39999999999998</v>
      </c>
      <c r="D52" s="36">
        <v>260.73333333333335</v>
      </c>
      <c r="E52" s="36">
        <v>258.61666666666667</v>
      </c>
      <c r="F52" s="36">
        <v>256.83333333333331</v>
      </c>
      <c r="G52" s="36">
        <v>254.71666666666664</v>
      </c>
      <c r="H52" s="36">
        <v>262.51666666666671</v>
      </c>
      <c r="I52" s="36">
        <v>264.63333333333338</v>
      </c>
      <c r="J52" s="36">
        <v>266.41666666666674</v>
      </c>
      <c r="K52" s="31">
        <v>262.85000000000002</v>
      </c>
      <c r="L52" s="31">
        <v>258.95</v>
      </c>
      <c r="M52" s="31">
        <v>57.745910000000002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3154.65</v>
      </c>
      <c r="D53" s="36">
        <v>3167.3333333333335</v>
      </c>
      <c r="E53" s="36">
        <v>3136.0666666666671</v>
      </c>
      <c r="F53" s="36">
        <v>3117.4833333333336</v>
      </c>
      <c r="G53" s="36">
        <v>3086.2166666666672</v>
      </c>
      <c r="H53" s="36">
        <v>3185.916666666667</v>
      </c>
      <c r="I53" s="36">
        <v>3217.1833333333334</v>
      </c>
      <c r="J53" s="36">
        <v>3235.7666666666669</v>
      </c>
      <c r="K53" s="31">
        <v>3198.6</v>
      </c>
      <c r="L53" s="31">
        <v>3148.75</v>
      </c>
      <c r="M53" s="31">
        <v>7.79284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400.35</v>
      </c>
      <c r="D54" s="36">
        <v>400.33333333333331</v>
      </c>
      <c r="E54" s="36">
        <v>397.01666666666665</v>
      </c>
      <c r="F54" s="36">
        <v>393.68333333333334</v>
      </c>
      <c r="G54" s="36">
        <v>390.36666666666667</v>
      </c>
      <c r="H54" s="36">
        <v>403.66666666666663</v>
      </c>
      <c r="I54" s="36">
        <v>406.98333333333335</v>
      </c>
      <c r="J54" s="36">
        <v>410.31666666666661</v>
      </c>
      <c r="K54" s="31">
        <v>403.65</v>
      </c>
      <c r="L54" s="31">
        <v>397</v>
      </c>
      <c r="M54" s="31">
        <v>15.525130000000001</v>
      </c>
      <c r="N54" s="1"/>
      <c r="O54" s="1"/>
    </row>
    <row r="55" spans="1:15" ht="12.75" customHeight="1">
      <c r="A55" s="33">
        <v>45</v>
      </c>
      <c r="B55" s="53" t="s">
        <v>845</v>
      </c>
      <c r="C55" s="31">
        <v>6850.35</v>
      </c>
      <c r="D55" s="36">
        <v>6848.7833333333328</v>
      </c>
      <c r="E55" s="36">
        <v>6781.9166666666661</v>
      </c>
      <c r="F55" s="36">
        <v>6713.4833333333336</v>
      </c>
      <c r="G55" s="36">
        <v>6646.6166666666668</v>
      </c>
      <c r="H55" s="36">
        <v>6917.2166666666653</v>
      </c>
      <c r="I55" s="36">
        <v>6984.0833333333321</v>
      </c>
      <c r="J55" s="36">
        <v>7052.5166666666646</v>
      </c>
      <c r="K55" s="31">
        <v>6915.65</v>
      </c>
      <c r="L55" s="31">
        <v>6780.35</v>
      </c>
      <c r="M55" s="31">
        <v>0.12257999999999999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1946.35</v>
      </c>
      <c r="D56" s="36">
        <v>1950</v>
      </c>
      <c r="E56" s="36">
        <v>1928</v>
      </c>
      <c r="F56" s="36">
        <v>1909.65</v>
      </c>
      <c r="G56" s="36">
        <v>1887.65</v>
      </c>
      <c r="H56" s="36">
        <v>1968.35</v>
      </c>
      <c r="I56" s="36">
        <v>1990.35</v>
      </c>
      <c r="J56" s="36">
        <v>2008.6999999999998</v>
      </c>
      <c r="K56" s="31">
        <v>1972</v>
      </c>
      <c r="L56" s="31">
        <v>1931.65</v>
      </c>
      <c r="M56" s="31">
        <v>9.0358000000000001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7788.75</v>
      </c>
      <c r="D57" s="36">
        <v>7826.5999999999995</v>
      </c>
      <c r="E57" s="36">
        <v>7714.1999999999989</v>
      </c>
      <c r="F57" s="36">
        <v>7639.65</v>
      </c>
      <c r="G57" s="36">
        <v>7527.2499999999991</v>
      </c>
      <c r="H57" s="36">
        <v>7901.1499999999987</v>
      </c>
      <c r="I57" s="36">
        <v>8013.5499999999984</v>
      </c>
      <c r="J57" s="36">
        <v>8088.0999999999985</v>
      </c>
      <c r="K57" s="31">
        <v>7939</v>
      </c>
      <c r="L57" s="31">
        <v>7752.05</v>
      </c>
      <c r="M57" s="31">
        <v>0.46371000000000001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1538.2</v>
      </c>
      <c r="D58" s="36">
        <v>1536.9166666666667</v>
      </c>
      <c r="E58" s="36">
        <v>1526.8333333333335</v>
      </c>
      <c r="F58" s="36">
        <v>1515.4666666666667</v>
      </c>
      <c r="G58" s="36">
        <v>1505.3833333333334</v>
      </c>
      <c r="H58" s="36">
        <v>1548.2833333333335</v>
      </c>
      <c r="I58" s="36">
        <v>1558.366666666667</v>
      </c>
      <c r="J58" s="36">
        <v>1569.7333333333336</v>
      </c>
      <c r="K58" s="31">
        <v>1547</v>
      </c>
      <c r="L58" s="31">
        <v>1525.55</v>
      </c>
      <c r="M58" s="31">
        <v>8.5228199999999994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694.9</v>
      </c>
      <c r="D59" s="36">
        <v>698</v>
      </c>
      <c r="E59" s="36">
        <v>686.9</v>
      </c>
      <c r="F59" s="36">
        <v>678.9</v>
      </c>
      <c r="G59" s="36">
        <v>667.8</v>
      </c>
      <c r="H59" s="36">
        <v>706</v>
      </c>
      <c r="I59" s="36">
        <v>717.09999999999991</v>
      </c>
      <c r="J59" s="36">
        <v>725.1</v>
      </c>
      <c r="K59" s="31">
        <v>709.1</v>
      </c>
      <c r="L59" s="31">
        <v>690</v>
      </c>
      <c r="M59" s="31">
        <v>4.6397599999999999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4901.5</v>
      </c>
      <c r="D60" s="36">
        <v>4956.7666666666664</v>
      </c>
      <c r="E60" s="36">
        <v>4824.7333333333327</v>
      </c>
      <c r="F60" s="36">
        <v>4747.9666666666662</v>
      </c>
      <c r="G60" s="36">
        <v>4615.9333333333325</v>
      </c>
      <c r="H60" s="36">
        <v>5033.5333333333328</v>
      </c>
      <c r="I60" s="36">
        <v>5165.5666666666657</v>
      </c>
      <c r="J60" s="36">
        <v>5242.333333333333</v>
      </c>
      <c r="K60" s="31">
        <v>5088.8</v>
      </c>
      <c r="L60" s="31">
        <v>4880</v>
      </c>
      <c r="M60" s="31">
        <v>8.0297400000000003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1165.95</v>
      </c>
      <c r="D61" s="36">
        <v>1167.8</v>
      </c>
      <c r="E61" s="36">
        <v>1161.6499999999999</v>
      </c>
      <c r="F61" s="36">
        <v>1157.3499999999999</v>
      </c>
      <c r="G61" s="36">
        <v>1151.1999999999998</v>
      </c>
      <c r="H61" s="36">
        <v>1172.0999999999999</v>
      </c>
      <c r="I61" s="36">
        <v>1178.25</v>
      </c>
      <c r="J61" s="36">
        <v>1182.55</v>
      </c>
      <c r="K61" s="31">
        <v>1173.95</v>
      </c>
      <c r="L61" s="31">
        <v>1163.5</v>
      </c>
      <c r="M61" s="31">
        <v>51.219619999999999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3916.5</v>
      </c>
      <c r="D62" s="36">
        <v>3906.5833333333335</v>
      </c>
      <c r="E62" s="36">
        <v>3863.166666666667</v>
      </c>
      <c r="F62" s="36">
        <v>3809.8333333333335</v>
      </c>
      <c r="G62" s="36">
        <v>3766.416666666667</v>
      </c>
      <c r="H62" s="36">
        <v>3959.916666666667</v>
      </c>
      <c r="I62" s="36">
        <v>4003.3333333333339</v>
      </c>
      <c r="J62" s="36">
        <v>4056.666666666667</v>
      </c>
      <c r="K62" s="31">
        <v>3950</v>
      </c>
      <c r="L62" s="31">
        <v>3853.25</v>
      </c>
      <c r="M62" s="31">
        <v>3.2342300000000002</v>
      </c>
      <c r="N62" s="1"/>
      <c r="O62" s="1"/>
    </row>
    <row r="63" spans="1:15" ht="12.75" customHeight="1">
      <c r="A63" s="33">
        <v>53</v>
      </c>
      <c r="B63" s="53" t="s">
        <v>789</v>
      </c>
      <c r="C63" s="31">
        <v>397.15</v>
      </c>
      <c r="D63" s="36">
        <v>397.58333333333331</v>
      </c>
      <c r="E63" s="36">
        <v>392.66666666666663</v>
      </c>
      <c r="F63" s="36">
        <v>388.18333333333334</v>
      </c>
      <c r="G63" s="36">
        <v>383.26666666666665</v>
      </c>
      <c r="H63" s="36">
        <v>402.06666666666661</v>
      </c>
      <c r="I63" s="36">
        <v>406.98333333333323</v>
      </c>
      <c r="J63" s="36">
        <v>411.46666666666658</v>
      </c>
      <c r="K63" s="31">
        <v>402.5</v>
      </c>
      <c r="L63" s="31">
        <v>393.1</v>
      </c>
      <c r="M63" s="31">
        <v>28.885919999999999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2741.65</v>
      </c>
      <c r="D64" s="36">
        <v>2747.5833333333335</v>
      </c>
      <c r="E64" s="36">
        <v>2695.166666666667</v>
      </c>
      <c r="F64" s="36">
        <v>2648.6833333333334</v>
      </c>
      <c r="G64" s="36">
        <v>2596.2666666666669</v>
      </c>
      <c r="H64" s="36">
        <v>2794.0666666666671</v>
      </c>
      <c r="I64" s="36">
        <v>2846.483333333334</v>
      </c>
      <c r="J64" s="36">
        <v>2892.9666666666672</v>
      </c>
      <c r="K64" s="31">
        <v>2800</v>
      </c>
      <c r="L64" s="31">
        <v>2701.1</v>
      </c>
      <c r="M64" s="31">
        <v>13.9786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10406.450000000001</v>
      </c>
      <c r="D65" s="36">
        <v>10260.266666666668</v>
      </c>
      <c r="E65" s="36">
        <v>10076.183333333336</v>
      </c>
      <c r="F65" s="36">
        <v>9745.9166666666679</v>
      </c>
      <c r="G65" s="36">
        <v>9561.8333333333358</v>
      </c>
      <c r="H65" s="36">
        <v>10590.533333333336</v>
      </c>
      <c r="I65" s="36">
        <v>10774.616666666669</v>
      </c>
      <c r="J65" s="36">
        <v>11104.883333333337</v>
      </c>
      <c r="K65" s="31">
        <v>10444.35</v>
      </c>
      <c r="L65" s="31">
        <v>9930</v>
      </c>
      <c r="M65" s="31">
        <v>12.295489999999999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6735.85</v>
      </c>
      <c r="D66" s="36">
        <v>6734.2666666666664</v>
      </c>
      <c r="E66" s="36">
        <v>6706.5333333333328</v>
      </c>
      <c r="F66" s="36">
        <v>6677.2166666666662</v>
      </c>
      <c r="G66" s="36">
        <v>6649.4833333333327</v>
      </c>
      <c r="H66" s="36">
        <v>6763.583333333333</v>
      </c>
      <c r="I66" s="36">
        <v>6791.3166666666666</v>
      </c>
      <c r="J66" s="36">
        <v>6820.6333333333332</v>
      </c>
      <c r="K66" s="31">
        <v>6762</v>
      </c>
      <c r="L66" s="31">
        <v>6704.95</v>
      </c>
      <c r="M66" s="31">
        <v>6.1804500000000004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1639.9</v>
      </c>
      <c r="D67" s="36">
        <v>1636.0166666666667</v>
      </c>
      <c r="E67" s="36">
        <v>1627.0833333333333</v>
      </c>
      <c r="F67" s="36">
        <v>1614.2666666666667</v>
      </c>
      <c r="G67" s="36">
        <v>1605.3333333333333</v>
      </c>
      <c r="H67" s="36">
        <v>1648.8333333333333</v>
      </c>
      <c r="I67" s="36">
        <v>1657.7666666666667</v>
      </c>
      <c r="J67" s="36">
        <v>1670.5833333333333</v>
      </c>
      <c r="K67" s="31">
        <v>1644.95</v>
      </c>
      <c r="L67" s="31">
        <v>1623.2</v>
      </c>
      <c r="M67" s="31">
        <v>11.140560000000001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9874.15</v>
      </c>
      <c r="D68" s="36">
        <v>9873.5166666666664</v>
      </c>
      <c r="E68" s="36">
        <v>9825.6833333333325</v>
      </c>
      <c r="F68" s="36">
        <v>9777.2166666666653</v>
      </c>
      <c r="G68" s="36">
        <v>9729.3833333333314</v>
      </c>
      <c r="H68" s="36">
        <v>9921.9833333333336</v>
      </c>
      <c r="I68" s="36">
        <v>9969.8166666666693</v>
      </c>
      <c r="J68" s="36">
        <v>10018.283333333335</v>
      </c>
      <c r="K68" s="31">
        <v>9921.35</v>
      </c>
      <c r="L68" s="31">
        <v>9825.0499999999993</v>
      </c>
      <c r="M68" s="31">
        <v>0.29951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2180.5500000000002</v>
      </c>
      <c r="D69" s="36">
        <v>2182.5666666666671</v>
      </c>
      <c r="E69" s="36">
        <v>2161.983333333334</v>
      </c>
      <c r="F69" s="36">
        <v>2143.416666666667</v>
      </c>
      <c r="G69" s="36">
        <v>2122.8333333333339</v>
      </c>
      <c r="H69" s="36">
        <v>2201.1333333333341</v>
      </c>
      <c r="I69" s="36">
        <v>2221.7166666666672</v>
      </c>
      <c r="J69" s="36">
        <v>2240.2833333333342</v>
      </c>
      <c r="K69" s="31">
        <v>2203.15</v>
      </c>
      <c r="L69" s="31">
        <v>2164</v>
      </c>
      <c r="M69" s="31">
        <v>0.56289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2853.15</v>
      </c>
      <c r="D70" s="36">
        <v>2870.4333333333329</v>
      </c>
      <c r="E70" s="36">
        <v>2828.7166666666658</v>
      </c>
      <c r="F70" s="36">
        <v>2804.2833333333328</v>
      </c>
      <c r="G70" s="36">
        <v>2762.5666666666657</v>
      </c>
      <c r="H70" s="36">
        <v>2894.8666666666659</v>
      </c>
      <c r="I70" s="36">
        <v>2936.583333333333</v>
      </c>
      <c r="J70" s="36">
        <v>2961.016666666666</v>
      </c>
      <c r="K70" s="31">
        <v>2912.15</v>
      </c>
      <c r="L70" s="31">
        <v>2846</v>
      </c>
      <c r="M70" s="31">
        <v>2.0902799999999999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564.4</v>
      </c>
      <c r="D71" s="36">
        <v>568.30000000000007</v>
      </c>
      <c r="E71" s="36">
        <v>554.60000000000014</v>
      </c>
      <c r="F71" s="36">
        <v>544.80000000000007</v>
      </c>
      <c r="G71" s="36">
        <v>531.10000000000014</v>
      </c>
      <c r="H71" s="36">
        <v>578.10000000000014</v>
      </c>
      <c r="I71" s="36">
        <v>591.80000000000018</v>
      </c>
      <c r="J71" s="36">
        <v>601.60000000000014</v>
      </c>
      <c r="K71" s="31">
        <v>582</v>
      </c>
      <c r="L71" s="31">
        <v>558.5</v>
      </c>
      <c r="M71" s="31">
        <v>30.037710000000001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201.72</v>
      </c>
      <c r="D72" s="36">
        <v>203.04</v>
      </c>
      <c r="E72" s="36">
        <v>199.67999999999998</v>
      </c>
      <c r="F72" s="36">
        <v>197.64</v>
      </c>
      <c r="G72" s="36">
        <v>194.27999999999997</v>
      </c>
      <c r="H72" s="36">
        <v>205.07999999999998</v>
      </c>
      <c r="I72" s="36">
        <v>208.44</v>
      </c>
      <c r="J72" s="36">
        <v>210.48</v>
      </c>
      <c r="K72" s="31">
        <v>206.4</v>
      </c>
      <c r="L72" s="31">
        <v>201</v>
      </c>
      <c r="M72" s="31">
        <v>61.103050000000003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252.5</v>
      </c>
      <c r="D73" s="36">
        <v>253.13333333333335</v>
      </c>
      <c r="E73" s="36">
        <v>251.16666666666671</v>
      </c>
      <c r="F73" s="36">
        <v>249.83333333333337</v>
      </c>
      <c r="G73" s="36">
        <v>247.86666666666673</v>
      </c>
      <c r="H73" s="36">
        <v>254.4666666666667</v>
      </c>
      <c r="I73" s="36">
        <v>256.43333333333334</v>
      </c>
      <c r="J73" s="36">
        <v>257.76666666666665</v>
      </c>
      <c r="K73" s="31">
        <v>255.1</v>
      </c>
      <c r="L73" s="31">
        <v>251.8</v>
      </c>
      <c r="M73" s="31">
        <v>69.417850000000001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120.56</v>
      </c>
      <c r="D74" s="36">
        <v>120.71666666666665</v>
      </c>
      <c r="E74" s="36">
        <v>119.93333333333331</v>
      </c>
      <c r="F74" s="36">
        <v>119.30666666666666</v>
      </c>
      <c r="G74" s="36">
        <v>118.52333333333331</v>
      </c>
      <c r="H74" s="36">
        <v>121.34333333333331</v>
      </c>
      <c r="I74" s="36">
        <v>122.12666666666664</v>
      </c>
      <c r="J74" s="36">
        <v>122.7533333333333</v>
      </c>
      <c r="K74" s="31">
        <v>121.5</v>
      </c>
      <c r="L74" s="31">
        <v>120.09</v>
      </c>
      <c r="M74" s="31">
        <v>44.07329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62.31</v>
      </c>
      <c r="D75" s="36">
        <v>62.43333333333333</v>
      </c>
      <c r="E75" s="36">
        <v>61.886666666666663</v>
      </c>
      <c r="F75" s="36">
        <v>61.463333333333331</v>
      </c>
      <c r="G75" s="36">
        <v>60.916666666666664</v>
      </c>
      <c r="H75" s="36">
        <v>62.856666666666662</v>
      </c>
      <c r="I75" s="36">
        <v>63.403333333333329</v>
      </c>
      <c r="J75" s="36">
        <v>63.826666666666661</v>
      </c>
      <c r="K75" s="31">
        <v>62.98</v>
      </c>
      <c r="L75" s="31">
        <v>62.01</v>
      </c>
      <c r="M75" s="31">
        <v>51.322809999999997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1452.95</v>
      </c>
      <c r="D76" s="36">
        <v>1445.1666666666667</v>
      </c>
      <c r="E76" s="36">
        <v>1433.7833333333335</v>
      </c>
      <c r="F76" s="36">
        <v>1414.6166666666668</v>
      </c>
      <c r="G76" s="36">
        <v>1403.2333333333336</v>
      </c>
      <c r="H76" s="36">
        <v>1464.3333333333335</v>
      </c>
      <c r="I76" s="36">
        <v>1475.7166666666667</v>
      </c>
      <c r="J76" s="36">
        <v>1494.8833333333334</v>
      </c>
      <c r="K76" s="31">
        <v>1456.55</v>
      </c>
      <c r="L76" s="31">
        <v>1426</v>
      </c>
      <c r="M76" s="31">
        <v>3.4925000000000002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6266.95</v>
      </c>
      <c r="D77" s="36">
        <v>6283.416666666667</v>
      </c>
      <c r="E77" s="36">
        <v>6233.5333333333338</v>
      </c>
      <c r="F77" s="36">
        <v>6200.1166666666668</v>
      </c>
      <c r="G77" s="36">
        <v>6150.2333333333336</v>
      </c>
      <c r="H77" s="36">
        <v>6316.8333333333339</v>
      </c>
      <c r="I77" s="36">
        <v>6366.7166666666672</v>
      </c>
      <c r="J77" s="36">
        <v>6400.1333333333341</v>
      </c>
      <c r="K77" s="31">
        <v>6333.3</v>
      </c>
      <c r="L77" s="31">
        <v>6250</v>
      </c>
      <c r="M77" s="31">
        <v>0.42010999999999998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565.70000000000005</v>
      </c>
      <c r="D78" s="36">
        <v>571.6</v>
      </c>
      <c r="E78" s="36">
        <v>558.30000000000007</v>
      </c>
      <c r="F78" s="36">
        <v>550.90000000000009</v>
      </c>
      <c r="G78" s="36">
        <v>537.60000000000014</v>
      </c>
      <c r="H78" s="36">
        <v>579</v>
      </c>
      <c r="I78" s="36">
        <v>592.29999999999995</v>
      </c>
      <c r="J78" s="36">
        <v>599.69999999999993</v>
      </c>
      <c r="K78" s="31">
        <v>584.9</v>
      </c>
      <c r="L78" s="31">
        <v>564.20000000000005</v>
      </c>
      <c r="M78" s="31">
        <v>10.207190000000001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1315.75</v>
      </c>
      <c r="D79" s="36">
        <v>1323.5833333333333</v>
      </c>
      <c r="E79" s="36">
        <v>1302.1666666666665</v>
      </c>
      <c r="F79" s="36">
        <v>1288.5833333333333</v>
      </c>
      <c r="G79" s="36">
        <v>1267.1666666666665</v>
      </c>
      <c r="H79" s="36">
        <v>1337.1666666666665</v>
      </c>
      <c r="I79" s="36">
        <v>1358.583333333333</v>
      </c>
      <c r="J79" s="36">
        <v>1372.1666666666665</v>
      </c>
      <c r="K79" s="31">
        <v>1345</v>
      </c>
      <c r="L79" s="31">
        <v>1310</v>
      </c>
      <c r="M79" s="31">
        <v>12.24789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306</v>
      </c>
      <c r="D80" s="36">
        <v>306.43333333333334</v>
      </c>
      <c r="E80" s="36">
        <v>303.66666666666669</v>
      </c>
      <c r="F80" s="36">
        <v>301.33333333333337</v>
      </c>
      <c r="G80" s="36">
        <v>298.56666666666672</v>
      </c>
      <c r="H80" s="36">
        <v>308.76666666666665</v>
      </c>
      <c r="I80" s="36">
        <v>311.5333333333333</v>
      </c>
      <c r="J80" s="36">
        <v>313.86666666666662</v>
      </c>
      <c r="K80" s="31">
        <v>309.2</v>
      </c>
      <c r="L80" s="31">
        <v>304.10000000000002</v>
      </c>
      <c r="M80" s="31">
        <v>218.91698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1620.3</v>
      </c>
      <c r="D81" s="36">
        <v>1619.7166666666665</v>
      </c>
      <c r="E81" s="36">
        <v>1602.4833333333329</v>
      </c>
      <c r="F81" s="36">
        <v>1584.6666666666665</v>
      </c>
      <c r="G81" s="36">
        <v>1567.4333333333329</v>
      </c>
      <c r="H81" s="36">
        <v>1637.5333333333328</v>
      </c>
      <c r="I81" s="36">
        <v>1654.7666666666664</v>
      </c>
      <c r="J81" s="36">
        <v>1672.5833333333328</v>
      </c>
      <c r="K81" s="31">
        <v>1636.95</v>
      </c>
      <c r="L81" s="31">
        <v>1601.9</v>
      </c>
      <c r="M81" s="31">
        <v>8.6826399999999992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296.2</v>
      </c>
      <c r="D82" s="36">
        <v>297.59999999999997</v>
      </c>
      <c r="E82" s="36">
        <v>293.84999999999991</v>
      </c>
      <c r="F82" s="36">
        <v>291.49999999999994</v>
      </c>
      <c r="G82" s="36">
        <v>287.74999999999989</v>
      </c>
      <c r="H82" s="36">
        <v>299.94999999999993</v>
      </c>
      <c r="I82" s="36">
        <v>303.70000000000005</v>
      </c>
      <c r="J82" s="36">
        <v>306.04999999999995</v>
      </c>
      <c r="K82" s="31">
        <v>301.35000000000002</v>
      </c>
      <c r="L82" s="31">
        <v>295.25</v>
      </c>
      <c r="M82" s="31">
        <v>75.280349999999999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352.2</v>
      </c>
      <c r="D83" s="36">
        <v>353.25</v>
      </c>
      <c r="E83" s="36">
        <v>348.5</v>
      </c>
      <c r="F83" s="36">
        <v>344.8</v>
      </c>
      <c r="G83" s="36">
        <v>340.05</v>
      </c>
      <c r="H83" s="36">
        <v>356.95</v>
      </c>
      <c r="I83" s="36">
        <v>361.7</v>
      </c>
      <c r="J83" s="36">
        <v>365.4</v>
      </c>
      <c r="K83" s="31">
        <v>358</v>
      </c>
      <c r="L83" s="31">
        <v>349.55</v>
      </c>
      <c r="M83" s="31">
        <v>158.72017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1506.75</v>
      </c>
      <c r="D84" s="36">
        <v>1498.7</v>
      </c>
      <c r="E84" s="36">
        <v>1487.4</v>
      </c>
      <c r="F84" s="36">
        <v>1468.05</v>
      </c>
      <c r="G84" s="36">
        <v>1456.75</v>
      </c>
      <c r="H84" s="36">
        <v>1518.0500000000002</v>
      </c>
      <c r="I84" s="36">
        <v>1529.35</v>
      </c>
      <c r="J84" s="36">
        <v>1548.7000000000003</v>
      </c>
      <c r="K84" s="31">
        <v>1510</v>
      </c>
      <c r="L84" s="31">
        <v>1479.35</v>
      </c>
      <c r="M84" s="31">
        <v>62.381120000000003</v>
      </c>
      <c r="N84" s="1"/>
      <c r="O84" s="1"/>
    </row>
    <row r="85" spans="1:15" ht="12.75" customHeight="1">
      <c r="A85" s="33">
        <v>75</v>
      </c>
      <c r="B85" s="53" t="s">
        <v>788</v>
      </c>
      <c r="C85" s="31">
        <v>854.6</v>
      </c>
      <c r="D85" s="36">
        <v>852.65000000000009</v>
      </c>
      <c r="E85" s="36">
        <v>845.35000000000014</v>
      </c>
      <c r="F85" s="36">
        <v>836.1</v>
      </c>
      <c r="G85" s="36">
        <v>828.80000000000007</v>
      </c>
      <c r="H85" s="36">
        <v>861.9000000000002</v>
      </c>
      <c r="I85" s="36">
        <v>869.20000000000016</v>
      </c>
      <c r="J85" s="36">
        <v>878.45000000000027</v>
      </c>
      <c r="K85" s="31">
        <v>859.95</v>
      </c>
      <c r="L85" s="31">
        <v>843.4</v>
      </c>
      <c r="M85" s="31">
        <v>2.9442200000000001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351.6</v>
      </c>
      <c r="D86" s="36">
        <v>353.48333333333335</v>
      </c>
      <c r="E86" s="36">
        <v>348.9666666666667</v>
      </c>
      <c r="F86" s="36">
        <v>346.33333333333337</v>
      </c>
      <c r="G86" s="36">
        <v>341.81666666666672</v>
      </c>
      <c r="H86" s="36">
        <v>356.11666666666667</v>
      </c>
      <c r="I86" s="36">
        <v>360.63333333333333</v>
      </c>
      <c r="J86" s="36">
        <v>363.26666666666665</v>
      </c>
      <c r="K86" s="31">
        <v>358</v>
      </c>
      <c r="L86" s="31">
        <v>350.85</v>
      </c>
      <c r="M86" s="31">
        <v>13.121309999999999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1327</v>
      </c>
      <c r="D87" s="36">
        <v>1321.8166666666666</v>
      </c>
      <c r="E87" s="36">
        <v>1308.6333333333332</v>
      </c>
      <c r="F87" s="36">
        <v>1290.2666666666667</v>
      </c>
      <c r="G87" s="36">
        <v>1277.0833333333333</v>
      </c>
      <c r="H87" s="36">
        <v>1340.1833333333332</v>
      </c>
      <c r="I87" s="36">
        <v>1353.3666666666666</v>
      </c>
      <c r="J87" s="36">
        <v>1371.7333333333331</v>
      </c>
      <c r="K87" s="31">
        <v>1335</v>
      </c>
      <c r="L87" s="31">
        <v>1303.45</v>
      </c>
      <c r="M87" s="31">
        <v>1.20563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601.25</v>
      </c>
      <c r="D88" s="36">
        <v>599.98333333333335</v>
      </c>
      <c r="E88" s="36">
        <v>592.4666666666667</v>
      </c>
      <c r="F88" s="36">
        <v>583.68333333333339</v>
      </c>
      <c r="G88" s="36">
        <v>576.16666666666674</v>
      </c>
      <c r="H88" s="36">
        <v>608.76666666666665</v>
      </c>
      <c r="I88" s="36">
        <v>616.2833333333333</v>
      </c>
      <c r="J88" s="36">
        <v>625.06666666666661</v>
      </c>
      <c r="K88" s="31">
        <v>607.5</v>
      </c>
      <c r="L88" s="31">
        <v>591.20000000000005</v>
      </c>
      <c r="M88" s="31">
        <v>30.30039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8096.25</v>
      </c>
      <c r="D89" s="36">
        <v>8109.5166666666664</v>
      </c>
      <c r="E89" s="36">
        <v>8023.9833333333336</v>
      </c>
      <c r="F89" s="36">
        <v>7951.7166666666672</v>
      </c>
      <c r="G89" s="36">
        <v>7866.1833333333343</v>
      </c>
      <c r="H89" s="36">
        <v>8181.7833333333328</v>
      </c>
      <c r="I89" s="36">
        <v>8267.3166666666657</v>
      </c>
      <c r="J89" s="36">
        <v>8339.5833333333321</v>
      </c>
      <c r="K89" s="31">
        <v>8195.0499999999993</v>
      </c>
      <c r="L89" s="31">
        <v>8037.25</v>
      </c>
      <c r="M89" s="31">
        <v>3.576E-2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1723.6</v>
      </c>
      <c r="D90" s="36">
        <v>1731.4666666666665</v>
      </c>
      <c r="E90" s="36">
        <v>1703.2333333333329</v>
      </c>
      <c r="F90" s="36">
        <v>1682.8666666666663</v>
      </c>
      <c r="G90" s="36">
        <v>1654.6333333333328</v>
      </c>
      <c r="H90" s="36">
        <v>1751.833333333333</v>
      </c>
      <c r="I90" s="36">
        <v>1780.0666666666666</v>
      </c>
      <c r="J90" s="36">
        <v>1800.4333333333332</v>
      </c>
      <c r="K90" s="31">
        <v>1759.7</v>
      </c>
      <c r="L90" s="31">
        <v>1711.1</v>
      </c>
      <c r="M90" s="31">
        <v>2.2892999999999999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2527.3000000000002</v>
      </c>
      <c r="D91" s="36">
        <v>2540.1</v>
      </c>
      <c r="E91" s="36">
        <v>2502.6999999999998</v>
      </c>
      <c r="F91" s="36">
        <v>2478.1</v>
      </c>
      <c r="G91" s="36">
        <v>2440.6999999999998</v>
      </c>
      <c r="H91" s="36">
        <v>2564.6999999999998</v>
      </c>
      <c r="I91" s="36">
        <v>2602.1000000000004</v>
      </c>
      <c r="J91" s="36">
        <v>2626.7</v>
      </c>
      <c r="K91" s="31">
        <v>2577.5</v>
      </c>
      <c r="L91" s="31">
        <v>2515.5</v>
      </c>
      <c r="M91" s="31">
        <v>0.78810999999999998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513.54999999999995</v>
      </c>
      <c r="D92" s="36">
        <v>512.1</v>
      </c>
      <c r="E92" s="36">
        <v>503.5</v>
      </c>
      <c r="F92" s="36">
        <v>493.45</v>
      </c>
      <c r="G92" s="36">
        <v>484.84999999999997</v>
      </c>
      <c r="H92" s="36">
        <v>522.15000000000009</v>
      </c>
      <c r="I92" s="36">
        <v>530.75000000000023</v>
      </c>
      <c r="J92" s="36">
        <v>540.80000000000007</v>
      </c>
      <c r="K92" s="31">
        <v>520.70000000000005</v>
      </c>
      <c r="L92" s="31">
        <v>502.05</v>
      </c>
      <c r="M92" s="31">
        <v>6.4611200000000002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32600.15</v>
      </c>
      <c r="D93" s="36">
        <v>32527.983333333334</v>
      </c>
      <c r="E93" s="36">
        <v>32229.866666666669</v>
      </c>
      <c r="F93" s="36">
        <v>31859.583333333336</v>
      </c>
      <c r="G93" s="36">
        <v>31561.466666666671</v>
      </c>
      <c r="H93" s="36">
        <v>32898.266666666663</v>
      </c>
      <c r="I93" s="36">
        <v>33196.383333333331</v>
      </c>
      <c r="J93" s="36">
        <v>33566.666666666664</v>
      </c>
      <c r="K93" s="31">
        <v>32826.1</v>
      </c>
      <c r="L93" s="31">
        <v>32157.7</v>
      </c>
      <c r="M93" s="31">
        <v>0.39122000000000001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1130.8499999999999</v>
      </c>
      <c r="D94" s="36">
        <v>1139.2333333333333</v>
      </c>
      <c r="E94" s="36">
        <v>1112.8166666666666</v>
      </c>
      <c r="F94" s="36">
        <v>1094.7833333333333</v>
      </c>
      <c r="G94" s="36">
        <v>1068.3666666666666</v>
      </c>
      <c r="H94" s="36">
        <v>1157.2666666666667</v>
      </c>
      <c r="I94" s="36">
        <v>1183.6833333333332</v>
      </c>
      <c r="J94" s="36">
        <v>1201.7166666666667</v>
      </c>
      <c r="K94" s="31">
        <v>1165.6500000000001</v>
      </c>
      <c r="L94" s="31">
        <v>1121.2</v>
      </c>
      <c r="M94" s="31">
        <v>2.7237300000000002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5792.65</v>
      </c>
      <c r="D95" s="36">
        <v>5809</v>
      </c>
      <c r="E95" s="36">
        <v>5768</v>
      </c>
      <c r="F95" s="36">
        <v>5743.35</v>
      </c>
      <c r="G95" s="36">
        <v>5702.35</v>
      </c>
      <c r="H95" s="36">
        <v>5833.65</v>
      </c>
      <c r="I95" s="36">
        <v>5874.65</v>
      </c>
      <c r="J95" s="36">
        <v>5899.2999999999993</v>
      </c>
      <c r="K95" s="31">
        <v>5850</v>
      </c>
      <c r="L95" s="31">
        <v>5784.35</v>
      </c>
      <c r="M95" s="31">
        <v>1.2443500000000001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2140.75</v>
      </c>
      <c r="D96" s="36">
        <v>2146.5333333333333</v>
      </c>
      <c r="E96" s="36">
        <v>2118.0666666666666</v>
      </c>
      <c r="F96" s="36">
        <v>2095.3833333333332</v>
      </c>
      <c r="G96" s="36">
        <v>2066.9166666666665</v>
      </c>
      <c r="H96" s="36">
        <v>2169.2166666666667</v>
      </c>
      <c r="I96" s="36">
        <v>2197.6833333333329</v>
      </c>
      <c r="J96" s="36">
        <v>2220.3666666666668</v>
      </c>
      <c r="K96" s="31">
        <v>2175</v>
      </c>
      <c r="L96" s="31">
        <v>2123.85</v>
      </c>
      <c r="M96" s="31">
        <v>0.78373999999999999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711.95</v>
      </c>
      <c r="D97" s="36">
        <v>711.16666666666663</v>
      </c>
      <c r="E97" s="36">
        <v>704.7833333333333</v>
      </c>
      <c r="F97" s="36">
        <v>697.61666666666667</v>
      </c>
      <c r="G97" s="36">
        <v>691.23333333333335</v>
      </c>
      <c r="H97" s="36">
        <v>718.33333333333326</v>
      </c>
      <c r="I97" s="36">
        <v>724.7166666666667</v>
      </c>
      <c r="J97" s="36">
        <v>731.88333333333321</v>
      </c>
      <c r="K97" s="31">
        <v>717.55</v>
      </c>
      <c r="L97" s="31">
        <v>704</v>
      </c>
      <c r="M97" s="31">
        <v>0.88421000000000005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190.2</v>
      </c>
      <c r="D98" s="36">
        <v>190.89333333333335</v>
      </c>
      <c r="E98" s="36">
        <v>187.00666666666669</v>
      </c>
      <c r="F98" s="36">
        <v>183.81333333333333</v>
      </c>
      <c r="G98" s="36">
        <v>179.92666666666668</v>
      </c>
      <c r="H98" s="36">
        <v>194.0866666666667</v>
      </c>
      <c r="I98" s="36">
        <v>197.97333333333336</v>
      </c>
      <c r="J98" s="36">
        <v>201.16666666666671</v>
      </c>
      <c r="K98" s="31">
        <v>194.78</v>
      </c>
      <c r="L98" s="31">
        <v>187.7</v>
      </c>
      <c r="M98" s="31">
        <v>84.673109999999994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750.2</v>
      </c>
      <c r="D99" s="36">
        <v>748.13333333333333</v>
      </c>
      <c r="E99" s="36">
        <v>737.4666666666667</v>
      </c>
      <c r="F99" s="36">
        <v>724.73333333333335</v>
      </c>
      <c r="G99" s="36">
        <v>714.06666666666672</v>
      </c>
      <c r="H99" s="36">
        <v>760.86666666666667</v>
      </c>
      <c r="I99" s="36">
        <v>771.53333333333342</v>
      </c>
      <c r="J99" s="36">
        <v>784.26666666666665</v>
      </c>
      <c r="K99" s="31">
        <v>758.8</v>
      </c>
      <c r="L99" s="31">
        <v>735.4</v>
      </c>
      <c r="M99" s="31">
        <v>30.48725</v>
      </c>
      <c r="N99" s="1"/>
      <c r="O99" s="1"/>
    </row>
    <row r="100" spans="1:15" ht="12.75" customHeight="1">
      <c r="A100" s="33">
        <v>90</v>
      </c>
      <c r="B100" s="53" t="s">
        <v>784</v>
      </c>
      <c r="C100" s="31">
        <v>572.4</v>
      </c>
      <c r="D100" s="36">
        <v>573.23333333333335</v>
      </c>
      <c r="E100" s="36">
        <v>566.4666666666667</v>
      </c>
      <c r="F100" s="36">
        <v>560.5333333333333</v>
      </c>
      <c r="G100" s="36">
        <v>553.76666666666665</v>
      </c>
      <c r="H100" s="36">
        <v>579.16666666666674</v>
      </c>
      <c r="I100" s="36">
        <v>585.93333333333339</v>
      </c>
      <c r="J100" s="36">
        <v>591.86666666666679</v>
      </c>
      <c r="K100" s="31">
        <v>580</v>
      </c>
      <c r="L100" s="31">
        <v>567.29999999999995</v>
      </c>
      <c r="M100" s="31">
        <v>1.5381199999999999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4546.95</v>
      </c>
      <c r="D101" s="36">
        <v>4540.9666666666672</v>
      </c>
      <c r="E101" s="36">
        <v>4506.4333333333343</v>
      </c>
      <c r="F101" s="36">
        <v>4465.916666666667</v>
      </c>
      <c r="G101" s="36">
        <v>4431.3833333333341</v>
      </c>
      <c r="H101" s="36">
        <v>4581.4833333333345</v>
      </c>
      <c r="I101" s="36">
        <v>4616.0166666666673</v>
      </c>
      <c r="J101" s="36">
        <v>4656.5333333333347</v>
      </c>
      <c r="K101" s="31">
        <v>4575.5</v>
      </c>
      <c r="L101" s="31">
        <v>4500.45</v>
      </c>
      <c r="M101" s="31">
        <v>0.13863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332.3</v>
      </c>
      <c r="D102" s="36">
        <v>331.28333333333336</v>
      </c>
      <c r="E102" s="36">
        <v>329.11666666666673</v>
      </c>
      <c r="F102" s="36">
        <v>325.93333333333339</v>
      </c>
      <c r="G102" s="36">
        <v>323.76666666666677</v>
      </c>
      <c r="H102" s="36">
        <v>334.4666666666667</v>
      </c>
      <c r="I102" s="36">
        <v>336.63333333333333</v>
      </c>
      <c r="J102" s="36">
        <v>339.81666666666666</v>
      </c>
      <c r="K102" s="31">
        <v>333.45</v>
      </c>
      <c r="L102" s="31">
        <v>328.1</v>
      </c>
      <c r="M102" s="31">
        <v>1.9478200000000001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284.25</v>
      </c>
      <c r="D103" s="36">
        <v>284.78333333333336</v>
      </c>
      <c r="E103" s="36">
        <v>282.56666666666672</v>
      </c>
      <c r="F103" s="36">
        <v>280.88333333333338</v>
      </c>
      <c r="G103" s="36">
        <v>278.66666666666674</v>
      </c>
      <c r="H103" s="36">
        <v>286.4666666666667</v>
      </c>
      <c r="I103" s="36">
        <v>288.68333333333328</v>
      </c>
      <c r="J103" s="36">
        <v>290.36666666666667</v>
      </c>
      <c r="K103" s="31">
        <v>287</v>
      </c>
      <c r="L103" s="31">
        <v>283.10000000000002</v>
      </c>
      <c r="M103" s="31">
        <v>3.9813299999999998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850.1</v>
      </c>
      <c r="D104" s="36">
        <v>850.1</v>
      </c>
      <c r="E104" s="36">
        <v>842.55000000000007</v>
      </c>
      <c r="F104" s="36">
        <v>835</v>
      </c>
      <c r="G104" s="36">
        <v>827.45</v>
      </c>
      <c r="H104" s="36">
        <v>857.65000000000009</v>
      </c>
      <c r="I104" s="36">
        <v>865.2</v>
      </c>
      <c r="J104" s="36">
        <v>872.75000000000011</v>
      </c>
      <c r="K104" s="31">
        <v>857.65</v>
      </c>
      <c r="L104" s="31">
        <v>842.55</v>
      </c>
      <c r="M104" s="31">
        <v>7.9537100000000001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112.1</v>
      </c>
      <c r="D105" s="36">
        <v>112.3</v>
      </c>
      <c r="E105" s="36">
        <v>111.61</v>
      </c>
      <c r="F105" s="36">
        <v>111.12</v>
      </c>
      <c r="G105" s="36">
        <v>110.43</v>
      </c>
      <c r="H105" s="36">
        <v>112.78999999999999</v>
      </c>
      <c r="I105" s="36">
        <v>113.47999999999999</v>
      </c>
      <c r="J105" s="36">
        <v>113.96999999999998</v>
      </c>
      <c r="K105" s="31">
        <v>112.99</v>
      </c>
      <c r="L105" s="31">
        <v>111.81</v>
      </c>
      <c r="M105" s="31">
        <v>132.24117000000001</v>
      </c>
      <c r="N105" s="1"/>
      <c r="O105" s="1"/>
    </row>
    <row r="106" spans="1:15" ht="12.75" customHeight="1">
      <c r="A106" s="33">
        <v>96</v>
      </c>
      <c r="B106" s="53" t="s">
        <v>806</v>
      </c>
      <c r="C106" s="31">
        <v>1748.75</v>
      </c>
      <c r="D106" s="36">
        <v>1756.25</v>
      </c>
      <c r="E106" s="36">
        <v>1734.5</v>
      </c>
      <c r="F106" s="36">
        <v>1720.25</v>
      </c>
      <c r="G106" s="36">
        <v>1698.5</v>
      </c>
      <c r="H106" s="36">
        <v>1770.5</v>
      </c>
      <c r="I106" s="36">
        <v>1792.25</v>
      </c>
      <c r="J106" s="36">
        <v>1806.5</v>
      </c>
      <c r="K106" s="31">
        <v>1778</v>
      </c>
      <c r="L106" s="31">
        <v>1742</v>
      </c>
      <c r="M106" s="31">
        <v>0.84645999999999999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214.14</v>
      </c>
      <c r="D107" s="36">
        <v>212.79999999999998</v>
      </c>
      <c r="E107" s="36">
        <v>208.59999999999997</v>
      </c>
      <c r="F107" s="36">
        <v>203.05999999999997</v>
      </c>
      <c r="G107" s="36">
        <v>198.85999999999996</v>
      </c>
      <c r="H107" s="36">
        <v>218.33999999999997</v>
      </c>
      <c r="I107" s="36">
        <v>222.53999999999996</v>
      </c>
      <c r="J107" s="36">
        <v>228.07999999999998</v>
      </c>
      <c r="K107" s="31">
        <v>217</v>
      </c>
      <c r="L107" s="31">
        <v>207.26</v>
      </c>
      <c r="M107" s="31">
        <v>21.383289999999999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1568.1</v>
      </c>
      <c r="D108" s="36">
        <v>1572.1333333333332</v>
      </c>
      <c r="E108" s="36">
        <v>1551.2666666666664</v>
      </c>
      <c r="F108" s="36">
        <v>1534.4333333333332</v>
      </c>
      <c r="G108" s="36">
        <v>1513.5666666666664</v>
      </c>
      <c r="H108" s="36">
        <v>1588.9666666666665</v>
      </c>
      <c r="I108" s="36">
        <v>1609.8333333333333</v>
      </c>
      <c r="J108" s="36">
        <v>1626.6666666666665</v>
      </c>
      <c r="K108" s="31">
        <v>1593</v>
      </c>
      <c r="L108" s="31">
        <v>1555.3</v>
      </c>
      <c r="M108" s="31">
        <v>0.90112000000000003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266.3</v>
      </c>
      <c r="D109" s="36">
        <v>269.2833333333333</v>
      </c>
      <c r="E109" s="36">
        <v>262.56666666666661</v>
      </c>
      <c r="F109" s="36">
        <v>258.83333333333331</v>
      </c>
      <c r="G109" s="36">
        <v>252.11666666666662</v>
      </c>
      <c r="H109" s="36">
        <v>273.01666666666659</v>
      </c>
      <c r="I109" s="36">
        <v>279.73333333333329</v>
      </c>
      <c r="J109" s="36">
        <v>283.46666666666658</v>
      </c>
      <c r="K109" s="31">
        <v>276</v>
      </c>
      <c r="L109" s="31">
        <v>265.55</v>
      </c>
      <c r="M109" s="31">
        <v>53.248699999999999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2848.8</v>
      </c>
      <c r="D110" s="36">
        <v>2843.1833333333338</v>
      </c>
      <c r="E110" s="36">
        <v>2811.4666666666676</v>
      </c>
      <c r="F110" s="36">
        <v>2774.1333333333337</v>
      </c>
      <c r="G110" s="36">
        <v>2742.4166666666674</v>
      </c>
      <c r="H110" s="36">
        <v>2880.5166666666678</v>
      </c>
      <c r="I110" s="36">
        <v>2912.233333333334</v>
      </c>
      <c r="J110" s="36">
        <v>2949.566666666668</v>
      </c>
      <c r="K110" s="31">
        <v>2874.9</v>
      </c>
      <c r="L110" s="31">
        <v>2805.85</v>
      </c>
      <c r="M110" s="31">
        <v>2.0515500000000002</v>
      </c>
      <c r="N110" s="1"/>
      <c r="O110" s="1"/>
    </row>
    <row r="111" spans="1:15" ht="12.75" customHeight="1">
      <c r="A111" s="33">
        <v>101</v>
      </c>
      <c r="B111" s="53" t="s">
        <v>846</v>
      </c>
      <c r="C111" s="31">
        <v>911.85</v>
      </c>
      <c r="D111" s="36">
        <v>910.28333333333342</v>
      </c>
      <c r="E111" s="36">
        <v>903.36666666666679</v>
      </c>
      <c r="F111" s="36">
        <v>894.88333333333333</v>
      </c>
      <c r="G111" s="36">
        <v>887.9666666666667</v>
      </c>
      <c r="H111" s="36">
        <v>918.76666666666688</v>
      </c>
      <c r="I111" s="36">
        <v>925.68333333333362</v>
      </c>
      <c r="J111" s="36">
        <v>934.16666666666697</v>
      </c>
      <c r="K111" s="31">
        <v>917.2</v>
      </c>
      <c r="L111" s="31">
        <v>901.8</v>
      </c>
      <c r="M111" s="31">
        <v>0.61084000000000005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60.18</v>
      </c>
      <c r="D112" s="36">
        <v>60.386666666666663</v>
      </c>
      <c r="E112" s="36">
        <v>59.793333333333329</v>
      </c>
      <c r="F112" s="36">
        <v>59.406666666666666</v>
      </c>
      <c r="G112" s="36">
        <v>58.813333333333333</v>
      </c>
      <c r="H112" s="36">
        <v>60.773333333333326</v>
      </c>
      <c r="I112" s="36">
        <v>61.36666666666666</v>
      </c>
      <c r="J112" s="36">
        <v>61.753333333333323</v>
      </c>
      <c r="K112" s="31">
        <v>60.98</v>
      </c>
      <c r="L112" s="31">
        <v>60</v>
      </c>
      <c r="M112" s="31">
        <v>41.077269999999999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1568.5</v>
      </c>
      <c r="D113" s="36">
        <v>1572.8500000000001</v>
      </c>
      <c r="E113" s="36">
        <v>1481.3000000000002</v>
      </c>
      <c r="F113" s="36">
        <v>1394.1000000000001</v>
      </c>
      <c r="G113" s="36">
        <v>1302.5500000000002</v>
      </c>
      <c r="H113" s="36">
        <v>1660.0500000000002</v>
      </c>
      <c r="I113" s="36">
        <v>1751.6</v>
      </c>
      <c r="J113" s="36">
        <v>1838.8000000000002</v>
      </c>
      <c r="K113" s="31">
        <v>1664.4</v>
      </c>
      <c r="L113" s="31">
        <v>1485.65</v>
      </c>
      <c r="M113" s="31">
        <v>206.75572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754.8</v>
      </c>
      <c r="D114" s="36">
        <v>754.26666666666677</v>
      </c>
      <c r="E114" s="36">
        <v>747.58333333333348</v>
      </c>
      <c r="F114" s="36">
        <v>740.36666666666667</v>
      </c>
      <c r="G114" s="36">
        <v>733.68333333333339</v>
      </c>
      <c r="H114" s="36">
        <v>761.48333333333358</v>
      </c>
      <c r="I114" s="36">
        <v>768.16666666666674</v>
      </c>
      <c r="J114" s="36">
        <v>775.38333333333367</v>
      </c>
      <c r="K114" s="31">
        <v>760.95</v>
      </c>
      <c r="L114" s="31">
        <v>747.05</v>
      </c>
      <c r="M114" s="31">
        <v>2.0745499999999999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2350.35</v>
      </c>
      <c r="D115" s="36">
        <v>2352.2833333333333</v>
      </c>
      <c r="E115" s="36">
        <v>2321.1166666666668</v>
      </c>
      <c r="F115" s="36">
        <v>2291.8833333333337</v>
      </c>
      <c r="G115" s="36">
        <v>2260.7166666666672</v>
      </c>
      <c r="H115" s="36">
        <v>2381.5166666666664</v>
      </c>
      <c r="I115" s="36">
        <v>2412.6833333333334</v>
      </c>
      <c r="J115" s="36">
        <v>2441.9166666666661</v>
      </c>
      <c r="K115" s="31">
        <v>2383.4499999999998</v>
      </c>
      <c r="L115" s="31">
        <v>2323.0500000000002</v>
      </c>
      <c r="M115" s="31">
        <v>7.5239099999999999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9741</v>
      </c>
      <c r="D116" s="36">
        <v>9742.3833333333332</v>
      </c>
      <c r="E116" s="36">
        <v>9649.6666666666661</v>
      </c>
      <c r="F116" s="36">
        <v>9558.3333333333321</v>
      </c>
      <c r="G116" s="36">
        <v>9465.616666666665</v>
      </c>
      <c r="H116" s="36">
        <v>9833.7166666666672</v>
      </c>
      <c r="I116" s="36">
        <v>9926.4333333333343</v>
      </c>
      <c r="J116" s="36">
        <v>10017.766666666668</v>
      </c>
      <c r="K116" s="31">
        <v>9835.1</v>
      </c>
      <c r="L116" s="31">
        <v>9651.0499999999993</v>
      </c>
      <c r="M116" s="31">
        <v>7.7109999999999998E-2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796.85</v>
      </c>
      <c r="D117" s="36">
        <v>797.11666666666679</v>
      </c>
      <c r="E117" s="36">
        <v>789.28333333333353</v>
      </c>
      <c r="F117" s="36">
        <v>781.7166666666667</v>
      </c>
      <c r="G117" s="36">
        <v>773.88333333333344</v>
      </c>
      <c r="H117" s="36">
        <v>804.68333333333362</v>
      </c>
      <c r="I117" s="36">
        <v>812.51666666666688</v>
      </c>
      <c r="J117" s="36">
        <v>820.08333333333371</v>
      </c>
      <c r="K117" s="31">
        <v>804.95</v>
      </c>
      <c r="L117" s="31">
        <v>789.55</v>
      </c>
      <c r="M117" s="31">
        <v>0.68445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508.95</v>
      </c>
      <c r="D118" s="36">
        <v>512.83333333333337</v>
      </c>
      <c r="E118" s="36">
        <v>501.66666666666674</v>
      </c>
      <c r="F118" s="36">
        <v>494.38333333333338</v>
      </c>
      <c r="G118" s="36">
        <v>483.21666666666675</v>
      </c>
      <c r="H118" s="36">
        <v>520.11666666666679</v>
      </c>
      <c r="I118" s="36">
        <v>531.28333333333353</v>
      </c>
      <c r="J118" s="36">
        <v>538.56666666666672</v>
      </c>
      <c r="K118" s="31">
        <v>524</v>
      </c>
      <c r="L118" s="31">
        <v>505.55</v>
      </c>
      <c r="M118" s="31">
        <v>29.858750000000001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494</v>
      </c>
      <c r="D119" s="36">
        <v>495.8</v>
      </c>
      <c r="E119" s="36">
        <v>489.20000000000005</v>
      </c>
      <c r="F119" s="36">
        <v>484.40000000000003</v>
      </c>
      <c r="G119" s="36">
        <v>477.80000000000007</v>
      </c>
      <c r="H119" s="36">
        <v>500.6</v>
      </c>
      <c r="I119" s="36">
        <v>507.20000000000005</v>
      </c>
      <c r="J119" s="36">
        <v>512</v>
      </c>
      <c r="K119" s="31">
        <v>502.4</v>
      </c>
      <c r="L119" s="31">
        <v>491</v>
      </c>
      <c r="M119" s="31">
        <v>3.3077399999999999</v>
      </c>
      <c r="N119" s="1"/>
      <c r="O119" s="1"/>
    </row>
    <row r="120" spans="1:15" ht="12.75" customHeight="1">
      <c r="A120" s="33">
        <v>110</v>
      </c>
      <c r="B120" s="53" t="s">
        <v>847</v>
      </c>
      <c r="C120" s="31">
        <v>1016.75</v>
      </c>
      <c r="D120" s="36">
        <v>1015.6166666666667</v>
      </c>
      <c r="E120" s="36">
        <v>992.23333333333335</v>
      </c>
      <c r="F120" s="36">
        <v>967.7166666666667</v>
      </c>
      <c r="G120" s="36">
        <v>944.33333333333337</v>
      </c>
      <c r="H120" s="36">
        <v>1040.1333333333332</v>
      </c>
      <c r="I120" s="36">
        <v>1063.5166666666669</v>
      </c>
      <c r="J120" s="36">
        <v>1088.0333333333333</v>
      </c>
      <c r="K120" s="31">
        <v>1039</v>
      </c>
      <c r="L120" s="31">
        <v>991.1</v>
      </c>
      <c r="M120" s="31">
        <v>12.88902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1698.15</v>
      </c>
      <c r="D121" s="36">
        <v>1680.5166666666667</v>
      </c>
      <c r="E121" s="36">
        <v>1652.0333333333333</v>
      </c>
      <c r="F121" s="36">
        <v>1605.9166666666667</v>
      </c>
      <c r="G121" s="36">
        <v>1577.4333333333334</v>
      </c>
      <c r="H121" s="36">
        <v>1726.6333333333332</v>
      </c>
      <c r="I121" s="36">
        <v>1755.1166666666663</v>
      </c>
      <c r="J121" s="36">
        <v>1801.2333333333331</v>
      </c>
      <c r="K121" s="31">
        <v>1709</v>
      </c>
      <c r="L121" s="31">
        <v>1634.4</v>
      </c>
      <c r="M121" s="31">
        <v>3.6111399999999998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1348.8</v>
      </c>
      <c r="D122" s="36">
        <v>1354.2833333333331</v>
      </c>
      <c r="E122" s="36">
        <v>1338.7166666666662</v>
      </c>
      <c r="F122" s="36">
        <v>1328.6333333333332</v>
      </c>
      <c r="G122" s="36">
        <v>1313.0666666666664</v>
      </c>
      <c r="H122" s="36">
        <v>1364.3666666666661</v>
      </c>
      <c r="I122" s="36">
        <v>1379.9333333333332</v>
      </c>
      <c r="J122" s="36">
        <v>1390.016666666666</v>
      </c>
      <c r="K122" s="31">
        <v>1369.85</v>
      </c>
      <c r="L122" s="31">
        <v>1344.2</v>
      </c>
      <c r="M122" s="31">
        <v>16.794329999999999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1574.55</v>
      </c>
      <c r="D123" s="36">
        <v>1576.2666666666667</v>
      </c>
      <c r="E123" s="36">
        <v>1566.7333333333333</v>
      </c>
      <c r="F123" s="36">
        <v>1558.9166666666667</v>
      </c>
      <c r="G123" s="36">
        <v>1549.3833333333334</v>
      </c>
      <c r="H123" s="36">
        <v>1584.0833333333333</v>
      </c>
      <c r="I123" s="36">
        <v>1593.6166666666666</v>
      </c>
      <c r="J123" s="36">
        <v>1601.4333333333332</v>
      </c>
      <c r="K123" s="31">
        <v>1585.8</v>
      </c>
      <c r="L123" s="31">
        <v>1568.45</v>
      </c>
      <c r="M123" s="31">
        <v>7.70573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166.2</v>
      </c>
      <c r="D124" s="36">
        <v>167.34</v>
      </c>
      <c r="E124" s="36">
        <v>164.43</v>
      </c>
      <c r="F124" s="36">
        <v>162.66</v>
      </c>
      <c r="G124" s="36">
        <v>159.75</v>
      </c>
      <c r="H124" s="36">
        <v>169.11</v>
      </c>
      <c r="I124" s="36">
        <v>172.02000000000004</v>
      </c>
      <c r="J124" s="36">
        <v>173.79000000000002</v>
      </c>
      <c r="K124" s="31">
        <v>170.25</v>
      </c>
      <c r="L124" s="31">
        <v>165.57</v>
      </c>
      <c r="M124" s="31">
        <v>12.66812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1549.9</v>
      </c>
      <c r="D125" s="36">
        <v>1558.05</v>
      </c>
      <c r="E125" s="36">
        <v>1534.85</v>
      </c>
      <c r="F125" s="36">
        <v>1519.8</v>
      </c>
      <c r="G125" s="36">
        <v>1496.6</v>
      </c>
      <c r="H125" s="36">
        <v>1573.1</v>
      </c>
      <c r="I125" s="36">
        <v>1596.3000000000002</v>
      </c>
      <c r="J125" s="36">
        <v>1611.35</v>
      </c>
      <c r="K125" s="31">
        <v>1581.25</v>
      </c>
      <c r="L125" s="31">
        <v>1543</v>
      </c>
      <c r="M125" s="31">
        <v>1.3240499999999999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538.85</v>
      </c>
      <c r="D126" s="36">
        <v>536.2833333333333</v>
      </c>
      <c r="E126" s="36">
        <v>531.41666666666663</v>
      </c>
      <c r="F126" s="36">
        <v>523.98333333333335</v>
      </c>
      <c r="G126" s="36">
        <v>519.11666666666667</v>
      </c>
      <c r="H126" s="36">
        <v>543.71666666666658</v>
      </c>
      <c r="I126" s="36">
        <v>548.58333333333337</v>
      </c>
      <c r="J126" s="36">
        <v>556.01666666666654</v>
      </c>
      <c r="K126" s="31">
        <v>541.15</v>
      </c>
      <c r="L126" s="31">
        <v>528.85</v>
      </c>
      <c r="M126" s="31">
        <v>125.66904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2085.1999999999998</v>
      </c>
      <c r="D127" s="36">
        <v>2086.8666666666668</v>
      </c>
      <c r="E127" s="36">
        <v>2059.5833333333335</v>
      </c>
      <c r="F127" s="36">
        <v>2033.9666666666667</v>
      </c>
      <c r="G127" s="36">
        <v>2006.6833333333334</v>
      </c>
      <c r="H127" s="36">
        <v>2112.4833333333336</v>
      </c>
      <c r="I127" s="36">
        <v>2139.7666666666664</v>
      </c>
      <c r="J127" s="36">
        <v>2165.3833333333337</v>
      </c>
      <c r="K127" s="31">
        <v>2114.15</v>
      </c>
      <c r="L127" s="31">
        <v>2061.25</v>
      </c>
      <c r="M127" s="31">
        <v>11.136850000000001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6022.25</v>
      </c>
      <c r="D128" s="36">
        <v>6030.95</v>
      </c>
      <c r="E128" s="36">
        <v>5972.3499999999995</v>
      </c>
      <c r="F128" s="36">
        <v>5922.45</v>
      </c>
      <c r="G128" s="36">
        <v>5863.8499999999995</v>
      </c>
      <c r="H128" s="36">
        <v>6080.8499999999995</v>
      </c>
      <c r="I128" s="36">
        <v>6139.45</v>
      </c>
      <c r="J128" s="36">
        <v>6189.3499999999995</v>
      </c>
      <c r="K128" s="31">
        <v>6089.55</v>
      </c>
      <c r="L128" s="31">
        <v>5981.05</v>
      </c>
      <c r="M128" s="31">
        <v>1.7804199999999999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3531.45</v>
      </c>
      <c r="D129" s="36">
        <v>3559.9833333333336</v>
      </c>
      <c r="E129" s="36">
        <v>3496.0666666666671</v>
      </c>
      <c r="F129" s="36">
        <v>3460.6833333333334</v>
      </c>
      <c r="G129" s="36">
        <v>3396.7666666666669</v>
      </c>
      <c r="H129" s="36">
        <v>3595.3666666666672</v>
      </c>
      <c r="I129" s="36">
        <v>3659.2833333333333</v>
      </c>
      <c r="J129" s="36">
        <v>3694.6666666666674</v>
      </c>
      <c r="K129" s="31">
        <v>3623.9</v>
      </c>
      <c r="L129" s="31">
        <v>3524.6</v>
      </c>
      <c r="M129" s="31">
        <v>4.5789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4449.3</v>
      </c>
      <c r="D130" s="36">
        <v>4429.8</v>
      </c>
      <c r="E130" s="36">
        <v>4399.6000000000004</v>
      </c>
      <c r="F130" s="36">
        <v>4349.9000000000005</v>
      </c>
      <c r="G130" s="36">
        <v>4319.7000000000007</v>
      </c>
      <c r="H130" s="36">
        <v>4479.5</v>
      </c>
      <c r="I130" s="36">
        <v>4509.6999999999989</v>
      </c>
      <c r="J130" s="36">
        <v>4559.3999999999996</v>
      </c>
      <c r="K130" s="31">
        <v>4460</v>
      </c>
      <c r="L130" s="31">
        <v>4380.1000000000004</v>
      </c>
      <c r="M130" s="31">
        <v>2.21929</v>
      </c>
      <c r="N130" s="1"/>
      <c r="O130" s="1"/>
    </row>
    <row r="131" spans="1:15" ht="12.75" customHeight="1">
      <c r="A131" s="33">
        <v>121</v>
      </c>
      <c r="B131" s="53" t="s">
        <v>819</v>
      </c>
      <c r="C131" s="31">
        <v>1643.75</v>
      </c>
      <c r="D131" s="36">
        <v>1629.3999999999999</v>
      </c>
      <c r="E131" s="36">
        <v>1599.5999999999997</v>
      </c>
      <c r="F131" s="36">
        <v>1555.4499999999998</v>
      </c>
      <c r="G131" s="36">
        <v>1525.6499999999996</v>
      </c>
      <c r="H131" s="36">
        <v>1673.5499999999997</v>
      </c>
      <c r="I131" s="36">
        <v>1703.35</v>
      </c>
      <c r="J131" s="36">
        <v>1747.4999999999998</v>
      </c>
      <c r="K131" s="31">
        <v>1659.2</v>
      </c>
      <c r="L131" s="31">
        <v>1585.25</v>
      </c>
      <c r="M131" s="31">
        <v>0.43709999999999999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990.35</v>
      </c>
      <c r="D132" s="36">
        <v>991.90000000000009</v>
      </c>
      <c r="E132" s="36">
        <v>984.35000000000014</v>
      </c>
      <c r="F132" s="36">
        <v>978.35</v>
      </c>
      <c r="G132" s="36">
        <v>970.80000000000007</v>
      </c>
      <c r="H132" s="36">
        <v>997.9000000000002</v>
      </c>
      <c r="I132" s="36">
        <v>1005.4500000000002</v>
      </c>
      <c r="J132" s="36">
        <v>1011.4500000000003</v>
      </c>
      <c r="K132" s="31">
        <v>999.45</v>
      </c>
      <c r="L132" s="31">
        <v>985.9</v>
      </c>
      <c r="M132" s="31">
        <v>18.438279999999999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1748.5</v>
      </c>
      <c r="D133" s="36">
        <v>1758.0833333333333</v>
      </c>
      <c r="E133" s="36">
        <v>1735.6666666666665</v>
      </c>
      <c r="F133" s="36">
        <v>1722.8333333333333</v>
      </c>
      <c r="G133" s="36">
        <v>1700.4166666666665</v>
      </c>
      <c r="H133" s="36">
        <v>1770.9166666666665</v>
      </c>
      <c r="I133" s="36">
        <v>1793.333333333333</v>
      </c>
      <c r="J133" s="36">
        <v>1806.1666666666665</v>
      </c>
      <c r="K133" s="31">
        <v>1780.5</v>
      </c>
      <c r="L133" s="31">
        <v>1745.25</v>
      </c>
      <c r="M133" s="31">
        <v>2.2628300000000001</v>
      </c>
      <c r="N133" s="1"/>
      <c r="O133" s="1"/>
    </row>
    <row r="134" spans="1:15" ht="12.75" customHeight="1">
      <c r="A134" s="33">
        <v>124</v>
      </c>
      <c r="B134" s="53" t="s">
        <v>790</v>
      </c>
      <c r="C134" s="31">
        <v>5891.55</v>
      </c>
      <c r="D134" s="36">
        <v>5830.0666666666657</v>
      </c>
      <c r="E134" s="36">
        <v>5630.1333333333314</v>
      </c>
      <c r="F134" s="36">
        <v>5368.7166666666653</v>
      </c>
      <c r="G134" s="36">
        <v>5168.783333333331</v>
      </c>
      <c r="H134" s="36">
        <v>6091.4833333333318</v>
      </c>
      <c r="I134" s="36">
        <v>6291.4166666666661</v>
      </c>
      <c r="J134" s="36">
        <v>6552.8333333333321</v>
      </c>
      <c r="K134" s="31">
        <v>6030</v>
      </c>
      <c r="L134" s="31">
        <v>5568.65</v>
      </c>
      <c r="M134" s="31">
        <v>1.10433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1203.5999999999999</v>
      </c>
      <c r="D135" s="36">
        <v>1209.8666666666666</v>
      </c>
      <c r="E135" s="36">
        <v>1189.7333333333331</v>
      </c>
      <c r="F135" s="36">
        <v>1175.8666666666666</v>
      </c>
      <c r="G135" s="36">
        <v>1155.7333333333331</v>
      </c>
      <c r="H135" s="36">
        <v>1223.7333333333331</v>
      </c>
      <c r="I135" s="36">
        <v>1243.8666666666668</v>
      </c>
      <c r="J135" s="36">
        <v>1257.7333333333331</v>
      </c>
      <c r="K135" s="31">
        <v>1230</v>
      </c>
      <c r="L135" s="31">
        <v>1196</v>
      </c>
      <c r="M135" s="31">
        <v>2.6571500000000001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459.6</v>
      </c>
      <c r="D136" s="36">
        <v>463.16666666666669</v>
      </c>
      <c r="E136" s="36">
        <v>454.93333333333339</v>
      </c>
      <c r="F136" s="36">
        <v>450.26666666666671</v>
      </c>
      <c r="G136" s="36">
        <v>442.03333333333342</v>
      </c>
      <c r="H136" s="36">
        <v>467.83333333333337</v>
      </c>
      <c r="I136" s="36">
        <v>476.06666666666661</v>
      </c>
      <c r="J136" s="36">
        <v>480.73333333333335</v>
      </c>
      <c r="K136" s="31">
        <v>471.4</v>
      </c>
      <c r="L136" s="31">
        <v>458.5</v>
      </c>
      <c r="M136" s="31">
        <v>33.980879999999999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3821.95</v>
      </c>
      <c r="D137" s="36">
        <v>3818.2166666666667</v>
      </c>
      <c r="E137" s="36">
        <v>3783.7333333333336</v>
      </c>
      <c r="F137" s="36">
        <v>3745.5166666666669</v>
      </c>
      <c r="G137" s="36">
        <v>3711.0333333333338</v>
      </c>
      <c r="H137" s="36">
        <v>3856.4333333333334</v>
      </c>
      <c r="I137" s="36">
        <v>3890.9166666666661</v>
      </c>
      <c r="J137" s="36">
        <v>3929.1333333333332</v>
      </c>
      <c r="K137" s="31">
        <v>3852.7</v>
      </c>
      <c r="L137" s="31">
        <v>3780</v>
      </c>
      <c r="M137" s="31">
        <v>3.5588899999999999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1959.35</v>
      </c>
      <c r="D138" s="36">
        <v>1959.1000000000001</v>
      </c>
      <c r="E138" s="36">
        <v>1943.3000000000002</v>
      </c>
      <c r="F138" s="36">
        <v>1927.25</v>
      </c>
      <c r="G138" s="36">
        <v>1911.45</v>
      </c>
      <c r="H138" s="36">
        <v>1975.1500000000003</v>
      </c>
      <c r="I138" s="36">
        <v>1990.95</v>
      </c>
      <c r="J138" s="36">
        <v>2007.0000000000005</v>
      </c>
      <c r="K138" s="31">
        <v>1974.9</v>
      </c>
      <c r="L138" s="31">
        <v>1943.05</v>
      </c>
      <c r="M138" s="31">
        <v>2.13429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1177</v>
      </c>
      <c r="D139" s="36">
        <v>1167.5833333333333</v>
      </c>
      <c r="E139" s="36">
        <v>1154.5666666666666</v>
      </c>
      <c r="F139" s="36">
        <v>1132.1333333333334</v>
      </c>
      <c r="G139" s="36">
        <v>1119.1166666666668</v>
      </c>
      <c r="H139" s="36">
        <v>1190.0166666666664</v>
      </c>
      <c r="I139" s="36">
        <v>1203.0333333333333</v>
      </c>
      <c r="J139" s="36">
        <v>1225.4666666666662</v>
      </c>
      <c r="K139" s="31">
        <v>1180.5999999999999</v>
      </c>
      <c r="L139" s="31">
        <v>1145.1500000000001</v>
      </c>
      <c r="M139" s="31">
        <v>0.91564999999999996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849.5</v>
      </c>
      <c r="D140" s="36">
        <v>855.94999999999993</v>
      </c>
      <c r="E140" s="36">
        <v>841.29999999999984</v>
      </c>
      <c r="F140" s="36">
        <v>833.09999999999991</v>
      </c>
      <c r="G140" s="36">
        <v>818.44999999999982</v>
      </c>
      <c r="H140" s="36">
        <v>864.14999999999986</v>
      </c>
      <c r="I140" s="36">
        <v>878.8</v>
      </c>
      <c r="J140" s="36">
        <v>886.99999999999989</v>
      </c>
      <c r="K140" s="31">
        <v>870.6</v>
      </c>
      <c r="L140" s="31">
        <v>847.75</v>
      </c>
      <c r="M140" s="31">
        <v>25.244440000000001</v>
      </c>
      <c r="N140" s="1"/>
      <c r="O140" s="1"/>
    </row>
    <row r="141" spans="1:15" ht="12.75" customHeight="1">
      <c r="A141" s="33">
        <v>131</v>
      </c>
      <c r="B141" s="53" t="s">
        <v>848</v>
      </c>
      <c r="C141" s="31">
        <v>2612.1</v>
      </c>
      <c r="D141" s="36">
        <v>2559.0500000000002</v>
      </c>
      <c r="E141" s="36">
        <v>2468.1000000000004</v>
      </c>
      <c r="F141" s="36">
        <v>2324.1000000000004</v>
      </c>
      <c r="G141" s="36">
        <v>2233.1500000000005</v>
      </c>
      <c r="H141" s="36">
        <v>2703.05</v>
      </c>
      <c r="I141" s="36">
        <v>2794</v>
      </c>
      <c r="J141" s="36">
        <v>2938</v>
      </c>
      <c r="K141" s="31">
        <v>2650</v>
      </c>
      <c r="L141" s="31">
        <v>2415.0500000000002</v>
      </c>
      <c r="M141" s="31">
        <v>6.5465299999999997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643.25</v>
      </c>
      <c r="D142" s="36">
        <v>645.1</v>
      </c>
      <c r="E142" s="36">
        <v>639</v>
      </c>
      <c r="F142" s="36">
        <v>634.75</v>
      </c>
      <c r="G142" s="36">
        <v>628.65</v>
      </c>
      <c r="H142" s="36">
        <v>649.35</v>
      </c>
      <c r="I142" s="36">
        <v>655.45000000000016</v>
      </c>
      <c r="J142" s="36">
        <v>659.7</v>
      </c>
      <c r="K142" s="31">
        <v>651.20000000000005</v>
      </c>
      <c r="L142" s="31">
        <v>640.85</v>
      </c>
      <c r="M142" s="31">
        <v>34.616419999999998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1804.05</v>
      </c>
      <c r="D143" s="36">
        <v>1797.1000000000001</v>
      </c>
      <c r="E143" s="36">
        <v>1785.2000000000003</v>
      </c>
      <c r="F143" s="36">
        <v>1766.3500000000001</v>
      </c>
      <c r="G143" s="36">
        <v>1754.4500000000003</v>
      </c>
      <c r="H143" s="36">
        <v>1815.9500000000003</v>
      </c>
      <c r="I143" s="36">
        <v>1827.8500000000004</v>
      </c>
      <c r="J143" s="36">
        <v>1846.7000000000003</v>
      </c>
      <c r="K143" s="31">
        <v>1809</v>
      </c>
      <c r="L143" s="31">
        <v>1778.25</v>
      </c>
      <c r="M143" s="31">
        <v>3.11171</v>
      </c>
      <c r="N143" s="1"/>
      <c r="O143" s="1"/>
    </row>
    <row r="144" spans="1:15" ht="12.75" customHeight="1">
      <c r="A144" s="33">
        <v>134</v>
      </c>
      <c r="B144" s="53" t="s">
        <v>791</v>
      </c>
      <c r="C144" s="31">
        <v>2881.3</v>
      </c>
      <c r="D144" s="36">
        <v>2878.7999999999997</v>
      </c>
      <c r="E144" s="36">
        <v>2862.5999999999995</v>
      </c>
      <c r="F144" s="36">
        <v>2843.8999999999996</v>
      </c>
      <c r="G144" s="36">
        <v>2827.6999999999994</v>
      </c>
      <c r="H144" s="36">
        <v>2897.4999999999995</v>
      </c>
      <c r="I144" s="36">
        <v>2913.6999999999994</v>
      </c>
      <c r="J144" s="36">
        <v>2932.3999999999996</v>
      </c>
      <c r="K144" s="31">
        <v>2895</v>
      </c>
      <c r="L144" s="31">
        <v>2860.1</v>
      </c>
      <c r="M144" s="31">
        <v>1.1286400000000001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1068.6500000000001</v>
      </c>
      <c r="D145" s="36">
        <v>1060.7166666666667</v>
      </c>
      <c r="E145" s="36">
        <v>1046.4333333333334</v>
      </c>
      <c r="F145" s="36">
        <v>1024.2166666666667</v>
      </c>
      <c r="G145" s="36">
        <v>1009.9333333333334</v>
      </c>
      <c r="H145" s="36">
        <v>1082.9333333333334</v>
      </c>
      <c r="I145" s="36">
        <v>1097.2166666666667</v>
      </c>
      <c r="J145" s="36">
        <v>1119.4333333333334</v>
      </c>
      <c r="K145" s="31">
        <v>1075</v>
      </c>
      <c r="L145" s="31">
        <v>1038.5</v>
      </c>
      <c r="M145" s="31">
        <v>10.195180000000001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2821.05</v>
      </c>
      <c r="D146" s="36">
        <v>2851.2166666666672</v>
      </c>
      <c r="E146" s="36">
        <v>2753.2833333333342</v>
      </c>
      <c r="F146" s="36">
        <v>2685.5166666666669</v>
      </c>
      <c r="G146" s="36">
        <v>2587.5833333333339</v>
      </c>
      <c r="H146" s="36">
        <v>2918.9833333333345</v>
      </c>
      <c r="I146" s="36">
        <v>3016.916666666667</v>
      </c>
      <c r="J146" s="36">
        <v>3084.6833333333348</v>
      </c>
      <c r="K146" s="31">
        <v>2949.15</v>
      </c>
      <c r="L146" s="31">
        <v>2783.45</v>
      </c>
      <c r="M146" s="31">
        <v>8.6269799999999996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427.75</v>
      </c>
      <c r="D147" s="36">
        <v>425.5333333333333</v>
      </c>
      <c r="E147" s="36">
        <v>420.61666666666662</v>
      </c>
      <c r="F147" s="36">
        <v>413.48333333333329</v>
      </c>
      <c r="G147" s="36">
        <v>408.56666666666661</v>
      </c>
      <c r="H147" s="36">
        <v>432.66666666666663</v>
      </c>
      <c r="I147" s="36">
        <v>437.58333333333337</v>
      </c>
      <c r="J147" s="36">
        <v>444.71666666666664</v>
      </c>
      <c r="K147" s="31">
        <v>430.45</v>
      </c>
      <c r="L147" s="31">
        <v>418.4</v>
      </c>
      <c r="M147" s="31">
        <v>19.686979999999998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184.92</v>
      </c>
      <c r="D148" s="36">
        <v>185.9</v>
      </c>
      <c r="E148" s="36">
        <v>180.47</v>
      </c>
      <c r="F148" s="36">
        <v>176.01999999999998</v>
      </c>
      <c r="G148" s="36">
        <v>170.58999999999997</v>
      </c>
      <c r="H148" s="36">
        <v>190.35000000000002</v>
      </c>
      <c r="I148" s="36">
        <v>195.78000000000003</v>
      </c>
      <c r="J148" s="36">
        <v>200.23000000000005</v>
      </c>
      <c r="K148" s="31">
        <v>191.33</v>
      </c>
      <c r="L148" s="31">
        <v>181.45</v>
      </c>
      <c r="M148" s="31">
        <v>163.73728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4855.95</v>
      </c>
      <c r="D149" s="36">
        <v>4878.3</v>
      </c>
      <c r="E149" s="36">
        <v>4806.6000000000004</v>
      </c>
      <c r="F149" s="36">
        <v>4757.25</v>
      </c>
      <c r="G149" s="36">
        <v>4685.55</v>
      </c>
      <c r="H149" s="36">
        <v>4927.6500000000005</v>
      </c>
      <c r="I149" s="36">
        <v>4999.3499999999995</v>
      </c>
      <c r="J149" s="36">
        <v>5048.7000000000007</v>
      </c>
      <c r="K149" s="31">
        <v>4950</v>
      </c>
      <c r="L149" s="31">
        <v>4828.95</v>
      </c>
      <c r="M149" s="31">
        <v>4.2046299999999999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13270.55</v>
      </c>
      <c r="D150" s="36">
        <v>13155.15</v>
      </c>
      <c r="E150" s="36">
        <v>12915.4</v>
      </c>
      <c r="F150" s="36">
        <v>12560.25</v>
      </c>
      <c r="G150" s="36">
        <v>12320.5</v>
      </c>
      <c r="H150" s="36">
        <v>13510.3</v>
      </c>
      <c r="I150" s="36">
        <v>13750.05</v>
      </c>
      <c r="J150" s="36">
        <v>14105.199999999999</v>
      </c>
      <c r="K150" s="31">
        <v>13394.9</v>
      </c>
      <c r="L150" s="31">
        <v>12800</v>
      </c>
      <c r="M150" s="31">
        <v>8.8195599999999992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3303.95</v>
      </c>
      <c r="D151" s="36">
        <v>3302.9666666666667</v>
      </c>
      <c r="E151" s="36">
        <v>3281.0833333333335</v>
      </c>
      <c r="F151" s="36">
        <v>3258.2166666666667</v>
      </c>
      <c r="G151" s="36">
        <v>3236.3333333333335</v>
      </c>
      <c r="H151" s="36">
        <v>3325.8333333333335</v>
      </c>
      <c r="I151" s="36">
        <v>3347.7166666666667</v>
      </c>
      <c r="J151" s="36">
        <v>3370.5833333333335</v>
      </c>
      <c r="K151" s="31">
        <v>3324.85</v>
      </c>
      <c r="L151" s="31">
        <v>3280.1</v>
      </c>
      <c r="M151" s="31">
        <v>2.0430799999999998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6954.5</v>
      </c>
      <c r="D152" s="36">
        <v>6958.1833333333334</v>
      </c>
      <c r="E152" s="36">
        <v>6926.3666666666668</v>
      </c>
      <c r="F152" s="36">
        <v>6898.2333333333336</v>
      </c>
      <c r="G152" s="36">
        <v>6866.416666666667</v>
      </c>
      <c r="H152" s="36">
        <v>6986.3166666666666</v>
      </c>
      <c r="I152" s="36">
        <v>7018.1333333333341</v>
      </c>
      <c r="J152" s="36">
        <v>7046.2666666666664</v>
      </c>
      <c r="K152" s="31">
        <v>6990</v>
      </c>
      <c r="L152" s="31">
        <v>6930.05</v>
      </c>
      <c r="M152" s="31">
        <v>1.4228799999999999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815</v>
      </c>
      <c r="D153" s="36">
        <v>815.7833333333333</v>
      </c>
      <c r="E153" s="36">
        <v>808.06666666666661</v>
      </c>
      <c r="F153" s="36">
        <v>801.13333333333333</v>
      </c>
      <c r="G153" s="36">
        <v>793.41666666666663</v>
      </c>
      <c r="H153" s="36">
        <v>822.71666666666658</v>
      </c>
      <c r="I153" s="36">
        <v>830.43333333333328</v>
      </c>
      <c r="J153" s="36">
        <v>837.36666666666656</v>
      </c>
      <c r="K153" s="31">
        <v>823.5</v>
      </c>
      <c r="L153" s="31">
        <v>808.85</v>
      </c>
      <c r="M153" s="31">
        <v>3.3130299999999999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380.25</v>
      </c>
      <c r="D154" s="36">
        <v>378.65000000000003</v>
      </c>
      <c r="E154" s="36">
        <v>373.85000000000008</v>
      </c>
      <c r="F154" s="36">
        <v>367.45000000000005</v>
      </c>
      <c r="G154" s="36">
        <v>362.65000000000009</v>
      </c>
      <c r="H154" s="36">
        <v>385.05000000000007</v>
      </c>
      <c r="I154" s="36">
        <v>389.85</v>
      </c>
      <c r="J154" s="36">
        <v>396.25000000000006</v>
      </c>
      <c r="K154" s="31">
        <v>383.45</v>
      </c>
      <c r="L154" s="31">
        <v>372.25</v>
      </c>
      <c r="M154" s="31">
        <v>9.2936800000000002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249.63</v>
      </c>
      <c r="D155" s="36">
        <v>250.62666666666667</v>
      </c>
      <c r="E155" s="36">
        <v>247.00333333333333</v>
      </c>
      <c r="F155" s="36">
        <v>244.37666666666667</v>
      </c>
      <c r="G155" s="36">
        <v>240.75333333333333</v>
      </c>
      <c r="H155" s="36">
        <v>253.25333333333333</v>
      </c>
      <c r="I155" s="36">
        <v>256.87666666666667</v>
      </c>
      <c r="J155" s="36">
        <v>259.50333333333333</v>
      </c>
      <c r="K155" s="31">
        <v>254.25</v>
      </c>
      <c r="L155" s="31">
        <v>248</v>
      </c>
      <c r="M155" s="31">
        <v>9.2099200000000003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40.869999999999997</v>
      </c>
      <c r="D156" s="36">
        <v>40.603333333333332</v>
      </c>
      <c r="E156" s="36">
        <v>39.916666666666664</v>
      </c>
      <c r="F156" s="36">
        <v>38.963333333333331</v>
      </c>
      <c r="G156" s="36">
        <v>38.276666666666664</v>
      </c>
      <c r="H156" s="36">
        <v>41.556666666666665</v>
      </c>
      <c r="I156" s="36">
        <v>42.243333333333332</v>
      </c>
      <c r="J156" s="36">
        <v>43.196666666666665</v>
      </c>
      <c r="K156" s="31">
        <v>41.29</v>
      </c>
      <c r="L156" s="31">
        <v>39.65</v>
      </c>
      <c r="M156" s="31">
        <v>306.78059999999999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4898.1000000000004</v>
      </c>
      <c r="D157" s="36">
        <v>4916.083333333333</v>
      </c>
      <c r="E157" s="36">
        <v>4864.3166666666657</v>
      </c>
      <c r="F157" s="36">
        <v>4830.5333333333328</v>
      </c>
      <c r="G157" s="36">
        <v>4778.7666666666655</v>
      </c>
      <c r="H157" s="36">
        <v>4949.8666666666659</v>
      </c>
      <c r="I157" s="36">
        <v>5001.6333333333341</v>
      </c>
      <c r="J157" s="36">
        <v>5035.4166666666661</v>
      </c>
      <c r="K157" s="31">
        <v>4967.8500000000004</v>
      </c>
      <c r="L157" s="31">
        <v>4882.3</v>
      </c>
      <c r="M157" s="31">
        <v>2.08413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610.95000000000005</v>
      </c>
      <c r="D158" s="36">
        <v>609.98333333333335</v>
      </c>
      <c r="E158" s="36">
        <v>605.9666666666667</v>
      </c>
      <c r="F158" s="36">
        <v>600.98333333333335</v>
      </c>
      <c r="G158" s="36">
        <v>596.9666666666667</v>
      </c>
      <c r="H158" s="36">
        <v>614.9666666666667</v>
      </c>
      <c r="I158" s="36">
        <v>618.98333333333335</v>
      </c>
      <c r="J158" s="36">
        <v>623.9666666666667</v>
      </c>
      <c r="K158" s="31">
        <v>614</v>
      </c>
      <c r="L158" s="31">
        <v>605</v>
      </c>
      <c r="M158" s="31">
        <v>1.8060700000000001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692.8</v>
      </c>
      <c r="D159" s="36">
        <v>679.18333333333328</v>
      </c>
      <c r="E159" s="36">
        <v>656.36666666666656</v>
      </c>
      <c r="F159" s="36">
        <v>619.93333333333328</v>
      </c>
      <c r="G159" s="36">
        <v>597.11666666666656</v>
      </c>
      <c r="H159" s="36">
        <v>715.61666666666656</v>
      </c>
      <c r="I159" s="36">
        <v>738.43333333333339</v>
      </c>
      <c r="J159" s="36">
        <v>774.86666666666656</v>
      </c>
      <c r="K159" s="31">
        <v>702</v>
      </c>
      <c r="L159" s="31">
        <v>642.75</v>
      </c>
      <c r="M159" s="31">
        <v>16.624580000000002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809.1</v>
      </c>
      <c r="D160" s="36">
        <v>815.2166666666667</v>
      </c>
      <c r="E160" s="36">
        <v>797.53333333333342</v>
      </c>
      <c r="F160" s="36">
        <v>785.9666666666667</v>
      </c>
      <c r="G160" s="36">
        <v>768.28333333333342</v>
      </c>
      <c r="H160" s="36">
        <v>826.78333333333342</v>
      </c>
      <c r="I160" s="36">
        <v>844.46666666666681</v>
      </c>
      <c r="J160" s="36">
        <v>856.03333333333342</v>
      </c>
      <c r="K160" s="31">
        <v>832.9</v>
      </c>
      <c r="L160" s="31">
        <v>803.65</v>
      </c>
      <c r="M160" s="31">
        <v>6.6171300000000004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2578.85</v>
      </c>
      <c r="D161" s="36">
        <v>2589.85</v>
      </c>
      <c r="E161" s="36">
        <v>2543.5499999999997</v>
      </c>
      <c r="F161" s="36">
        <v>2508.25</v>
      </c>
      <c r="G161" s="36">
        <v>2461.9499999999998</v>
      </c>
      <c r="H161" s="36">
        <v>2625.1499999999996</v>
      </c>
      <c r="I161" s="36">
        <v>2671.45</v>
      </c>
      <c r="J161" s="36">
        <v>2706.7499999999995</v>
      </c>
      <c r="K161" s="31">
        <v>2636.15</v>
      </c>
      <c r="L161" s="31">
        <v>2554.5500000000002</v>
      </c>
      <c r="M161" s="31">
        <v>4.7398800000000003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215.45</v>
      </c>
      <c r="D162" s="36">
        <v>216.44999999999996</v>
      </c>
      <c r="E162" s="36">
        <v>213.04999999999993</v>
      </c>
      <c r="F162" s="36">
        <v>210.64999999999998</v>
      </c>
      <c r="G162" s="36">
        <v>207.24999999999994</v>
      </c>
      <c r="H162" s="36">
        <v>218.84999999999991</v>
      </c>
      <c r="I162" s="36">
        <v>222.24999999999994</v>
      </c>
      <c r="J162" s="36">
        <v>224.64999999999989</v>
      </c>
      <c r="K162" s="31">
        <v>219.85</v>
      </c>
      <c r="L162" s="31">
        <v>214.05</v>
      </c>
      <c r="M162" s="31">
        <v>37.515470000000001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82.89</v>
      </c>
      <c r="D163" s="36">
        <v>83.399999999999991</v>
      </c>
      <c r="E163" s="36">
        <v>82.199999999999989</v>
      </c>
      <c r="F163" s="36">
        <v>81.509999999999991</v>
      </c>
      <c r="G163" s="36">
        <v>80.309999999999988</v>
      </c>
      <c r="H163" s="36">
        <v>84.089999999999989</v>
      </c>
      <c r="I163" s="36">
        <v>85.29</v>
      </c>
      <c r="J163" s="36">
        <v>85.97999999999999</v>
      </c>
      <c r="K163" s="31">
        <v>84.6</v>
      </c>
      <c r="L163" s="31">
        <v>82.71</v>
      </c>
      <c r="M163" s="31">
        <v>30.07892</v>
      </c>
      <c r="N163" s="1"/>
      <c r="O163" s="1"/>
    </row>
    <row r="164" spans="1:15" ht="12.75" customHeight="1">
      <c r="A164" s="33">
        <v>154</v>
      </c>
      <c r="B164" s="53" t="s">
        <v>792</v>
      </c>
      <c r="C164" s="31">
        <v>1263.05</v>
      </c>
      <c r="D164" s="36">
        <v>1249.5666666666666</v>
      </c>
      <c r="E164" s="36">
        <v>1219.4833333333331</v>
      </c>
      <c r="F164" s="36">
        <v>1175.9166666666665</v>
      </c>
      <c r="G164" s="36">
        <v>1145.833333333333</v>
      </c>
      <c r="H164" s="36">
        <v>1293.1333333333332</v>
      </c>
      <c r="I164" s="36">
        <v>1323.2166666666667</v>
      </c>
      <c r="J164" s="36">
        <v>1366.7833333333333</v>
      </c>
      <c r="K164" s="31">
        <v>1279.6500000000001</v>
      </c>
      <c r="L164" s="31">
        <v>1206</v>
      </c>
      <c r="M164" s="31">
        <v>2.1693699999999998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3875.95</v>
      </c>
      <c r="D165" s="36">
        <v>3850.5</v>
      </c>
      <c r="E165" s="36">
        <v>3798</v>
      </c>
      <c r="F165" s="36">
        <v>3720.05</v>
      </c>
      <c r="G165" s="36">
        <v>3667.55</v>
      </c>
      <c r="H165" s="36">
        <v>3928.45</v>
      </c>
      <c r="I165" s="36">
        <v>3980.95</v>
      </c>
      <c r="J165" s="36">
        <v>4058.8999999999996</v>
      </c>
      <c r="K165" s="31">
        <v>3903</v>
      </c>
      <c r="L165" s="31">
        <v>3772.55</v>
      </c>
      <c r="M165" s="31">
        <v>3.29691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499.4</v>
      </c>
      <c r="D166" s="36">
        <v>504.16666666666669</v>
      </c>
      <c r="E166" s="36">
        <v>493.68333333333339</v>
      </c>
      <c r="F166" s="36">
        <v>487.9666666666667</v>
      </c>
      <c r="G166" s="36">
        <v>477.48333333333341</v>
      </c>
      <c r="H166" s="36">
        <v>509.88333333333338</v>
      </c>
      <c r="I166" s="36">
        <v>520.36666666666656</v>
      </c>
      <c r="J166" s="36">
        <v>526.08333333333337</v>
      </c>
      <c r="K166" s="31">
        <v>514.65</v>
      </c>
      <c r="L166" s="31">
        <v>498.45</v>
      </c>
      <c r="M166" s="31">
        <v>25.20654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536.6</v>
      </c>
      <c r="D167" s="36">
        <v>533.46666666666658</v>
      </c>
      <c r="E167" s="36">
        <v>526.93333333333317</v>
      </c>
      <c r="F167" s="36">
        <v>517.26666666666654</v>
      </c>
      <c r="G167" s="36">
        <v>510.73333333333312</v>
      </c>
      <c r="H167" s="36">
        <v>543.13333333333321</v>
      </c>
      <c r="I167" s="36">
        <v>549.66666666666674</v>
      </c>
      <c r="J167" s="36">
        <v>559.33333333333326</v>
      </c>
      <c r="K167" s="31">
        <v>540</v>
      </c>
      <c r="L167" s="31">
        <v>523.79999999999995</v>
      </c>
      <c r="M167" s="31">
        <v>4.9580700000000002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226.77</v>
      </c>
      <c r="D168" s="36">
        <v>223.42333333333332</v>
      </c>
      <c r="E168" s="36">
        <v>217.04666666666662</v>
      </c>
      <c r="F168" s="36">
        <v>207.3233333333333</v>
      </c>
      <c r="G168" s="36">
        <v>200.9466666666666</v>
      </c>
      <c r="H168" s="36">
        <v>233.14666666666665</v>
      </c>
      <c r="I168" s="36">
        <v>239.52333333333337</v>
      </c>
      <c r="J168" s="36">
        <v>249.24666666666667</v>
      </c>
      <c r="K168" s="31">
        <v>229.8</v>
      </c>
      <c r="L168" s="31">
        <v>213.7</v>
      </c>
      <c r="M168" s="31">
        <v>1198.02871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199.56</v>
      </c>
      <c r="D169" s="36">
        <v>200.56666666666669</v>
      </c>
      <c r="E169" s="36">
        <v>197.9933333333334</v>
      </c>
      <c r="F169" s="36">
        <v>196.4266666666667</v>
      </c>
      <c r="G169" s="36">
        <v>193.85333333333341</v>
      </c>
      <c r="H169" s="36">
        <v>202.13333333333338</v>
      </c>
      <c r="I169" s="36">
        <v>204.70666666666671</v>
      </c>
      <c r="J169" s="36">
        <v>206.27333333333337</v>
      </c>
      <c r="K169" s="31">
        <v>203.14</v>
      </c>
      <c r="L169" s="31">
        <v>199</v>
      </c>
      <c r="M169" s="31">
        <v>93.082430000000002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993.7</v>
      </c>
      <c r="D170" s="36">
        <v>1001</v>
      </c>
      <c r="E170" s="36">
        <v>982.75</v>
      </c>
      <c r="F170" s="36">
        <v>971.8</v>
      </c>
      <c r="G170" s="36">
        <v>953.55</v>
      </c>
      <c r="H170" s="36">
        <v>1011.95</v>
      </c>
      <c r="I170" s="36">
        <v>1030.2</v>
      </c>
      <c r="J170" s="36">
        <v>1041.1500000000001</v>
      </c>
      <c r="K170" s="31">
        <v>1019.25</v>
      </c>
      <c r="L170" s="31">
        <v>990.05</v>
      </c>
      <c r="M170" s="31">
        <v>4.2092900000000002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5507.1</v>
      </c>
      <c r="D171" s="36">
        <v>5532.3666666666659</v>
      </c>
      <c r="E171" s="36">
        <v>5424.7333333333318</v>
      </c>
      <c r="F171" s="36">
        <v>5342.3666666666659</v>
      </c>
      <c r="G171" s="36">
        <v>5234.7333333333318</v>
      </c>
      <c r="H171" s="36">
        <v>5614.7333333333318</v>
      </c>
      <c r="I171" s="36">
        <v>5722.366666666665</v>
      </c>
      <c r="J171" s="36">
        <v>5804.7333333333318</v>
      </c>
      <c r="K171" s="31">
        <v>5640</v>
      </c>
      <c r="L171" s="31">
        <v>5450</v>
      </c>
      <c r="M171" s="31">
        <v>0.18142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1477.45</v>
      </c>
      <c r="D172" s="36">
        <v>1490.0999999999997</v>
      </c>
      <c r="E172" s="36">
        <v>1442.1999999999994</v>
      </c>
      <c r="F172" s="36">
        <v>1406.9499999999996</v>
      </c>
      <c r="G172" s="36">
        <v>1359.0499999999993</v>
      </c>
      <c r="H172" s="36">
        <v>1525.3499999999995</v>
      </c>
      <c r="I172" s="36">
        <v>1573.2499999999995</v>
      </c>
      <c r="J172" s="36">
        <v>1608.4999999999995</v>
      </c>
      <c r="K172" s="31">
        <v>1538</v>
      </c>
      <c r="L172" s="31">
        <v>1454.85</v>
      </c>
      <c r="M172" s="31">
        <v>9.0241900000000008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287.95</v>
      </c>
      <c r="D173" s="36">
        <v>288.83333333333331</v>
      </c>
      <c r="E173" s="36">
        <v>286.16666666666663</v>
      </c>
      <c r="F173" s="36">
        <v>284.38333333333333</v>
      </c>
      <c r="G173" s="36">
        <v>281.71666666666664</v>
      </c>
      <c r="H173" s="36">
        <v>290.61666666666662</v>
      </c>
      <c r="I173" s="36">
        <v>293.28333333333325</v>
      </c>
      <c r="J173" s="36">
        <v>295.06666666666661</v>
      </c>
      <c r="K173" s="31">
        <v>291.5</v>
      </c>
      <c r="L173" s="31">
        <v>287.05</v>
      </c>
      <c r="M173" s="31">
        <v>3.5254500000000002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323.35000000000002</v>
      </c>
      <c r="D174" s="36">
        <v>320.81666666666666</v>
      </c>
      <c r="E174" s="36">
        <v>310.63333333333333</v>
      </c>
      <c r="F174" s="36">
        <v>297.91666666666669</v>
      </c>
      <c r="G174" s="36">
        <v>287.73333333333335</v>
      </c>
      <c r="H174" s="36">
        <v>333.5333333333333</v>
      </c>
      <c r="I174" s="36">
        <v>343.71666666666658</v>
      </c>
      <c r="J174" s="36">
        <v>356.43333333333328</v>
      </c>
      <c r="K174" s="31">
        <v>331</v>
      </c>
      <c r="L174" s="31">
        <v>308.10000000000002</v>
      </c>
      <c r="M174" s="31">
        <v>110.79086</v>
      </c>
      <c r="N174" s="1"/>
      <c r="O174" s="1"/>
    </row>
    <row r="175" spans="1:15" ht="12.75" customHeight="1">
      <c r="A175" s="33">
        <v>165</v>
      </c>
      <c r="B175" s="53" t="s">
        <v>793</v>
      </c>
      <c r="C175" s="31">
        <v>739.25</v>
      </c>
      <c r="D175" s="36">
        <v>738.41666666666663</v>
      </c>
      <c r="E175" s="36">
        <v>731.98333333333323</v>
      </c>
      <c r="F175" s="36">
        <v>724.71666666666658</v>
      </c>
      <c r="G175" s="36">
        <v>718.28333333333319</v>
      </c>
      <c r="H175" s="36">
        <v>745.68333333333328</v>
      </c>
      <c r="I175" s="36">
        <v>752.11666666666667</v>
      </c>
      <c r="J175" s="36">
        <v>759.38333333333333</v>
      </c>
      <c r="K175" s="31">
        <v>744.85</v>
      </c>
      <c r="L175" s="31">
        <v>731.15</v>
      </c>
      <c r="M175" s="31">
        <v>2.7136800000000001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551.20000000000005</v>
      </c>
      <c r="D176" s="36">
        <v>547.01666666666677</v>
      </c>
      <c r="E176" s="36">
        <v>531.28333333333353</v>
      </c>
      <c r="F176" s="36">
        <v>511.36666666666679</v>
      </c>
      <c r="G176" s="36">
        <v>495.63333333333355</v>
      </c>
      <c r="H176" s="36">
        <v>566.93333333333351</v>
      </c>
      <c r="I176" s="36">
        <v>582.66666666666686</v>
      </c>
      <c r="J176" s="36">
        <v>602.58333333333348</v>
      </c>
      <c r="K176" s="31">
        <v>562.75</v>
      </c>
      <c r="L176" s="31">
        <v>527.1</v>
      </c>
      <c r="M176" s="31">
        <v>45.036839999999998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229.47</v>
      </c>
      <c r="D177" s="36">
        <v>231.20333333333335</v>
      </c>
      <c r="E177" s="36">
        <v>227.1166666666667</v>
      </c>
      <c r="F177" s="36">
        <v>224.76333333333335</v>
      </c>
      <c r="G177" s="36">
        <v>220.6766666666667</v>
      </c>
      <c r="H177" s="36">
        <v>233.5566666666667</v>
      </c>
      <c r="I177" s="36">
        <v>237.64333333333335</v>
      </c>
      <c r="J177" s="36">
        <v>239.9966666666667</v>
      </c>
      <c r="K177" s="31">
        <v>235.29</v>
      </c>
      <c r="L177" s="31">
        <v>228.85</v>
      </c>
      <c r="M177" s="31">
        <v>112.34936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1371.85</v>
      </c>
      <c r="D178" s="36">
        <v>1367.75</v>
      </c>
      <c r="E178" s="36">
        <v>1357.5</v>
      </c>
      <c r="F178" s="36">
        <v>1343.15</v>
      </c>
      <c r="G178" s="36">
        <v>1332.9</v>
      </c>
      <c r="H178" s="36">
        <v>1382.1</v>
      </c>
      <c r="I178" s="36">
        <v>1392.35</v>
      </c>
      <c r="J178" s="36">
        <v>1406.6999999999998</v>
      </c>
      <c r="K178" s="31">
        <v>1378</v>
      </c>
      <c r="L178" s="31">
        <v>1353.4</v>
      </c>
      <c r="M178" s="31">
        <v>0.85416999999999998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95.85</v>
      </c>
      <c r="D179" s="36">
        <v>95.906666666666652</v>
      </c>
      <c r="E179" s="36">
        <v>93.71333333333331</v>
      </c>
      <c r="F179" s="36">
        <v>91.576666666666654</v>
      </c>
      <c r="G179" s="36">
        <v>89.383333333333312</v>
      </c>
      <c r="H179" s="36">
        <v>98.043333333333308</v>
      </c>
      <c r="I179" s="36">
        <v>100.23666666666666</v>
      </c>
      <c r="J179" s="36">
        <v>102.37333333333331</v>
      </c>
      <c r="K179" s="31">
        <v>98.1</v>
      </c>
      <c r="L179" s="31">
        <v>93.77</v>
      </c>
      <c r="M179" s="31">
        <v>953.97103000000004</v>
      </c>
      <c r="N179" s="1"/>
      <c r="O179" s="1"/>
    </row>
    <row r="180" spans="1:15" ht="12.75" customHeight="1">
      <c r="A180" s="33">
        <v>170</v>
      </c>
      <c r="B180" s="53" t="s">
        <v>780</v>
      </c>
      <c r="C180" s="31">
        <v>1764.75</v>
      </c>
      <c r="D180" s="36">
        <v>1784.6166666666668</v>
      </c>
      <c r="E180" s="36">
        <v>1723.3833333333337</v>
      </c>
      <c r="F180" s="36">
        <v>1682.0166666666669</v>
      </c>
      <c r="G180" s="36">
        <v>1620.7833333333338</v>
      </c>
      <c r="H180" s="36">
        <v>1825.9833333333336</v>
      </c>
      <c r="I180" s="36">
        <v>1887.2166666666667</v>
      </c>
      <c r="J180" s="36">
        <v>1928.5833333333335</v>
      </c>
      <c r="K180" s="31">
        <v>1845.85</v>
      </c>
      <c r="L180" s="31">
        <v>1743.25</v>
      </c>
      <c r="M180" s="31">
        <v>18.336929999999999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407.65</v>
      </c>
      <c r="D181" s="36">
        <v>409.81666666666666</v>
      </c>
      <c r="E181" s="36">
        <v>403.0333333333333</v>
      </c>
      <c r="F181" s="36">
        <v>398.41666666666663</v>
      </c>
      <c r="G181" s="36">
        <v>391.63333333333327</v>
      </c>
      <c r="H181" s="36">
        <v>414.43333333333334</v>
      </c>
      <c r="I181" s="36">
        <v>421.21666666666675</v>
      </c>
      <c r="J181" s="36">
        <v>425.83333333333337</v>
      </c>
      <c r="K181" s="31">
        <v>416.6</v>
      </c>
      <c r="L181" s="31">
        <v>405.2</v>
      </c>
      <c r="M181" s="31">
        <v>8.1678899999999999</v>
      </c>
      <c r="N181" s="1"/>
      <c r="O181" s="1"/>
    </row>
    <row r="182" spans="1:15" ht="12.75" customHeight="1">
      <c r="A182" s="33">
        <v>172</v>
      </c>
      <c r="B182" s="53" t="s">
        <v>820</v>
      </c>
      <c r="C182" s="31">
        <v>8456.25</v>
      </c>
      <c r="D182" s="36">
        <v>8452.4833333333336</v>
      </c>
      <c r="E182" s="36">
        <v>8364.9666666666672</v>
      </c>
      <c r="F182" s="36">
        <v>8273.6833333333343</v>
      </c>
      <c r="G182" s="36">
        <v>8186.1666666666679</v>
      </c>
      <c r="H182" s="36">
        <v>8543.7666666666664</v>
      </c>
      <c r="I182" s="36">
        <v>8631.2833333333328</v>
      </c>
      <c r="J182" s="36">
        <v>8722.5666666666657</v>
      </c>
      <c r="K182" s="31">
        <v>8540</v>
      </c>
      <c r="L182" s="31">
        <v>8361.2000000000007</v>
      </c>
      <c r="M182" s="31">
        <v>0.53559999999999997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1868.7</v>
      </c>
      <c r="D183" s="36">
        <v>1884.6833333333334</v>
      </c>
      <c r="E183" s="36">
        <v>1849.6666666666667</v>
      </c>
      <c r="F183" s="36">
        <v>1830.6333333333334</v>
      </c>
      <c r="G183" s="36">
        <v>1795.6166666666668</v>
      </c>
      <c r="H183" s="36">
        <v>1903.7166666666667</v>
      </c>
      <c r="I183" s="36">
        <v>1938.7333333333331</v>
      </c>
      <c r="J183" s="36">
        <v>1957.7666666666667</v>
      </c>
      <c r="K183" s="31">
        <v>1919.7</v>
      </c>
      <c r="L183" s="31">
        <v>1865.65</v>
      </c>
      <c r="M183" s="31">
        <v>2.2167300000000001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2944</v>
      </c>
      <c r="D184" s="36">
        <v>2933</v>
      </c>
      <c r="E184" s="36">
        <v>2907</v>
      </c>
      <c r="F184" s="36">
        <v>2870</v>
      </c>
      <c r="G184" s="36">
        <v>2844</v>
      </c>
      <c r="H184" s="36">
        <v>2970</v>
      </c>
      <c r="I184" s="36">
        <v>2996</v>
      </c>
      <c r="J184" s="36">
        <v>3033</v>
      </c>
      <c r="K184" s="31">
        <v>2959</v>
      </c>
      <c r="L184" s="31">
        <v>2896</v>
      </c>
      <c r="M184" s="31">
        <v>1.44154</v>
      </c>
      <c r="N184" s="1"/>
      <c r="O184" s="1"/>
    </row>
    <row r="185" spans="1:15" ht="12.75" customHeight="1">
      <c r="A185" s="33">
        <v>175</v>
      </c>
      <c r="B185" s="53" t="s">
        <v>821</v>
      </c>
      <c r="C185" s="31">
        <v>1047.95</v>
      </c>
      <c r="D185" s="36">
        <v>1047.7333333333333</v>
      </c>
      <c r="E185" s="36">
        <v>1031.7666666666667</v>
      </c>
      <c r="F185" s="36">
        <v>1015.5833333333333</v>
      </c>
      <c r="G185" s="36">
        <v>999.61666666666656</v>
      </c>
      <c r="H185" s="36">
        <v>1063.9166666666667</v>
      </c>
      <c r="I185" s="36">
        <v>1079.8833333333334</v>
      </c>
      <c r="J185" s="36">
        <v>1096.0666666666668</v>
      </c>
      <c r="K185" s="31">
        <v>1063.7</v>
      </c>
      <c r="L185" s="31">
        <v>1031.55</v>
      </c>
      <c r="M185" s="31">
        <v>1.81376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1686.65</v>
      </c>
      <c r="D186" s="36">
        <v>1682.0333333333335</v>
      </c>
      <c r="E186" s="36">
        <v>1669.616666666667</v>
      </c>
      <c r="F186" s="36">
        <v>1652.5833333333335</v>
      </c>
      <c r="G186" s="36">
        <v>1640.166666666667</v>
      </c>
      <c r="H186" s="36">
        <v>1699.0666666666671</v>
      </c>
      <c r="I186" s="36">
        <v>1711.4833333333336</v>
      </c>
      <c r="J186" s="36">
        <v>1728.5166666666671</v>
      </c>
      <c r="K186" s="31">
        <v>1694.45</v>
      </c>
      <c r="L186" s="31">
        <v>1665</v>
      </c>
      <c r="M186" s="31">
        <v>8.1861899999999999</v>
      </c>
      <c r="N186" s="1"/>
      <c r="O186" s="1"/>
    </row>
    <row r="187" spans="1:15" ht="12.75" customHeight="1">
      <c r="A187" s="33">
        <v>177</v>
      </c>
      <c r="B187" s="53" t="s">
        <v>796</v>
      </c>
      <c r="C187" s="31">
        <v>1075.3499999999999</v>
      </c>
      <c r="D187" s="36">
        <v>1077.8666666666666</v>
      </c>
      <c r="E187" s="36">
        <v>1061.4833333333331</v>
      </c>
      <c r="F187" s="36">
        <v>1047.6166666666666</v>
      </c>
      <c r="G187" s="36">
        <v>1031.2333333333331</v>
      </c>
      <c r="H187" s="36">
        <v>1091.7333333333331</v>
      </c>
      <c r="I187" s="36">
        <v>1108.1166666666668</v>
      </c>
      <c r="J187" s="36">
        <v>1121.9833333333331</v>
      </c>
      <c r="K187" s="31">
        <v>1094.25</v>
      </c>
      <c r="L187" s="31">
        <v>1064</v>
      </c>
      <c r="M187" s="31">
        <v>7.3157100000000002</v>
      </c>
      <c r="N187" s="1"/>
      <c r="O187" s="1"/>
    </row>
    <row r="188" spans="1:15" ht="12.75" customHeight="1">
      <c r="A188" s="33">
        <v>178</v>
      </c>
      <c r="B188" s="53" t="s">
        <v>822</v>
      </c>
      <c r="C188" s="31">
        <v>980.35</v>
      </c>
      <c r="D188" s="36">
        <v>980.7833333333333</v>
      </c>
      <c r="E188" s="36">
        <v>960.56666666666661</v>
      </c>
      <c r="F188" s="36">
        <v>940.7833333333333</v>
      </c>
      <c r="G188" s="36">
        <v>920.56666666666661</v>
      </c>
      <c r="H188" s="36">
        <v>1000.5666666666666</v>
      </c>
      <c r="I188" s="36">
        <v>1020.7833333333333</v>
      </c>
      <c r="J188" s="36">
        <v>1040.5666666666666</v>
      </c>
      <c r="K188" s="31">
        <v>1001</v>
      </c>
      <c r="L188" s="31">
        <v>961</v>
      </c>
      <c r="M188" s="31">
        <v>9.7702600000000004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5402.35</v>
      </c>
      <c r="D189" s="36">
        <v>5470.45</v>
      </c>
      <c r="E189" s="36">
        <v>5311.9</v>
      </c>
      <c r="F189" s="36">
        <v>5221.45</v>
      </c>
      <c r="G189" s="36">
        <v>5062.8999999999996</v>
      </c>
      <c r="H189" s="36">
        <v>5560.9</v>
      </c>
      <c r="I189" s="36">
        <v>5719.4500000000007</v>
      </c>
      <c r="J189" s="36">
        <v>5809.9</v>
      </c>
      <c r="K189" s="31">
        <v>5629</v>
      </c>
      <c r="L189" s="31">
        <v>5380</v>
      </c>
      <c r="M189" s="31">
        <v>1.05752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1428.35</v>
      </c>
      <c r="D190" s="36">
        <v>1433.05</v>
      </c>
      <c r="E190" s="36">
        <v>1420.1</v>
      </c>
      <c r="F190" s="36">
        <v>1411.85</v>
      </c>
      <c r="G190" s="36">
        <v>1398.8999999999999</v>
      </c>
      <c r="H190" s="36">
        <v>1441.3</v>
      </c>
      <c r="I190" s="36">
        <v>1454.2500000000002</v>
      </c>
      <c r="J190" s="36">
        <v>1462.5</v>
      </c>
      <c r="K190" s="31">
        <v>1446</v>
      </c>
      <c r="L190" s="31">
        <v>1424.8</v>
      </c>
      <c r="M190" s="31">
        <v>6.3843699999999997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940</v>
      </c>
      <c r="D191" s="36">
        <v>937.58333333333337</v>
      </c>
      <c r="E191" s="36">
        <v>930.4666666666667</v>
      </c>
      <c r="F191" s="36">
        <v>920.93333333333328</v>
      </c>
      <c r="G191" s="36">
        <v>913.81666666666661</v>
      </c>
      <c r="H191" s="36">
        <v>947.11666666666679</v>
      </c>
      <c r="I191" s="36">
        <v>954.23333333333335</v>
      </c>
      <c r="J191" s="36">
        <v>963.76666666666688</v>
      </c>
      <c r="K191" s="31">
        <v>944.7</v>
      </c>
      <c r="L191" s="31">
        <v>928.05</v>
      </c>
      <c r="M191" s="31">
        <v>1.0793900000000001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2883.65</v>
      </c>
      <c r="D192" s="36">
        <v>2903.5</v>
      </c>
      <c r="E192" s="36">
        <v>2850.65</v>
      </c>
      <c r="F192" s="36">
        <v>2817.65</v>
      </c>
      <c r="G192" s="36">
        <v>2764.8</v>
      </c>
      <c r="H192" s="36">
        <v>2936.5</v>
      </c>
      <c r="I192" s="36">
        <v>2989.3500000000004</v>
      </c>
      <c r="J192" s="36">
        <v>3022.35</v>
      </c>
      <c r="K192" s="31">
        <v>2956.35</v>
      </c>
      <c r="L192" s="31">
        <v>2870.5</v>
      </c>
      <c r="M192" s="31">
        <v>4.9644199999999996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683.65</v>
      </c>
      <c r="D193" s="36">
        <v>682.86666666666679</v>
      </c>
      <c r="E193" s="36">
        <v>678.48333333333358</v>
      </c>
      <c r="F193" s="36">
        <v>673.31666666666683</v>
      </c>
      <c r="G193" s="36">
        <v>668.93333333333362</v>
      </c>
      <c r="H193" s="36">
        <v>688.03333333333353</v>
      </c>
      <c r="I193" s="36">
        <v>692.41666666666674</v>
      </c>
      <c r="J193" s="36">
        <v>697.58333333333348</v>
      </c>
      <c r="K193" s="31">
        <v>687.25</v>
      </c>
      <c r="L193" s="31">
        <v>677.7</v>
      </c>
      <c r="M193" s="31">
        <v>6.5876299999999999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531.75</v>
      </c>
      <c r="D194" s="36">
        <v>535.58333333333337</v>
      </c>
      <c r="E194" s="36">
        <v>526.16666666666674</v>
      </c>
      <c r="F194" s="36">
        <v>520.58333333333337</v>
      </c>
      <c r="G194" s="36">
        <v>511.16666666666674</v>
      </c>
      <c r="H194" s="36">
        <v>541.16666666666674</v>
      </c>
      <c r="I194" s="36">
        <v>550.58333333333348</v>
      </c>
      <c r="J194" s="36">
        <v>556.16666666666674</v>
      </c>
      <c r="K194" s="31">
        <v>545</v>
      </c>
      <c r="L194" s="31">
        <v>530</v>
      </c>
      <c r="M194" s="31">
        <v>7.0085600000000001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2748.55</v>
      </c>
      <c r="D195" s="36">
        <v>2745.4666666666672</v>
      </c>
      <c r="E195" s="36">
        <v>2710.0333333333342</v>
      </c>
      <c r="F195" s="36">
        <v>2671.5166666666669</v>
      </c>
      <c r="G195" s="36">
        <v>2636.0833333333339</v>
      </c>
      <c r="H195" s="36">
        <v>2783.9833333333345</v>
      </c>
      <c r="I195" s="36">
        <v>2819.416666666667</v>
      </c>
      <c r="J195" s="36">
        <v>2857.9333333333348</v>
      </c>
      <c r="K195" s="31">
        <v>2780.9</v>
      </c>
      <c r="L195" s="31">
        <v>2706.95</v>
      </c>
      <c r="M195" s="31">
        <v>11.01735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1317.45</v>
      </c>
      <c r="D196" s="36">
        <v>1335.8333333333333</v>
      </c>
      <c r="E196" s="36">
        <v>1293.6666666666665</v>
      </c>
      <c r="F196" s="36">
        <v>1269.8833333333332</v>
      </c>
      <c r="G196" s="36">
        <v>1227.7166666666665</v>
      </c>
      <c r="H196" s="36">
        <v>1359.6166666666666</v>
      </c>
      <c r="I196" s="36">
        <v>1401.7833333333331</v>
      </c>
      <c r="J196" s="36">
        <v>1425.5666666666666</v>
      </c>
      <c r="K196" s="31">
        <v>1378</v>
      </c>
      <c r="L196" s="31">
        <v>1312.05</v>
      </c>
      <c r="M196" s="31">
        <v>9.4526900000000005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2473.4499999999998</v>
      </c>
      <c r="D197" s="36">
        <v>2468.7333333333331</v>
      </c>
      <c r="E197" s="36">
        <v>2446.7166666666662</v>
      </c>
      <c r="F197" s="36">
        <v>2419.9833333333331</v>
      </c>
      <c r="G197" s="36">
        <v>2397.9666666666662</v>
      </c>
      <c r="H197" s="36">
        <v>2495.4666666666662</v>
      </c>
      <c r="I197" s="36">
        <v>2517.4833333333336</v>
      </c>
      <c r="J197" s="36">
        <v>2544.2166666666662</v>
      </c>
      <c r="K197" s="31">
        <v>2490.75</v>
      </c>
      <c r="L197" s="31">
        <v>2442</v>
      </c>
      <c r="M197" s="31">
        <v>0.25718000000000002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136.69</v>
      </c>
      <c r="D198" s="36">
        <v>136.83666666666667</v>
      </c>
      <c r="E198" s="36">
        <v>135.87333333333333</v>
      </c>
      <c r="F198" s="36">
        <v>135.05666666666667</v>
      </c>
      <c r="G198" s="36">
        <v>134.09333333333333</v>
      </c>
      <c r="H198" s="36">
        <v>137.65333333333334</v>
      </c>
      <c r="I198" s="36">
        <v>138.61666666666665</v>
      </c>
      <c r="J198" s="36">
        <v>139.43333333333334</v>
      </c>
      <c r="K198" s="31">
        <v>137.80000000000001</v>
      </c>
      <c r="L198" s="31">
        <v>136.02000000000001</v>
      </c>
      <c r="M198" s="31">
        <v>4.23177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3203.2</v>
      </c>
      <c r="D199" s="36">
        <v>3192.4166666666665</v>
      </c>
      <c r="E199" s="36">
        <v>3164.3833333333332</v>
      </c>
      <c r="F199" s="36">
        <v>3125.5666666666666</v>
      </c>
      <c r="G199" s="36">
        <v>3097.5333333333333</v>
      </c>
      <c r="H199" s="36">
        <v>3231.2333333333331</v>
      </c>
      <c r="I199" s="36">
        <v>3259.2666666666669</v>
      </c>
      <c r="J199" s="36">
        <v>3298.083333333333</v>
      </c>
      <c r="K199" s="31">
        <v>3220.45</v>
      </c>
      <c r="L199" s="31">
        <v>3153.6</v>
      </c>
      <c r="M199" s="31">
        <v>1.5749500000000001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594</v>
      </c>
      <c r="D200" s="36">
        <v>594.18333333333339</v>
      </c>
      <c r="E200" s="36">
        <v>589.96666666666681</v>
      </c>
      <c r="F200" s="36">
        <v>585.93333333333339</v>
      </c>
      <c r="G200" s="36">
        <v>581.71666666666681</v>
      </c>
      <c r="H200" s="36">
        <v>598.21666666666681</v>
      </c>
      <c r="I200" s="36">
        <v>602.43333333333351</v>
      </c>
      <c r="J200" s="36">
        <v>606.46666666666681</v>
      </c>
      <c r="K200" s="31">
        <v>598.4</v>
      </c>
      <c r="L200" s="31">
        <v>590.15</v>
      </c>
      <c r="M200" s="31">
        <v>20.08643</v>
      </c>
      <c r="N200" s="1"/>
      <c r="O200" s="1"/>
    </row>
    <row r="201" spans="1:15" ht="12.75" customHeight="1">
      <c r="A201" s="33">
        <v>191</v>
      </c>
      <c r="B201" s="53" t="s">
        <v>850</v>
      </c>
      <c r="C201" s="31">
        <v>371.5</v>
      </c>
      <c r="D201" s="36">
        <v>373.5</v>
      </c>
      <c r="E201" s="36">
        <v>368</v>
      </c>
      <c r="F201" s="36">
        <v>364.5</v>
      </c>
      <c r="G201" s="36">
        <v>359</v>
      </c>
      <c r="H201" s="36">
        <v>377</v>
      </c>
      <c r="I201" s="36">
        <v>382.5</v>
      </c>
      <c r="J201" s="36">
        <v>386</v>
      </c>
      <c r="K201" s="31">
        <v>379</v>
      </c>
      <c r="L201" s="31">
        <v>370</v>
      </c>
      <c r="M201" s="31">
        <v>9.2122899999999994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666.85</v>
      </c>
      <c r="D202" s="36">
        <v>667.88333333333333</v>
      </c>
      <c r="E202" s="36">
        <v>663.26666666666665</v>
      </c>
      <c r="F202" s="36">
        <v>659.68333333333328</v>
      </c>
      <c r="G202" s="36">
        <v>655.06666666666661</v>
      </c>
      <c r="H202" s="36">
        <v>671.4666666666667</v>
      </c>
      <c r="I202" s="36">
        <v>676.08333333333326</v>
      </c>
      <c r="J202" s="36">
        <v>679.66666666666674</v>
      </c>
      <c r="K202" s="31">
        <v>672.5</v>
      </c>
      <c r="L202" s="31">
        <v>664.3</v>
      </c>
      <c r="M202" s="31">
        <v>3.5180500000000001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232.55</v>
      </c>
      <c r="D203" s="36">
        <v>232.00666666666666</v>
      </c>
      <c r="E203" s="36">
        <v>230.01333333333332</v>
      </c>
      <c r="F203" s="36">
        <v>227.47666666666666</v>
      </c>
      <c r="G203" s="36">
        <v>225.48333333333332</v>
      </c>
      <c r="H203" s="36">
        <v>234.54333333333332</v>
      </c>
      <c r="I203" s="36">
        <v>236.53666666666666</v>
      </c>
      <c r="J203" s="36">
        <v>239.07333333333332</v>
      </c>
      <c r="K203" s="31">
        <v>234</v>
      </c>
      <c r="L203" s="31">
        <v>229.47</v>
      </c>
      <c r="M203" s="31">
        <v>20.26097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237.77</v>
      </c>
      <c r="D204" s="36">
        <v>240.56333333333336</v>
      </c>
      <c r="E204" s="36">
        <v>234.22666666666672</v>
      </c>
      <c r="F204" s="36">
        <v>230.68333333333337</v>
      </c>
      <c r="G204" s="36">
        <v>224.34666666666672</v>
      </c>
      <c r="H204" s="36">
        <v>244.10666666666671</v>
      </c>
      <c r="I204" s="36">
        <v>250.44333333333336</v>
      </c>
      <c r="J204" s="36">
        <v>253.98666666666671</v>
      </c>
      <c r="K204" s="31">
        <v>246.9</v>
      </c>
      <c r="L204" s="31">
        <v>237.02</v>
      </c>
      <c r="M204" s="31">
        <v>37.165550000000003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338.6</v>
      </c>
      <c r="D205" s="36">
        <v>336.86666666666667</v>
      </c>
      <c r="E205" s="36">
        <v>333.73333333333335</v>
      </c>
      <c r="F205" s="36">
        <v>328.86666666666667</v>
      </c>
      <c r="G205" s="36">
        <v>325.73333333333335</v>
      </c>
      <c r="H205" s="36">
        <v>341.73333333333335</v>
      </c>
      <c r="I205" s="36">
        <v>344.86666666666667</v>
      </c>
      <c r="J205" s="36">
        <v>349.73333333333335</v>
      </c>
      <c r="K205" s="31">
        <v>340</v>
      </c>
      <c r="L205" s="31">
        <v>332</v>
      </c>
      <c r="M205" s="31">
        <v>9.5599699999999999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2021.5</v>
      </c>
      <c r="D206" s="36">
        <v>2028.3666666666668</v>
      </c>
      <c r="E206" s="36">
        <v>2011.1333333333337</v>
      </c>
      <c r="F206" s="36">
        <v>2000.7666666666669</v>
      </c>
      <c r="G206" s="36">
        <v>1983.5333333333338</v>
      </c>
      <c r="H206" s="36">
        <v>2038.7333333333336</v>
      </c>
      <c r="I206" s="36">
        <v>2055.9666666666667</v>
      </c>
      <c r="J206" s="36">
        <v>2066.3333333333335</v>
      </c>
      <c r="K206" s="31">
        <v>2045.6</v>
      </c>
      <c r="L206" s="31">
        <v>2018</v>
      </c>
      <c r="M206" s="31">
        <v>0.68840999999999997</v>
      </c>
      <c r="N206" s="1"/>
      <c r="O206" s="1"/>
    </row>
    <row r="207" spans="1:15" ht="12.75" customHeight="1">
      <c r="A207" s="33">
        <v>197</v>
      </c>
      <c r="B207" s="53" t="s">
        <v>851</v>
      </c>
      <c r="C207" s="31">
        <v>657.2</v>
      </c>
      <c r="D207" s="36">
        <v>652.9</v>
      </c>
      <c r="E207" s="36">
        <v>641.79999999999995</v>
      </c>
      <c r="F207" s="36">
        <v>626.4</v>
      </c>
      <c r="G207" s="36">
        <v>615.29999999999995</v>
      </c>
      <c r="H207" s="36">
        <v>668.3</v>
      </c>
      <c r="I207" s="36">
        <v>679.40000000000009</v>
      </c>
      <c r="J207" s="36">
        <v>694.8</v>
      </c>
      <c r="K207" s="31">
        <v>664</v>
      </c>
      <c r="L207" s="31">
        <v>637.5</v>
      </c>
      <c r="M207" s="31">
        <v>18.82619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1661.45</v>
      </c>
      <c r="D208" s="36">
        <v>1668.1833333333334</v>
      </c>
      <c r="E208" s="36">
        <v>1650.4166666666667</v>
      </c>
      <c r="F208" s="36">
        <v>1639.3833333333334</v>
      </c>
      <c r="G208" s="36">
        <v>1621.6166666666668</v>
      </c>
      <c r="H208" s="36">
        <v>1679.2166666666667</v>
      </c>
      <c r="I208" s="36">
        <v>1696.9833333333331</v>
      </c>
      <c r="J208" s="36">
        <v>1708.0166666666667</v>
      </c>
      <c r="K208" s="31">
        <v>1685.95</v>
      </c>
      <c r="L208" s="31">
        <v>1657.15</v>
      </c>
      <c r="M208" s="31">
        <v>21.581849999999999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4385.75</v>
      </c>
      <c r="D209" s="36">
        <v>4400.2666666666664</v>
      </c>
      <c r="E209" s="36">
        <v>4363.5333333333328</v>
      </c>
      <c r="F209" s="36">
        <v>4341.3166666666666</v>
      </c>
      <c r="G209" s="36">
        <v>4304.583333333333</v>
      </c>
      <c r="H209" s="36">
        <v>4422.4833333333327</v>
      </c>
      <c r="I209" s="36">
        <v>4459.2166666666662</v>
      </c>
      <c r="J209" s="36">
        <v>4481.4333333333325</v>
      </c>
      <c r="K209" s="31">
        <v>4437</v>
      </c>
      <c r="L209" s="31">
        <v>4378.05</v>
      </c>
      <c r="M209" s="31">
        <v>4.9580500000000001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1625.05</v>
      </c>
      <c r="D210" s="36">
        <v>1627.3500000000001</v>
      </c>
      <c r="E210" s="36">
        <v>1620.7000000000003</v>
      </c>
      <c r="F210" s="36">
        <v>1616.3500000000001</v>
      </c>
      <c r="G210" s="36">
        <v>1609.7000000000003</v>
      </c>
      <c r="H210" s="36">
        <v>1631.7000000000003</v>
      </c>
      <c r="I210" s="36">
        <v>1638.3500000000004</v>
      </c>
      <c r="J210" s="36">
        <v>1642.7000000000003</v>
      </c>
      <c r="K210" s="31">
        <v>1634</v>
      </c>
      <c r="L210" s="31">
        <v>1623</v>
      </c>
      <c r="M210" s="31">
        <v>101.66710999999999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729</v>
      </c>
      <c r="D211" s="36">
        <v>727.65</v>
      </c>
      <c r="E211" s="36">
        <v>724.8</v>
      </c>
      <c r="F211" s="36">
        <v>720.6</v>
      </c>
      <c r="G211" s="36">
        <v>717.75</v>
      </c>
      <c r="H211" s="36">
        <v>731.84999999999991</v>
      </c>
      <c r="I211" s="36">
        <v>734.7</v>
      </c>
      <c r="J211" s="36">
        <v>738.89999999999986</v>
      </c>
      <c r="K211" s="31">
        <v>730.5</v>
      </c>
      <c r="L211" s="31">
        <v>723.45</v>
      </c>
      <c r="M211" s="31">
        <v>38.989890000000003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149.97999999999999</v>
      </c>
      <c r="D212" s="36">
        <v>148.18333333333331</v>
      </c>
      <c r="E212" s="36">
        <v>145.13666666666663</v>
      </c>
      <c r="F212" s="36">
        <v>140.29333333333332</v>
      </c>
      <c r="G212" s="36">
        <v>137.24666666666664</v>
      </c>
      <c r="H212" s="36">
        <v>153.02666666666661</v>
      </c>
      <c r="I212" s="36">
        <v>156.0733333333333</v>
      </c>
      <c r="J212" s="36">
        <v>160.9166666666666</v>
      </c>
      <c r="K212" s="31">
        <v>151.22999999999999</v>
      </c>
      <c r="L212" s="31">
        <v>143.34</v>
      </c>
      <c r="M212" s="31">
        <v>623.55061999999998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789.75</v>
      </c>
      <c r="D213" s="36">
        <v>792.83333333333337</v>
      </c>
      <c r="E213" s="36">
        <v>784.66666666666674</v>
      </c>
      <c r="F213" s="36">
        <v>779.58333333333337</v>
      </c>
      <c r="G213" s="36">
        <v>771.41666666666674</v>
      </c>
      <c r="H213" s="36">
        <v>797.91666666666674</v>
      </c>
      <c r="I213" s="36">
        <v>806.08333333333348</v>
      </c>
      <c r="J213" s="36">
        <v>811.16666666666674</v>
      </c>
      <c r="K213" s="31">
        <v>801</v>
      </c>
      <c r="L213" s="31">
        <v>787.75</v>
      </c>
      <c r="M213" s="31">
        <v>2.8572899999999999</v>
      </c>
      <c r="N213" s="1"/>
      <c r="O213" s="1"/>
    </row>
    <row r="214" spans="1:15" ht="12.75" customHeight="1">
      <c r="A214" s="33">
        <v>204</v>
      </c>
      <c r="B214" s="53" t="s">
        <v>852</v>
      </c>
      <c r="C214" s="31">
        <v>1206.75</v>
      </c>
      <c r="D214" s="36">
        <v>1211.5999999999999</v>
      </c>
      <c r="E214" s="36">
        <v>1199.2499999999998</v>
      </c>
      <c r="F214" s="36">
        <v>1191.7499999999998</v>
      </c>
      <c r="G214" s="36">
        <v>1179.3999999999996</v>
      </c>
      <c r="H214" s="36">
        <v>1219.0999999999999</v>
      </c>
      <c r="I214" s="36">
        <v>1231.4500000000003</v>
      </c>
      <c r="J214" s="36">
        <v>1238.95</v>
      </c>
      <c r="K214" s="31">
        <v>1223.95</v>
      </c>
      <c r="L214" s="31">
        <v>1204.0999999999999</v>
      </c>
      <c r="M214" s="31">
        <v>0.16535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1884.65</v>
      </c>
      <c r="D215" s="36">
        <v>1889.8833333333332</v>
      </c>
      <c r="E215" s="36">
        <v>1871.7666666666664</v>
      </c>
      <c r="F215" s="36">
        <v>1858.8833333333332</v>
      </c>
      <c r="G215" s="36">
        <v>1840.7666666666664</v>
      </c>
      <c r="H215" s="36">
        <v>1902.7666666666664</v>
      </c>
      <c r="I215" s="36">
        <v>1920.8833333333332</v>
      </c>
      <c r="J215" s="36">
        <v>1933.7666666666664</v>
      </c>
      <c r="K215" s="31">
        <v>1908</v>
      </c>
      <c r="L215" s="31">
        <v>1877</v>
      </c>
      <c r="M215" s="31">
        <v>5.4389700000000003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5384.9</v>
      </c>
      <c r="D216" s="36">
        <v>5381.2333333333336</v>
      </c>
      <c r="E216" s="36">
        <v>5318.666666666667</v>
      </c>
      <c r="F216" s="36">
        <v>5252.4333333333334</v>
      </c>
      <c r="G216" s="36">
        <v>5189.8666666666668</v>
      </c>
      <c r="H216" s="36">
        <v>5447.4666666666672</v>
      </c>
      <c r="I216" s="36">
        <v>5510.0333333333328</v>
      </c>
      <c r="J216" s="36">
        <v>5576.2666666666673</v>
      </c>
      <c r="K216" s="31">
        <v>5443.8</v>
      </c>
      <c r="L216" s="31">
        <v>5315</v>
      </c>
      <c r="M216" s="31">
        <v>7.5767800000000003</v>
      </c>
      <c r="N216" s="1"/>
      <c r="O216" s="1"/>
    </row>
    <row r="217" spans="1:15" ht="12.75" customHeight="1">
      <c r="A217" s="33">
        <v>207</v>
      </c>
      <c r="B217" s="53" t="s">
        <v>853</v>
      </c>
      <c r="C217" s="31">
        <v>527.15</v>
      </c>
      <c r="D217" s="36">
        <v>512.55000000000007</v>
      </c>
      <c r="E217" s="36">
        <v>495.10000000000014</v>
      </c>
      <c r="F217" s="36">
        <v>463.05000000000007</v>
      </c>
      <c r="G217" s="36">
        <v>445.60000000000014</v>
      </c>
      <c r="H217" s="36">
        <v>544.60000000000014</v>
      </c>
      <c r="I217" s="36">
        <v>562.05000000000018</v>
      </c>
      <c r="J217" s="36">
        <v>594.10000000000014</v>
      </c>
      <c r="K217" s="31">
        <v>530</v>
      </c>
      <c r="L217" s="31">
        <v>480.5</v>
      </c>
      <c r="M217" s="31">
        <v>66.512900000000002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685.1</v>
      </c>
      <c r="D218" s="36">
        <v>685.86666666666679</v>
      </c>
      <c r="E218" s="36">
        <v>677.03333333333353</v>
      </c>
      <c r="F218" s="36">
        <v>668.9666666666667</v>
      </c>
      <c r="G218" s="36">
        <v>660.13333333333344</v>
      </c>
      <c r="H218" s="36">
        <v>693.93333333333362</v>
      </c>
      <c r="I218" s="36">
        <v>702.76666666666688</v>
      </c>
      <c r="J218" s="36">
        <v>710.83333333333371</v>
      </c>
      <c r="K218" s="31">
        <v>694.7</v>
      </c>
      <c r="L218" s="31">
        <v>677.8</v>
      </c>
      <c r="M218" s="31">
        <v>77.749200000000002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4822.75</v>
      </c>
      <c r="D219" s="36">
        <v>4821.45</v>
      </c>
      <c r="E219" s="36">
        <v>4778.8999999999996</v>
      </c>
      <c r="F219" s="36">
        <v>4735.05</v>
      </c>
      <c r="G219" s="36">
        <v>4692.5</v>
      </c>
      <c r="H219" s="36">
        <v>4865.2999999999993</v>
      </c>
      <c r="I219" s="36">
        <v>4907.8500000000004</v>
      </c>
      <c r="J219" s="36">
        <v>4951.6999999999989</v>
      </c>
      <c r="K219" s="31">
        <v>4864</v>
      </c>
      <c r="L219" s="31">
        <v>4777.6000000000004</v>
      </c>
      <c r="M219" s="31">
        <v>18.576730000000001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316.3</v>
      </c>
      <c r="D220" s="36">
        <v>315.90000000000003</v>
      </c>
      <c r="E220" s="36">
        <v>311.40000000000009</v>
      </c>
      <c r="F220" s="36">
        <v>306.50000000000006</v>
      </c>
      <c r="G220" s="36">
        <v>302.00000000000011</v>
      </c>
      <c r="H220" s="36">
        <v>320.80000000000007</v>
      </c>
      <c r="I220" s="36">
        <v>325.29999999999995</v>
      </c>
      <c r="J220" s="36">
        <v>330.20000000000005</v>
      </c>
      <c r="K220" s="31">
        <v>320.39999999999998</v>
      </c>
      <c r="L220" s="31">
        <v>311</v>
      </c>
      <c r="M220" s="31">
        <v>36.492400000000004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405.5</v>
      </c>
      <c r="D221" s="36">
        <v>407.75</v>
      </c>
      <c r="E221" s="36">
        <v>401.75</v>
      </c>
      <c r="F221" s="36">
        <v>398</v>
      </c>
      <c r="G221" s="36">
        <v>392</v>
      </c>
      <c r="H221" s="36">
        <v>411.5</v>
      </c>
      <c r="I221" s="36">
        <v>417.5</v>
      </c>
      <c r="J221" s="36">
        <v>421.25</v>
      </c>
      <c r="K221" s="31">
        <v>413.75</v>
      </c>
      <c r="L221" s="31">
        <v>404</v>
      </c>
      <c r="M221" s="31">
        <v>81.319130000000001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2815.6</v>
      </c>
      <c r="D222" s="36">
        <v>2802.65</v>
      </c>
      <c r="E222" s="36">
        <v>2784.3</v>
      </c>
      <c r="F222" s="36">
        <v>2753</v>
      </c>
      <c r="G222" s="36">
        <v>2734.65</v>
      </c>
      <c r="H222" s="36">
        <v>2833.9500000000003</v>
      </c>
      <c r="I222" s="36">
        <v>2852.2999999999997</v>
      </c>
      <c r="J222" s="36">
        <v>2883.6000000000004</v>
      </c>
      <c r="K222" s="31">
        <v>2821</v>
      </c>
      <c r="L222" s="31">
        <v>2771.35</v>
      </c>
      <c r="M222" s="31">
        <v>21.11401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513.79999999999995</v>
      </c>
      <c r="D223" s="36">
        <v>515.33333333333326</v>
      </c>
      <c r="E223" s="36">
        <v>511.01666666666654</v>
      </c>
      <c r="F223" s="36">
        <v>508.23333333333323</v>
      </c>
      <c r="G223" s="36">
        <v>503.91666666666652</v>
      </c>
      <c r="H223" s="36">
        <v>518.11666666666656</v>
      </c>
      <c r="I223" s="36">
        <v>522.43333333333317</v>
      </c>
      <c r="J223" s="36">
        <v>525.21666666666658</v>
      </c>
      <c r="K223" s="31">
        <v>519.65</v>
      </c>
      <c r="L223" s="31">
        <v>512.54999999999995</v>
      </c>
      <c r="M223" s="31">
        <v>49.800379999999997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12202.2</v>
      </c>
      <c r="D224" s="36">
        <v>12101.283333333333</v>
      </c>
      <c r="E224" s="36">
        <v>11960.916666666666</v>
      </c>
      <c r="F224" s="36">
        <v>11719.633333333333</v>
      </c>
      <c r="G224" s="36">
        <v>11579.266666666666</v>
      </c>
      <c r="H224" s="36">
        <v>12342.566666666666</v>
      </c>
      <c r="I224" s="36">
        <v>12482.933333333334</v>
      </c>
      <c r="J224" s="36">
        <v>12724.216666666665</v>
      </c>
      <c r="K224" s="31">
        <v>12241.65</v>
      </c>
      <c r="L224" s="31">
        <v>11860</v>
      </c>
      <c r="M224" s="31">
        <v>0.21634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1054.05</v>
      </c>
      <c r="D225" s="36">
        <v>1055.0333333333333</v>
      </c>
      <c r="E225" s="36">
        <v>1041.5166666666667</v>
      </c>
      <c r="F225" s="36">
        <v>1028.9833333333333</v>
      </c>
      <c r="G225" s="36">
        <v>1015.4666666666667</v>
      </c>
      <c r="H225" s="36">
        <v>1067.5666666666666</v>
      </c>
      <c r="I225" s="36">
        <v>1081.083333333333</v>
      </c>
      <c r="J225" s="36">
        <v>1093.6166666666666</v>
      </c>
      <c r="K225" s="31">
        <v>1068.55</v>
      </c>
      <c r="L225" s="31">
        <v>1042.5</v>
      </c>
      <c r="M225" s="31">
        <v>1.21729</v>
      </c>
      <c r="N225" s="1"/>
      <c r="O225" s="1"/>
    </row>
    <row r="226" spans="1:15" ht="12.75" customHeight="1">
      <c r="A226" s="33">
        <v>216</v>
      </c>
      <c r="B226" s="53" t="s">
        <v>854</v>
      </c>
      <c r="C226" s="31">
        <v>468.6</v>
      </c>
      <c r="D226" s="36">
        <v>469.93333333333334</v>
      </c>
      <c r="E226" s="36">
        <v>465.66666666666669</v>
      </c>
      <c r="F226" s="36">
        <v>462.73333333333335</v>
      </c>
      <c r="G226" s="36">
        <v>458.4666666666667</v>
      </c>
      <c r="H226" s="36">
        <v>472.86666666666667</v>
      </c>
      <c r="I226" s="36">
        <v>477.13333333333333</v>
      </c>
      <c r="J226" s="36">
        <v>480.06666666666666</v>
      </c>
      <c r="K226" s="31">
        <v>474.2</v>
      </c>
      <c r="L226" s="31">
        <v>467</v>
      </c>
      <c r="M226" s="31">
        <v>1.04948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52274.7</v>
      </c>
      <c r="D227" s="36">
        <v>52272.55000000001</v>
      </c>
      <c r="E227" s="36">
        <v>51634.200000000019</v>
      </c>
      <c r="F227" s="36">
        <v>50993.700000000012</v>
      </c>
      <c r="G227" s="36">
        <v>50355.35000000002</v>
      </c>
      <c r="H227" s="36">
        <v>52913.050000000017</v>
      </c>
      <c r="I227" s="36">
        <v>53551.400000000009</v>
      </c>
      <c r="J227" s="36">
        <v>54191.900000000016</v>
      </c>
      <c r="K227" s="31">
        <v>52910.9</v>
      </c>
      <c r="L227" s="31">
        <v>51632.05</v>
      </c>
      <c r="M227" s="31">
        <v>3.44E-2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284.35000000000002</v>
      </c>
      <c r="D228" s="36">
        <v>284.90000000000003</v>
      </c>
      <c r="E228" s="36">
        <v>282.70000000000005</v>
      </c>
      <c r="F228" s="36">
        <v>281.05</v>
      </c>
      <c r="G228" s="36">
        <v>278.85000000000002</v>
      </c>
      <c r="H228" s="36">
        <v>286.55000000000007</v>
      </c>
      <c r="I228" s="36">
        <v>288.75</v>
      </c>
      <c r="J228" s="36">
        <v>290.40000000000009</v>
      </c>
      <c r="K228" s="31">
        <v>287.10000000000002</v>
      </c>
      <c r="L228" s="31">
        <v>283.25</v>
      </c>
      <c r="M228" s="31">
        <v>39.543340000000001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1203.5</v>
      </c>
      <c r="D229" s="36">
        <v>1199.0166666666667</v>
      </c>
      <c r="E229" s="36">
        <v>1193.0333333333333</v>
      </c>
      <c r="F229" s="36">
        <v>1182.5666666666666</v>
      </c>
      <c r="G229" s="36">
        <v>1176.5833333333333</v>
      </c>
      <c r="H229" s="36">
        <v>1209.4833333333333</v>
      </c>
      <c r="I229" s="36">
        <v>1215.4666666666665</v>
      </c>
      <c r="J229" s="36">
        <v>1225.9333333333334</v>
      </c>
      <c r="K229" s="31">
        <v>1205</v>
      </c>
      <c r="L229" s="31">
        <v>1188.55</v>
      </c>
      <c r="M229" s="31">
        <v>75.183090000000007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2096.8000000000002</v>
      </c>
      <c r="D230" s="36">
        <v>2100.4</v>
      </c>
      <c r="E230" s="36">
        <v>2081.5</v>
      </c>
      <c r="F230" s="36">
        <v>2066.1999999999998</v>
      </c>
      <c r="G230" s="36">
        <v>2047.2999999999997</v>
      </c>
      <c r="H230" s="36">
        <v>2115.7000000000003</v>
      </c>
      <c r="I230" s="36">
        <v>2134.6000000000008</v>
      </c>
      <c r="J230" s="36">
        <v>2149.9000000000005</v>
      </c>
      <c r="K230" s="31">
        <v>2119.3000000000002</v>
      </c>
      <c r="L230" s="31">
        <v>2085.1</v>
      </c>
      <c r="M230" s="31">
        <v>7.0349700000000004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731.95</v>
      </c>
      <c r="D231" s="36">
        <v>733.76666666666677</v>
      </c>
      <c r="E231" s="36">
        <v>726.38333333333355</v>
      </c>
      <c r="F231" s="36">
        <v>720.81666666666683</v>
      </c>
      <c r="G231" s="36">
        <v>713.43333333333362</v>
      </c>
      <c r="H231" s="36">
        <v>739.33333333333348</v>
      </c>
      <c r="I231" s="36">
        <v>746.7166666666667</v>
      </c>
      <c r="J231" s="36">
        <v>752.28333333333342</v>
      </c>
      <c r="K231" s="31">
        <v>741.15</v>
      </c>
      <c r="L231" s="31">
        <v>728.2</v>
      </c>
      <c r="M231" s="31">
        <v>10.79889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809.45</v>
      </c>
      <c r="D232" s="36">
        <v>806.98333333333323</v>
      </c>
      <c r="E232" s="36">
        <v>795.46666666666647</v>
      </c>
      <c r="F232" s="36">
        <v>781.48333333333323</v>
      </c>
      <c r="G232" s="36">
        <v>769.96666666666647</v>
      </c>
      <c r="H232" s="36">
        <v>820.96666666666647</v>
      </c>
      <c r="I232" s="36">
        <v>832.48333333333312</v>
      </c>
      <c r="J232" s="36">
        <v>846.46666666666647</v>
      </c>
      <c r="K232" s="31">
        <v>818.5</v>
      </c>
      <c r="L232" s="31">
        <v>793</v>
      </c>
      <c r="M232" s="31">
        <v>5.6890900000000002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98.62</v>
      </c>
      <c r="D233" s="36">
        <v>99.123333333333335</v>
      </c>
      <c r="E233" s="36">
        <v>97.646666666666675</v>
      </c>
      <c r="F233" s="36">
        <v>96.673333333333346</v>
      </c>
      <c r="G233" s="36">
        <v>95.196666666666687</v>
      </c>
      <c r="H233" s="36">
        <v>100.09666666666666</v>
      </c>
      <c r="I233" s="36">
        <v>101.57333333333332</v>
      </c>
      <c r="J233" s="36">
        <v>102.54666666666665</v>
      </c>
      <c r="K233" s="31">
        <v>100.6</v>
      </c>
      <c r="L233" s="31">
        <v>98.15</v>
      </c>
      <c r="M233" s="31">
        <v>85.241789999999995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74.42</v>
      </c>
      <c r="D234" s="36">
        <v>74.783333333333346</v>
      </c>
      <c r="E234" s="36">
        <v>73.776666666666685</v>
      </c>
      <c r="F234" s="36">
        <v>73.13333333333334</v>
      </c>
      <c r="G234" s="36">
        <v>72.126666666666679</v>
      </c>
      <c r="H234" s="36">
        <v>75.426666666666691</v>
      </c>
      <c r="I234" s="36">
        <v>76.433333333333351</v>
      </c>
      <c r="J234" s="36">
        <v>77.076666666666696</v>
      </c>
      <c r="K234" s="31">
        <v>75.790000000000006</v>
      </c>
      <c r="L234" s="31">
        <v>74.14</v>
      </c>
      <c r="M234" s="31">
        <v>223.18922000000001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112.11</v>
      </c>
      <c r="D235" s="36">
        <v>112.61333333333334</v>
      </c>
      <c r="E235" s="36">
        <v>111.42666666666669</v>
      </c>
      <c r="F235" s="36">
        <v>110.74333333333335</v>
      </c>
      <c r="G235" s="36">
        <v>109.5566666666667</v>
      </c>
      <c r="H235" s="36">
        <v>113.29666666666668</v>
      </c>
      <c r="I235" s="36">
        <v>114.48333333333335</v>
      </c>
      <c r="J235" s="36">
        <v>115.16666666666667</v>
      </c>
      <c r="K235" s="31">
        <v>113.8</v>
      </c>
      <c r="L235" s="31">
        <v>111.93</v>
      </c>
      <c r="M235" s="31">
        <v>24.130040000000001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458.7</v>
      </c>
      <c r="D236" s="36">
        <v>461.73333333333329</v>
      </c>
      <c r="E236" s="36">
        <v>454.06666666666661</v>
      </c>
      <c r="F236" s="36">
        <v>449.43333333333334</v>
      </c>
      <c r="G236" s="36">
        <v>441.76666666666665</v>
      </c>
      <c r="H236" s="36">
        <v>466.36666666666656</v>
      </c>
      <c r="I236" s="36">
        <v>474.03333333333319</v>
      </c>
      <c r="J236" s="36">
        <v>478.66666666666652</v>
      </c>
      <c r="K236" s="31">
        <v>469.4</v>
      </c>
      <c r="L236" s="31">
        <v>457.1</v>
      </c>
      <c r="M236" s="31">
        <v>10.119809999999999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64.709999999999994</v>
      </c>
      <c r="D237" s="36">
        <v>64.926666666666662</v>
      </c>
      <c r="E237" s="36">
        <v>64.283333333333331</v>
      </c>
      <c r="F237" s="36">
        <v>63.856666666666669</v>
      </c>
      <c r="G237" s="36">
        <v>63.213333333333338</v>
      </c>
      <c r="H237" s="36">
        <v>65.353333333333325</v>
      </c>
      <c r="I237" s="36">
        <v>65.99666666666667</v>
      </c>
      <c r="J237" s="36">
        <v>66.423333333333318</v>
      </c>
      <c r="K237" s="31">
        <v>65.569999999999993</v>
      </c>
      <c r="L237" s="31">
        <v>64.5</v>
      </c>
      <c r="M237" s="31">
        <v>116.94725</v>
      </c>
      <c r="N237" s="1"/>
      <c r="O237" s="1"/>
    </row>
    <row r="238" spans="1:15" ht="12.75" customHeight="1">
      <c r="A238" s="33">
        <v>228</v>
      </c>
      <c r="B238" s="53" t="s">
        <v>776</v>
      </c>
      <c r="C238" s="31">
        <v>265.60000000000002</v>
      </c>
      <c r="D238" s="36">
        <v>267.8</v>
      </c>
      <c r="E238" s="36">
        <v>262.40000000000003</v>
      </c>
      <c r="F238" s="36">
        <v>259.20000000000005</v>
      </c>
      <c r="G238" s="36">
        <v>253.80000000000007</v>
      </c>
      <c r="H238" s="36">
        <v>271</v>
      </c>
      <c r="I238" s="36">
        <v>276.39999999999998</v>
      </c>
      <c r="J238" s="36">
        <v>279.59999999999997</v>
      </c>
      <c r="K238" s="31">
        <v>273.2</v>
      </c>
      <c r="L238" s="31">
        <v>264.60000000000002</v>
      </c>
      <c r="M238" s="31">
        <v>81.262100000000004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505.8</v>
      </c>
      <c r="D239" s="36">
        <v>504.23333333333335</v>
      </c>
      <c r="E239" s="36">
        <v>501.51666666666671</v>
      </c>
      <c r="F239" s="36">
        <v>497.23333333333335</v>
      </c>
      <c r="G239" s="36">
        <v>494.51666666666671</v>
      </c>
      <c r="H239" s="36">
        <v>508.51666666666671</v>
      </c>
      <c r="I239" s="36">
        <v>511.23333333333341</v>
      </c>
      <c r="J239" s="36">
        <v>515.51666666666665</v>
      </c>
      <c r="K239" s="31">
        <v>506.95</v>
      </c>
      <c r="L239" s="31">
        <v>499.95</v>
      </c>
      <c r="M239" s="31">
        <v>78.914460000000005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299.95</v>
      </c>
      <c r="D240" s="36">
        <v>300.56666666666666</v>
      </c>
      <c r="E240" s="36">
        <v>297.73333333333335</v>
      </c>
      <c r="F240" s="36">
        <v>295.51666666666671</v>
      </c>
      <c r="G240" s="36">
        <v>292.68333333333339</v>
      </c>
      <c r="H240" s="36">
        <v>302.7833333333333</v>
      </c>
      <c r="I240" s="36">
        <v>305.61666666666667</v>
      </c>
      <c r="J240" s="36">
        <v>307.83333333333326</v>
      </c>
      <c r="K240" s="31">
        <v>303.39999999999998</v>
      </c>
      <c r="L240" s="31">
        <v>298.35000000000002</v>
      </c>
      <c r="M240" s="31">
        <v>4.9629399999999997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367.4</v>
      </c>
      <c r="D241" s="36">
        <v>367.8</v>
      </c>
      <c r="E241" s="36">
        <v>365.70000000000005</v>
      </c>
      <c r="F241" s="36">
        <v>364.00000000000006</v>
      </c>
      <c r="G241" s="36">
        <v>361.90000000000009</v>
      </c>
      <c r="H241" s="36">
        <v>369.5</v>
      </c>
      <c r="I241" s="36">
        <v>371.6</v>
      </c>
      <c r="J241" s="36">
        <v>373.29999999999995</v>
      </c>
      <c r="K241" s="31">
        <v>369.9</v>
      </c>
      <c r="L241" s="31">
        <v>366.1</v>
      </c>
      <c r="M241" s="31">
        <v>9.6946100000000008</v>
      </c>
      <c r="N241" s="1"/>
      <c r="O241" s="1"/>
    </row>
    <row r="242" spans="1:15" ht="12.75" customHeight="1">
      <c r="A242" s="33">
        <v>232</v>
      </c>
      <c r="B242" s="53" t="s">
        <v>900</v>
      </c>
      <c r="C242" s="31">
        <v>170.5</v>
      </c>
      <c r="D242" s="36">
        <v>172.45000000000002</v>
      </c>
      <c r="E242" s="36">
        <v>167.60000000000002</v>
      </c>
      <c r="F242" s="36">
        <v>164.70000000000002</v>
      </c>
      <c r="G242" s="36">
        <v>159.85000000000002</v>
      </c>
      <c r="H242" s="36">
        <v>175.35000000000002</v>
      </c>
      <c r="I242" s="36">
        <v>180.2</v>
      </c>
      <c r="J242" s="36">
        <v>183.10000000000002</v>
      </c>
      <c r="K242" s="31">
        <v>177.3</v>
      </c>
      <c r="L242" s="31">
        <v>169.55</v>
      </c>
      <c r="M242" s="31">
        <v>71.054419999999993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2896.65</v>
      </c>
      <c r="D243" s="36">
        <v>2905.3666666666668</v>
      </c>
      <c r="E243" s="36">
        <v>2875.8333333333335</v>
      </c>
      <c r="F243" s="36">
        <v>2855.0166666666669</v>
      </c>
      <c r="G243" s="36">
        <v>2825.4833333333336</v>
      </c>
      <c r="H243" s="36">
        <v>2926.1833333333334</v>
      </c>
      <c r="I243" s="36">
        <v>2955.7166666666662</v>
      </c>
      <c r="J243" s="36">
        <v>2976.5333333333333</v>
      </c>
      <c r="K243" s="31">
        <v>2934.9</v>
      </c>
      <c r="L243" s="31">
        <v>2884.55</v>
      </c>
      <c r="M243" s="31">
        <v>2.0865999999999998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548.35</v>
      </c>
      <c r="D244" s="36">
        <v>552.05000000000007</v>
      </c>
      <c r="E244" s="36">
        <v>543.30000000000018</v>
      </c>
      <c r="F244" s="36">
        <v>538.25000000000011</v>
      </c>
      <c r="G244" s="36">
        <v>529.50000000000023</v>
      </c>
      <c r="H244" s="36">
        <v>557.10000000000014</v>
      </c>
      <c r="I244" s="36">
        <v>565.84999999999991</v>
      </c>
      <c r="J244" s="36">
        <v>570.90000000000009</v>
      </c>
      <c r="K244" s="31">
        <v>560.79999999999995</v>
      </c>
      <c r="L244" s="31">
        <v>547</v>
      </c>
      <c r="M244" s="31">
        <v>9.7711500000000004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188.97</v>
      </c>
      <c r="D245" s="36">
        <v>191.07333333333335</v>
      </c>
      <c r="E245" s="36">
        <v>186.1466666666667</v>
      </c>
      <c r="F245" s="36">
        <v>183.32333333333335</v>
      </c>
      <c r="G245" s="36">
        <v>178.3966666666667</v>
      </c>
      <c r="H245" s="36">
        <v>193.8966666666667</v>
      </c>
      <c r="I245" s="36">
        <v>198.82333333333338</v>
      </c>
      <c r="J245" s="36">
        <v>201.6466666666667</v>
      </c>
      <c r="K245" s="31">
        <v>196</v>
      </c>
      <c r="L245" s="31">
        <v>188.25</v>
      </c>
      <c r="M245" s="31">
        <v>134.52198000000001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641.9</v>
      </c>
      <c r="D246" s="36">
        <v>642.43333333333339</v>
      </c>
      <c r="E246" s="36">
        <v>635.86666666666679</v>
      </c>
      <c r="F246" s="36">
        <v>629.83333333333337</v>
      </c>
      <c r="G246" s="36">
        <v>623.26666666666677</v>
      </c>
      <c r="H246" s="36">
        <v>648.46666666666681</v>
      </c>
      <c r="I246" s="36">
        <v>655.03333333333342</v>
      </c>
      <c r="J246" s="36">
        <v>661.06666666666683</v>
      </c>
      <c r="K246" s="31">
        <v>649</v>
      </c>
      <c r="L246" s="31">
        <v>636.4</v>
      </c>
      <c r="M246" s="31">
        <v>33.888199999999998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173.13</v>
      </c>
      <c r="D247" s="36">
        <v>173.76333333333332</v>
      </c>
      <c r="E247" s="36">
        <v>172.03666666666663</v>
      </c>
      <c r="F247" s="36">
        <v>170.9433333333333</v>
      </c>
      <c r="G247" s="36">
        <v>169.21666666666661</v>
      </c>
      <c r="H247" s="36">
        <v>174.85666666666665</v>
      </c>
      <c r="I247" s="36">
        <v>176.58333333333334</v>
      </c>
      <c r="J247" s="36">
        <v>177.67666666666668</v>
      </c>
      <c r="K247" s="31">
        <v>175.49</v>
      </c>
      <c r="L247" s="31">
        <v>172.67</v>
      </c>
      <c r="M247" s="31">
        <v>138.15705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62.09</v>
      </c>
      <c r="D248" s="36">
        <v>62.140000000000008</v>
      </c>
      <c r="E248" s="36">
        <v>61.760000000000012</v>
      </c>
      <c r="F248" s="36">
        <v>61.430000000000007</v>
      </c>
      <c r="G248" s="36">
        <v>61.050000000000011</v>
      </c>
      <c r="H248" s="36">
        <v>62.470000000000013</v>
      </c>
      <c r="I248" s="36">
        <v>62.850000000000009</v>
      </c>
      <c r="J248" s="36">
        <v>63.180000000000014</v>
      </c>
      <c r="K248" s="31">
        <v>62.52</v>
      </c>
      <c r="L248" s="31">
        <v>61.81</v>
      </c>
      <c r="M248" s="31">
        <v>40.665010000000002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923.3</v>
      </c>
      <c r="D249" s="36">
        <v>927.80000000000007</v>
      </c>
      <c r="E249" s="36">
        <v>917.50000000000011</v>
      </c>
      <c r="F249" s="36">
        <v>911.7</v>
      </c>
      <c r="G249" s="36">
        <v>901.40000000000009</v>
      </c>
      <c r="H249" s="36">
        <v>933.60000000000014</v>
      </c>
      <c r="I249" s="36">
        <v>943.90000000000009</v>
      </c>
      <c r="J249" s="36">
        <v>949.70000000000016</v>
      </c>
      <c r="K249" s="31">
        <v>938.1</v>
      </c>
      <c r="L249" s="31">
        <v>922</v>
      </c>
      <c r="M249" s="31">
        <v>12.46894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183.41</v>
      </c>
      <c r="D250" s="36">
        <v>183.58</v>
      </c>
      <c r="E250" s="36">
        <v>179.83</v>
      </c>
      <c r="F250" s="36">
        <v>176.25</v>
      </c>
      <c r="G250" s="36">
        <v>172.5</v>
      </c>
      <c r="H250" s="36">
        <v>187.16000000000003</v>
      </c>
      <c r="I250" s="36">
        <v>190.91000000000003</v>
      </c>
      <c r="J250" s="36">
        <v>194.49000000000004</v>
      </c>
      <c r="K250" s="31">
        <v>187.33</v>
      </c>
      <c r="L250" s="31">
        <v>180</v>
      </c>
      <c r="M250" s="31">
        <v>311.52411999999998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1449.4</v>
      </c>
      <c r="D251" s="36">
        <v>1456.1166666666668</v>
      </c>
      <c r="E251" s="36">
        <v>1437.2333333333336</v>
      </c>
      <c r="F251" s="36">
        <v>1425.0666666666668</v>
      </c>
      <c r="G251" s="36">
        <v>1406.1833333333336</v>
      </c>
      <c r="H251" s="36">
        <v>1468.2833333333335</v>
      </c>
      <c r="I251" s="36">
        <v>1487.1666666666667</v>
      </c>
      <c r="J251" s="36">
        <v>1499.3333333333335</v>
      </c>
      <c r="K251" s="31">
        <v>1475</v>
      </c>
      <c r="L251" s="31">
        <v>1443.95</v>
      </c>
      <c r="M251" s="31">
        <v>0.40798000000000001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524.04999999999995</v>
      </c>
      <c r="D252" s="36">
        <v>529.80000000000007</v>
      </c>
      <c r="E252" s="36">
        <v>517.00000000000011</v>
      </c>
      <c r="F252" s="36">
        <v>509.95000000000005</v>
      </c>
      <c r="G252" s="36">
        <v>497.15000000000009</v>
      </c>
      <c r="H252" s="36">
        <v>536.85000000000014</v>
      </c>
      <c r="I252" s="36">
        <v>549.65000000000009</v>
      </c>
      <c r="J252" s="36">
        <v>556.70000000000016</v>
      </c>
      <c r="K252" s="31">
        <v>542.6</v>
      </c>
      <c r="L252" s="31">
        <v>522.75</v>
      </c>
      <c r="M252" s="31">
        <v>14.288919999999999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434.35</v>
      </c>
      <c r="D253" s="36">
        <v>435.09999999999997</v>
      </c>
      <c r="E253" s="36">
        <v>431.69999999999993</v>
      </c>
      <c r="F253" s="36">
        <v>429.04999999999995</v>
      </c>
      <c r="G253" s="36">
        <v>425.64999999999992</v>
      </c>
      <c r="H253" s="36">
        <v>437.74999999999994</v>
      </c>
      <c r="I253" s="36">
        <v>441.14999999999992</v>
      </c>
      <c r="J253" s="36">
        <v>443.79999999999995</v>
      </c>
      <c r="K253" s="31">
        <v>438.5</v>
      </c>
      <c r="L253" s="31">
        <v>432.45</v>
      </c>
      <c r="M253" s="31">
        <v>52.62529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1388.55</v>
      </c>
      <c r="D254" s="36">
        <v>1384.2166666666665</v>
      </c>
      <c r="E254" s="36">
        <v>1378.133333333333</v>
      </c>
      <c r="F254" s="36">
        <v>1367.7166666666665</v>
      </c>
      <c r="G254" s="36">
        <v>1361.633333333333</v>
      </c>
      <c r="H254" s="36">
        <v>1394.633333333333</v>
      </c>
      <c r="I254" s="36">
        <v>1400.7166666666665</v>
      </c>
      <c r="J254" s="36">
        <v>1411.133333333333</v>
      </c>
      <c r="K254" s="31">
        <v>1390.3</v>
      </c>
      <c r="L254" s="31">
        <v>1373.8</v>
      </c>
      <c r="M254" s="31">
        <v>22.529450000000001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7392.6</v>
      </c>
      <c r="D255" s="36">
        <v>7384.6833333333334</v>
      </c>
      <c r="E255" s="36">
        <v>7321.9666666666672</v>
      </c>
      <c r="F255" s="36">
        <v>7251.3333333333339</v>
      </c>
      <c r="G255" s="36">
        <v>7188.6166666666677</v>
      </c>
      <c r="H255" s="36">
        <v>7455.3166666666666</v>
      </c>
      <c r="I255" s="36">
        <v>7518.0333333333319</v>
      </c>
      <c r="J255" s="36">
        <v>7588.6666666666661</v>
      </c>
      <c r="K255" s="31">
        <v>7447.4</v>
      </c>
      <c r="L255" s="31">
        <v>7314.05</v>
      </c>
      <c r="M255" s="31">
        <v>1.6363000000000001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1862.1</v>
      </c>
      <c r="D256" s="36">
        <v>1867.2333333333333</v>
      </c>
      <c r="E256" s="36">
        <v>1851.8666666666668</v>
      </c>
      <c r="F256" s="36">
        <v>1841.6333333333334</v>
      </c>
      <c r="G256" s="36">
        <v>1826.2666666666669</v>
      </c>
      <c r="H256" s="36">
        <v>1877.4666666666667</v>
      </c>
      <c r="I256" s="36">
        <v>1892.833333333333</v>
      </c>
      <c r="J256" s="36">
        <v>1903.0666666666666</v>
      </c>
      <c r="K256" s="31">
        <v>1882.6</v>
      </c>
      <c r="L256" s="31">
        <v>1857</v>
      </c>
      <c r="M256" s="31">
        <v>50.159350000000003</v>
      </c>
      <c r="N256" s="1"/>
      <c r="O256" s="1"/>
    </row>
    <row r="257" spans="1:15" ht="12.75" customHeight="1">
      <c r="A257" s="33">
        <v>247</v>
      </c>
      <c r="B257" s="53" t="s">
        <v>855</v>
      </c>
      <c r="C257" s="31">
        <v>218.68</v>
      </c>
      <c r="D257" s="36">
        <v>220.35666666666665</v>
      </c>
      <c r="E257" s="36">
        <v>215.76333333333332</v>
      </c>
      <c r="F257" s="36">
        <v>212.84666666666666</v>
      </c>
      <c r="G257" s="36">
        <v>208.25333333333333</v>
      </c>
      <c r="H257" s="36">
        <v>223.27333333333331</v>
      </c>
      <c r="I257" s="36">
        <v>227.86666666666662</v>
      </c>
      <c r="J257" s="36">
        <v>230.7833333333333</v>
      </c>
      <c r="K257" s="31">
        <v>224.95</v>
      </c>
      <c r="L257" s="31">
        <v>217.44</v>
      </c>
      <c r="M257" s="31">
        <v>52.226750000000003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982.25</v>
      </c>
      <c r="D258" s="36">
        <v>983.41666666666663</v>
      </c>
      <c r="E258" s="36">
        <v>975.83333333333326</v>
      </c>
      <c r="F258" s="36">
        <v>969.41666666666663</v>
      </c>
      <c r="G258" s="36">
        <v>961.83333333333326</v>
      </c>
      <c r="H258" s="36">
        <v>989.83333333333326</v>
      </c>
      <c r="I258" s="36">
        <v>997.41666666666652</v>
      </c>
      <c r="J258" s="36">
        <v>1003.8333333333333</v>
      </c>
      <c r="K258" s="31">
        <v>991</v>
      </c>
      <c r="L258" s="31">
        <v>977</v>
      </c>
      <c r="M258" s="31">
        <v>1.2134499999999999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4710.45</v>
      </c>
      <c r="D259" s="36">
        <v>4634.2</v>
      </c>
      <c r="E259" s="36">
        <v>4546.3999999999996</v>
      </c>
      <c r="F259" s="36">
        <v>4382.3499999999995</v>
      </c>
      <c r="G259" s="36">
        <v>4294.5499999999993</v>
      </c>
      <c r="H259" s="36">
        <v>4798.25</v>
      </c>
      <c r="I259" s="36">
        <v>4886.0500000000011</v>
      </c>
      <c r="J259" s="36">
        <v>5050.1000000000004</v>
      </c>
      <c r="K259" s="31">
        <v>4722</v>
      </c>
      <c r="L259" s="31">
        <v>4470.1499999999996</v>
      </c>
      <c r="M259" s="31">
        <v>33.909559999999999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1386.75</v>
      </c>
      <c r="D260" s="36">
        <v>1390.5166666666667</v>
      </c>
      <c r="E260" s="36">
        <v>1373.2833333333333</v>
      </c>
      <c r="F260" s="36">
        <v>1359.8166666666666</v>
      </c>
      <c r="G260" s="36">
        <v>1342.5833333333333</v>
      </c>
      <c r="H260" s="36">
        <v>1403.9833333333333</v>
      </c>
      <c r="I260" s="36">
        <v>1421.2166666666665</v>
      </c>
      <c r="J260" s="36">
        <v>1434.6833333333334</v>
      </c>
      <c r="K260" s="31">
        <v>1407.75</v>
      </c>
      <c r="L260" s="31">
        <v>1377.05</v>
      </c>
      <c r="M260" s="31">
        <v>1.98363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1885.8</v>
      </c>
      <c r="D261" s="36">
        <v>1905.3500000000001</v>
      </c>
      <c r="E261" s="36">
        <v>1855.6500000000003</v>
      </c>
      <c r="F261" s="36">
        <v>1825.5000000000002</v>
      </c>
      <c r="G261" s="36">
        <v>1775.8000000000004</v>
      </c>
      <c r="H261" s="36">
        <v>1935.5000000000002</v>
      </c>
      <c r="I261" s="36">
        <v>1985.2</v>
      </c>
      <c r="J261" s="36">
        <v>2015.3500000000001</v>
      </c>
      <c r="K261" s="31">
        <v>1955.05</v>
      </c>
      <c r="L261" s="31">
        <v>1875.2</v>
      </c>
      <c r="M261" s="31">
        <v>0.58531999999999995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4393.3500000000004</v>
      </c>
      <c r="D262" s="36">
        <v>4378.5999999999995</v>
      </c>
      <c r="E262" s="36">
        <v>4338.7499999999991</v>
      </c>
      <c r="F262" s="36">
        <v>4284.1499999999996</v>
      </c>
      <c r="G262" s="36">
        <v>4244.2999999999993</v>
      </c>
      <c r="H262" s="36">
        <v>4433.1999999999989</v>
      </c>
      <c r="I262" s="36">
        <v>4473.0499999999993</v>
      </c>
      <c r="J262" s="36">
        <v>4527.6499999999987</v>
      </c>
      <c r="K262" s="31">
        <v>4418.45</v>
      </c>
      <c r="L262" s="31">
        <v>4324</v>
      </c>
      <c r="M262" s="31">
        <v>1.6631199999999999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1908.2</v>
      </c>
      <c r="D263" s="36">
        <v>1915.2166666666665</v>
      </c>
      <c r="E263" s="36">
        <v>1894.9333333333329</v>
      </c>
      <c r="F263" s="36">
        <v>1881.6666666666665</v>
      </c>
      <c r="G263" s="36">
        <v>1861.383333333333</v>
      </c>
      <c r="H263" s="36">
        <v>1928.4833333333329</v>
      </c>
      <c r="I263" s="36">
        <v>1948.7666666666662</v>
      </c>
      <c r="J263" s="36">
        <v>1962.0333333333328</v>
      </c>
      <c r="K263" s="31">
        <v>1935.5</v>
      </c>
      <c r="L263" s="31">
        <v>1901.95</v>
      </c>
      <c r="M263" s="31">
        <v>0.56091000000000002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769.65</v>
      </c>
      <c r="D264" s="36">
        <v>775.51666666666677</v>
      </c>
      <c r="E264" s="36">
        <v>763.13333333333355</v>
      </c>
      <c r="F264" s="36">
        <v>756.61666666666679</v>
      </c>
      <c r="G264" s="36">
        <v>744.23333333333358</v>
      </c>
      <c r="H264" s="36">
        <v>782.03333333333353</v>
      </c>
      <c r="I264" s="36">
        <v>794.41666666666674</v>
      </c>
      <c r="J264" s="36">
        <v>800.93333333333351</v>
      </c>
      <c r="K264" s="31">
        <v>787.9</v>
      </c>
      <c r="L264" s="31">
        <v>769</v>
      </c>
      <c r="M264" s="31">
        <v>1.67665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475.2</v>
      </c>
      <c r="D265" s="36">
        <v>474.06666666666666</v>
      </c>
      <c r="E265" s="36">
        <v>469.58333333333331</v>
      </c>
      <c r="F265" s="36">
        <v>463.96666666666664</v>
      </c>
      <c r="G265" s="36">
        <v>459.48333333333329</v>
      </c>
      <c r="H265" s="36">
        <v>479.68333333333334</v>
      </c>
      <c r="I265" s="36">
        <v>484.16666666666669</v>
      </c>
      <c r="J265" s="36">
        <v>489.78333333333336</v>
      </c>
      <c r="K265" s="31">
        <v>478.55</v>
      </c>
      <c r="L265" s="31">
        <v>468.45</v>
      </c>
      <c r="M265" s="31">
        <v>4.6388299999999996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91.72</v>
      </c>
      <c r="D266" s="36">
        <v>92.103333333333339</v>
      </c>
      <c r="E266" s="36">
        <v>91.026666666666671</v>
      </c>
      <c r="F266" s="36">
        <v>90.333333333333329</v>
      </c>
      <c r="G266" s="36">
        <v>89.256666666666661</v>
      </c>
      <c r="H266" s="36">
        <v>92.796666666666681</v>
      </c>
      <c r="I266" s="36">
        <v>93.873333333333363</v>
      </c>
      <c r="J266" s="36">
        <v>94.566666666666691</v>
      </c>
      <c r="K266" s="31">
        <v>93.18</v>
      </c>
      <c r="L266" s="31">
        <v>91.41</v>
      </c>
      <c r="M266" s="31">
        <v>18.37171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703.85</v>
      </c>
      <c r="D267" s="36">
        <v>710.2833333333333</v>
      </c>
      <c r="E267" s="36">
        <v>695.56666666666661</v>
      </c>
      <c r="F267" s="36">
        <v>687.2833333333333</v>
      </c>
      <c r="G267" s="36">
        <v>672.56666666666661</v>
      </c>
      <c r="H267" s="36">
        <v>718.56666666666661</v>
      </c>
      <c r="I267" s="36">
        <v>733.2833333333333</v>
      </c>
      <c r="J267" s="36">
        <v>741.56666666666661</v>
      </c>
      <c r="K267" s="31">
        <v>725</v>
      </c>
      <c r="L267" s="31">
        <v>702</v>
      </c>
      <c r="M267" s="31">
        <v>13.744590000000001</v>
      </c>
      <c r="N267" s="1"/>
      <c r="O267" s="1"/>
    </row>
    <row r="268" spans="1:15" ht="12.75" customHeight="1">
      <c r="A268" s="33">
        <v>258</v>
      </c>
      <c r="B268" s="53" t="s">
        <v>856</v>
      </c>
      <c r="C268" s="31">
        <v>310.95</v>
      </c>
      <c r="D268" s="36">
        <v>311.7</v>
      </c>
      <c r="E268" s="36">
        <v>309.75</v>
      </c>
      <c r="F268" s="36">
        <v>308.55</v>
      </c>
      <c r="G268" s="36">
        <v>306.60000000000002</v>
      </c>
      <c r="H268" s="36">
        <v>312.89999999999998</v>
      </c>
      <c r="I268" s="36">
        <v>314.84999999999991</v>
      </c>
      <c r="J268" s="36">
        <v>316.04999999999995</v>
      </c>
      <c r="K268" s="31">
        <v>313.64999999999998</v>
      </c>
      <c r="L268" s="31">
        <v>310.5</v>
      </c>
      <c r="M268" s="31">
        <v>7.8662700000000001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941.05</v>
      </c>
      <c r="D269" s="36">
        <v>938.05000000000007</v>
      </c>
      <c r="E269" s="36">
        <v>932.15000000000009</v>
      </c>
      <c r="F269" s="36">
        <v>923.25</v>
      </c>
      <c r="G269" s="36">
        <v>917.35</v>
      </c>
      <c r="H269" s="36">
        <v>946.95000000000016</v>
      </c>
      <c r="I269" s="36">
        <v>952.85</v>
      </c>
      <c r="J269" s="36">
        <v>961.75000000000023</v>
      </c>
      <c r="K269" s="31">
        <v>943.95</v>
      </c>
      <c r="L269" s="31">
        <v>929.15</v>
      </c>
      <c r="M269" s="31">
        <v>14.412179999999999</v>
      </c>
      <c r="N269" s="1"/>
      <c r="O269" s="1"/>
    </row>
    <row r="270" spans="1:15" ht="12.75" customHeight="1">
      <c r="A270" s="33">
        <v>260</v>
      </c>
      <c r="B270" s="53" t="s">
        <v>857</v>
      </c>
      <c r="C270" s="31">
        <v>936.85</v>
      </c>
      <c r="D270" s="36">
        <v>931.25</v>
      </c>
      <c r="E270" s="36">
        <v>920.6</v>
      </c>
      <c r="F270" s="36">
        <v>904.35</v>
      </c>
      <c r="G270" s="36">
        <v>893.7</v>
      </c>
      <c r="H270" s="36">
        <v>947.5</v>
      </c>
      <c r="I270" s="36">
        <v>958.15000000000009</v>
      </c>
      <c r="J270" s="36">
        <v>974.4</v>
      </c>
      <c r="K270" s="31">
        <v>941.9</v>
      </c>
      <c r="L270" s="31">
        <v>915</v>
      </c>
      <c r="M270" s="31">
        <v>0.44268000000000002</v>
      </c>
      <c r="N270" s="1"/>
      <c r="O270" s="1"/>
    </row>
    <row r="271" spans="1:15" ht="12.75" customHeight="1">
      <c r="A271" s="33">
        <v>261</v>
      </c>
      <c r="B271" s="53" t="s">
        <v>858</v>
      </c>
      <c r="C271" s="31">
        <v>110.39</v>
      </c>
      <c r="D271" s="36">
        <v>110.57333333333334</v>
      </c>
      <c r="E271" s="36">
        <v>109.56666666666668</v>
      </c>
      <c r="F271" s="36">
        <v>108.74333333333334</v>
      </c>
      <c r="G271" s="36">
        <v>107.73666666666668</v>
      </c>
      <c r="H271" s="36">
        <v>111.39666666666668</v>
      </c>
      <c r="I271" s="36">
        <v>112.40333333333334</v>
      </c>
      <c r="J271" s="36">
        <v>113.22666666666667</v>
      </c>
      <c r="K271" s="31">
        <v>111.58</v>
      </c>
      <c r="L271" s="31">
        <v>109.75</v>
      </c>
      <c r="M271" s="31">
        <v>19.328959999999999</v>
      </c>
      <c r="N271" s="1"/>
      <c r="O271" s="1"/>
    </row>
    <row r="272" spans="1:15" ht="12.75" customHeight="1">
      <c r="A272" s="33">
        <v>262</v>
      </c>
      <c r="B272" s="53" t="s">
        <v>823</v>
      </c>
      <c r="C272" s="31">
        <v>688.8</v>
      </c>
      <c r="D272" s="36">
        <v>691.6</v>
      </c>
      <c r="E272" s="36">
        <v>673.2</v>
      </c>
      <c r="F272" s="36">
        <v>657.6</v>
      </c>
      <c r="G272" s="36">
        <v>639.20000000000005</v>
      </c>
      <c r="H272" s="36">
        <v>707.2</v>
      </c>
      <c r="I272" s="36">
        <v>725.59999999999991</v>
      </c>
      <c r="J272" s="36">
        <v>741.2</v>
      </c>
      <c r="K272" s="31">
        <v>710</v>
      </c>
      <c r="L272" s="31">
        <v>676</v>
      </c>
      <c r="M272" s="31">
        <v>36.217469999999999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730.8</v>
      </c>
      <c r="D273" s="36">
        <v>732.76666666666677</v>
      </c>
      <c r="E273" s="36">
        <v>724.53333333333353</v>
      </c>
      <c r="F273" s="36">
        <v>718.26666666666677</v>
      </c>
      <c r="G273" s="36">
        <v>710.03333333333353</v>
      </c>
      <c r="H273" s="36">
        <v>739.03333333333353</v>
      </c>
      <c r="I273" s="36">
        <v>747.26666666666688</v>
      </c>
      <c r="J273" s="36">
        <v>753.53333333333353</v>
      </c>
      <c r="K273" s="31">
        <v>741</v>
      </c>
      <c r="L273" s="31">
        <v>726.5</v>
      </c>
      <c r="M273" s="31">
        <v>4.3987499999999997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959.85</v>
      </c>
      <c r="D274" s="36">
        <v>962.21666666666658</v>
      </c>
      <c r="E274" s="36">
        <v>955.43333333333317</v>
      </c>
      <c r="F274" s="36">
        <v>951.01666666666654</v>
      </c>
      <c r="G274" s="36">
        <v>944.23333333333312</v>
      </c>
      <c r="H274" s="36">
        <v>966.63333333333321</v>
      </c>
      <c r="I274" s="36">
        <v>973.41666666666674</v>
      </c>
      <c r="J274" s="36">
        <v>977.83333333333326</v>
      </c>
      <c r="K274" s="31">
        <v>969</v>
      </c>
      <c r="L274" s="31">
        <v>957.8</v>
      </c>
      <c r="M274" s="31">
        <v>8.5388099999999998</v>
      </c>
      <c r="N274" s="1"/>
      <c r="O274" s="1"/>
    </row>
    <row r="275" spans="1:15" ht="12.75" customHeight="1">
      <c r="A275" s="33">
        <v>265</v>
      </c>
      <c r="B275" s="53" t="s">
        <v>859</v>
      </c>
      <c r="C275" s="31">
        <v>327.14999999999998</v>
      </c>
      <c r="D275" s="36">
        <v>329.18333333333334</v>
      </c>
      <c r="E275" s="36">
        <v>324.66666666666669</v>
      </c>
      <c r="F275" s="36">
        <v>322.18333333333334</v>
      </c>
      <c r="G275" s="36">
        <v>317.66666666666669</v>
      </c>
      <c r="H275" s="36">
        <v>331.66666666666669</v>
      </c>
      <c r="I275" s="36">
        <v>336.18333333333334</v>
      </c>
      <c r="J275" s="36">
        <v>338.66666666666669</v>
      </c>
      <c r="K275" s="31">
        <v>333.7</v>
      </c>
      <c r="L275" s="31">
        <v>326.7</v>
      </c>
      <c r="M275" s="31">
        <v>89.351799999999997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650.25</v>
      </c>
      <c r="D276" s="36">
        <v>653.80000000000007</v>
      </c>
      <c r="E276" s="36">
        <v>645.65000000000009</v>
      </c>
      <c r="F276" s="36">
        <v>641.05000000000007</v>
      </c>
      <c r="G276" s="36">
        <v>632.90000000000009</v>
      </c>
      <c r="H276" s="36">
        <v>658.40000000000009</v>
      </c>
      <c r="I276" s="36">
        <v>666.55</v>
      </c>
      <c r="J276" s="36">
        <v>671.15000000000009</v>
      </c>
      <c r="K276" s="31">
        <v>661.95</v>
      </c>
      <c r="L276" s="31">
        <v>649.20000000000005</v>
      </c>
      <c r="M276" s="31">
        <v>11.35838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675.8</v>
      </c>
      <c r="D277" s="36">
        <v>680.08333333333337</v>
      </c>
      <c r="E277" s="36">
        <v>668.16666666666674</v>
      </c>
      <c r="F277" s="36">
        <v>660.53333333333342</v>
      </c>
      <c r="G277" s="36">
        <v>648.61666666666679</v>
      </c>
      <c r="H277" s="36">
        <v>687.7166666666667</v>
      </c>
      <c r="I277" s="36">
        <v>699.63333333333344</v>
      </c>
      <c r="J277" s="36">
        <v>707.26666666666665</v>
      </c>
      <c r="K277" s="31">
        <v>692</v>
      </c>
      <c r="L277" s="31">
        <v>672.45</v>
      </c>
      <c r="M277" s="31">
        <v>9.8862299999999994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906.7</v>
      </c>
      <c r="D278" s="36">
        <v>900.9666666666667</v>
      </c>
      <c r="E278" s="36">
        <v>891.93333333333339</v>
      </c>
      <c r="F278" s="36">
        <v>877.16666666666674</v>
      </c>
      <c r="G278" s="36">
        <v>868.13333333333344</v>
      </c>
      <c r="H278" s="36">
        <v>915.73333333333335</v>
      </c>
      <c r="I278" s="36">
        <v>924.76666666666665</v>
      </c>
      <c r="J278" s="36">
        <v>939.5333333333333</v>
      </c>
      <c r="K278" s="31">
        <v>910</v>
      </c>
      <c r="L278" s="31">
        <v>886.2</v>
      </c>
      <c r="M278" s="31">
        <v>1.54972</v>
      </c>
      <c r="N278" s="1"/>
      <c r="O278" s="1"/>
    </row>
    <row r="279" spans="1:15" ht="12.75" customHeight="1">
      <c r="A279" s="33">
        <v>269</v>
      </c>
      <c r="B279" s="53" t="s">
        <v>860</v>
      </c>
      <c r="C279" s="31">
        <v>555.1</v>
      </c>
      <c r="D279" s="36">
        <v>555.35</v>
      </c>
      <c r="E279" s="36">
        <v>551</v>
      </c>
      <c r="F279" s="36">
        <v>546.9</v>
      </c>
      <c r="G279" s="36">
        <v>542.54999999999995</v>
      </c>
      <c r="H279" s="36">
        <v>559.45000000000005</v>
      </c>
      <c r="I279" s="36">
        <v>563.80000000000018</v>
      </c>
      <c r="J279" s="36">
        <v>567.90000000000009</v>
      </c>
      <c r="K279" s="31">
        <v>559.70000000000005</v>
      </c>
      <c r="L279" s="31">
        <v>551.25</v>
      </c>
      <c r="M279" s="31">
        <v>5.2987099999999998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1309.3499999999999</v>
      </c>
      <c r="D280" s="36">
        <v>1312.3</v>
      </c>
      <c r="E280" s="36">
        <v>1296.05</v>
      </c>
      <c r="F280" s="36">
        <v>1282.75</v>
      </c>
      <c r="G280" s="36">
        <v>1266.5</v>
      </c>
      <c r="H280" s="36">
        <v>1325.6</v>
      </c>
      <c r="I280" s="36">
        <v>1341.85</v>
      </c>
      <c r="J280" s="36">
        <v>1355.1499999999999</v>
      </c>
      <c r="K280" s="31">
        <v>1328.55</v>
      </c>
      <c r="L280" s="31">
        <v>1299</v>
      </c>
      <c r="M280" s="31">
        <v>2.8824299999999998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555.70000000000005</v>
      </c>
      <c r="D281" s="36">
        <v>560.6</v>
      </c>
      <c r="E281" s="36">
        <v>548.20000000000005</v>
      </c>
      <c r="F281" s="36">
        <v>540.70000000000005</v>
      </c>
      <c r="G281" s="36">
        <v>528.30000000000007</v>
      </c>
      <c r="H281" s="36">
        <v>568.1</v>
      </c>
      <c r="I281" s="36">
        <v>580.49999999999989</v>
      </c>
      <c r="J281" s="36">
        <v>588</v>
      </c>
      <c r="K281" s="31">
        <v>573</v>
      </c>
      <c r="L281" s="31">
        <v>553.1</v>
      </c>
      <c r="M281" s="31">
        <v>2.4294600000000002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891.05</v>
      </c>
      <c r="D282" s="36">
        <v>890.35</v>
      </c>
      <c r="E282" s="36">
        <v>880.75</v>
      </c>
      <c r="F282" s="36">
        <v>870.44999999999993</v>
      </c>
      <c r="G282" s="36">
        <v>860.84999999999991</v>
      </c>
      <c r="H282" s="36">
        <v>900.65000000000009</v>
      </c>
      <c r="I282" s="36">
        <v>910.25000000000023</v>
      </c>
      <c r="J282" s="36">
        <v>920.55000000000018</v>
      </c>
      <c r="K282" s="31">
        <v>899.95</v>
      </c>
      <c r="L282" s="31">
        <v>880.05</v>
      </c>
      <c r="M282" s="31">
        <v>1.4490000000000001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4633.2</v>
      </c>
      <c r="D283" s="36">
        <v>4655.2333333333336</v>
      </c>
      <c r="E283" s="36">
        <v>4586.9666666666672</v>
      </c>
      <c r="F283" s="36">
        <v>4540.7333333333336</v>
      </c>
      <c r="G283" s="36">
        <v>4472.4666666666672</v>
      </c>
      <c r="H283" s="36">
        <v>4701.4666666666672</v>
      </c>
      <c r="I283" s="36">
        <v>4769.7333333333336</v>
      </c>
      <c r="J283" s="36">
        <v>4815.9666666666672</v>
      </c>
      <c r="K283" s="31">
        <v>4723.5</v>
      </c>
      <c r="L283" s="31">
        <v>4609</v>
      </c>
      <c r="M283" s="31">
        <v>2.1118199999999998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341.4</v>
      </c>
      <c r="D284" s="36">
        <v>342.55</v>
      </c>
      <c r="E284" s="36">
        <v>338.85</v>
      </c>
      <c r="F284" s="36">
        <v>336.3</v>
      </c>
      <c r="G284" s="36">
        <v>332.6</v>
      </c>
      <c r="H284" s="36">
        <v>345.1</v>
      </c>
      <c r="I284" s="36">
        <v>348.79999999999995</v>
      </c>
      <c r="J284" s="36">
        <v>351.35</v>
      </c>
      <c r="K284" s="31">
        <v>346.25</v>
      </c>
      <c r="L284" s="31">
        <v>340</v>
      </c>
      <c r="M284" s="31">
        <v>7.7141599999999997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1826.5</v>
      </c>
      <c r="D285" s="36">
        <v>1829.6000000000001</v>
      </c>
      <c r="E285" s="36">
        <v>1804.9500000000003</v>
      </c>
      <c r="F285" s="36">
        <v>1783.4</v>
      </c>
      <c r="G285" s="36">
        <v>1758.7500000000002</v>
      </c>
      <c r="H285" s="36">
        <v>1851.1500000000003</v>
      </c>
      <c r="I285" s="36">
        <v>1875.8000000000004</v>
      </c>
      <c r="J285" s="36">
        <v>1897.3500000000004</v>
      </c>
      <c r="K285" s="31">
        <v>1854.25</v>
      </c>
      <c r="L285" s="31">
        <v>1808.05</v>
      </c>
      <c r="M285" s="31">
        <v>3.8517299999999999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298.35000000000002</v>
      </c>
      <c r="D286" s="36">
        <v>300.09999999999997</v>
      </c>
      <c r="E286" s="36">
        <v>294.79999999999995</v>
      </c>
      <c r="F286" s="36">
        <v>291.25</v>
      </c>
      <c r="G286" s="36">
        <v>285.95</v>
      </c>
      <c r="H286" s="36">
        <v>303.64999999999992</v>
      </c>
      <c r="I286" s="36">
        <v>308.95</v>
      </c>
      <c r="J286" s="36">
        <v>312.49999999999989</v>
      </c>
      <c r="K286" s="31">
        <v>305.39999999999998</v>
      </c>
      <c r="L286" s="31">
        <v>296.55</v>
      </c>
      <c r="M286" s="31">
        <v>14.566660000000001</v>
      </c>
      <c r="N286" s="1"/>
      <c r="O286" s="1"/>
    </row>
    <row r="287" spans="1:15" ht="12.75" customHeight="1">
      <c r="A287" s="33">
        <v>277</v>
      </c>
      <c r="B287" s="53" t="s">
        <v>795</v>
      </c>
      <c r="C287" s="31">
        <v>919.4</v>
      </c>
      <c r="D287" s="36">
        <v>920.9</v>
      </c>
      <c r="E287" s="36">
        <v>911.8</v>
      </c>
      <c r="F287" s="36">
        <v>904.19999999999993</v>
      </c>
      <c r="G287" s="36">
        <v>895.09999999999991</v>
      </c>
      <c r="H287" s="36">
        <v>928.5</v>
      </c>
      <c r="I287" s="36">
        <v>937.60000000000014</v>
      </c>
      <c r="J287" s="36">
        <v>945.2</v>
      </c>
      <c r="K287" s="31">
        <v>930</v>
      </c>
      <c r="L287" s="31">
        <v>913.3</v>
      </c>
      <c r="M287" s="31">
        <v>0.48015999999999998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1343.15</v>
      </c>
      <c r="D288" s="36">
        <v>1348.2333333333333</v>
      </c>
      <c r="E288" s="36">
        <v>1334.4166666666667</v>
      </c>
      <c r="F288" s="36">
        <v>1325.6833333333334</v>
      </c>
      <c r="G288" s="36">
        <v>1311.8666666666668</v>
      </c>
      <c r="H288" s="36">
        <v>1356.9666666666667</v>
      </c>
      <c r="I288" s="36">
        <v>1370.7833333333333</v>
      </c>
      <c r="J288" s="36">
        <v>1379.5166666666667</v>
      </c>
      <c r="K288" s="31">
        <v>1362.05</v>
      </c>
      <c r="L288" s="31">
        <v>1339.5</v>
      </c>
      <c r="M288" s="31">
        <v>0.65427000000000002</v>
      </c>
      <c r="N288" s="1"/>
      <c r="O288" s="1"/>
    </row>
    <row r="289" spans="1:15" ht="12.75" customHeight="1">
      <c r="A289" s="33">
        <v>279</v>
      </c>
      <c r="B289" s="53" t="s">
        <v>783</v>
      </c>
      <c r="C289" s="31">
        <v>1298.25</v>
      </c>
      <c r="D289" s="36">
        <v>1291.5333333333333</v>
      </c>
      <c r="E289" s="36">
        <v>1265.7166666666667</v>
      </c>
      <c r="F289" s="36">
        <v>1233.1833333333334</v>
      </c>
      <c r="G289" s="36">
        <v>1207.3666666666668</v>
      </c>
      <c r="H289" s="36">
        <v>1324.0666666666666</v>
      </c>
      <c r="I289" s="36">
        <v>1349.8833333333332</v>
      </c>
      <c r="J289" s="36">
        <v>1382.4166666666665</v>
      </c>
      <c r="K289" s="31">
        <v>1317.35</v>
      </c>
      <c r="L289" s="31">
        <v>1259</v>
      </c>
      <c r="M289" s="31">
        <v>7.7018399999999998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588.9</v>
      </c>
      <c r="D290" s="36">
        <v>596.61666666666667</v>
      </c>
      <c r="E290" s="36">
        <v>574.5333333333333</v>
      </c>
      <c r="F290" s="36">
        <v>560.16666666666663</v>
      </c>
      <c r="G290" s="36">
        <v>538.08333333333326</v>
      </c>
      <c r="H290" s="36">
        <v>610.98333333333335</v>
      </c>
      <c r="I290" s="36">
        <v>633.06666666666661</v>
      </c>
      <c r="J290" s="36">
        <v>647.43333333333339</v>
      </c>
      <c r="K290" s="31">
        <v>618.70000000000005</v>
      </c>
      <c r="L290" s="31">
        <v>582.25</v>
      </c>
      <c r="M290" s="31">
        <v>130.74001999999999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294.3</v>
      </c>
      <c r="D291" s="36">
        <v>297.34999999999997</v>
      </c>
      <c r="E291" s="36">
        <v>290.94999999999993</v>
      </c>
      <c r="F291" s="36">
        <v>287.59999999999997</v>
      </c>
      <c r="G291" s="36">
        <v>281.19999999999993</v>
      </c>
      <c r="H291" s="36">
        <v>300.69999999999993</v>
      </c>
      <c r="I291" s="36">
        <v>307.09999999999991</v>
      </c>
      <c r="J291" s="36">
        <v>310.44999999999993</v>
      </c>
      <c r="K291" s="31">
        <v>303.75</v>
      </c>
      <c r="L291" s="31">
        <v>294</v>
      </c>
      <c r="M291" s="31">
        <v>5.1452099999999996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222.45</v>
      </c>
      <c r="D292" s="36">
        <v>223</v>
      </c>
      <c r="E292" s="36">
        <v>220.45</v>
      </c>
      <c r="F292" s="36">
        <v>218.45</v>
      </c>
      <c r="G292" s="36">
        <v>215.89999999999998</v>
      </c>
      <c r="H292" s="36">
        <v>225</v>
      </c>
      <c r="I292" s="36">
        <v>227.55</v>
      </c>
      <c r="J292" s="36">
        <v>229.55</v>
      </c>
      <c r="K292" s="31">
        <v>225.55</v>
      </c>
      <c r="L292" s="31">
        <v>221</v>
      </c>
      <c r="M292" s="31">
        <v>7.4074999999999998</v>
      </c>
      <c r="N292" s="1"/>
      <c r="O292" s="1"/>
    </row>
    <row r="293" spans="1:15" ht="12.75" customHeight="1">
      <c r="A293" s="33">
        <v>283</v>
      </c>
      <c r="B293" s="53" t="s">
        <v>824</v>
      </c>
      <c r="C293" s="31">
        <v>5054.8500000000004</v>
      </c>
      <c r="D293" s="36">
        <v>5057.25</v>
      </c>
      <c r="E293" s="36">
        <v>4945.05</v>
      </c>
      <c r="F293" s="36">
        <v>4835.25</v>
      </c>
      <c r="G293" s="36">
        <v>4723.05</v>
      </c>
      <c r="H293" s="36">
        <v>5167.05</v>
      </c>
      <c r="I293" s="36">
        <v>5279.2500000000009</v>
      </c>
      <c r="J293" s="36">
        <v>5389.05</v>
      </c>
      <c r="K293" s="31">
        <v>5169.45</v>
      </c>
      <c r="L293" s="31">
        <v>4947.45</v>
      </c>
      <c r="M293" s="31">
        <v>2.2574000000000001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839.9</v>
      </c>
      <c r="D294" s="36">
        <v>835.54999999999984</v>
      </c>
      <c r="E294" s="36">
        <v>826.39999999999964</v>
      </c>
      <c r="F294" s="36">
        <v>812.89999999999975</v>
      </c>
      <c r="G294" s="36">
        <v>803.74999999999955</v>
      </c>
      <c r="H294" s="36">
        <v>849.04999999999973</v>
      </c>
      <c r="I294" s="36">
        <v>858.2</v>
      </c>
      <c r="J294" s="36">
        <v>871.69999999999982</v>
      </c>
      <c r="K294" s="31">
        <v>844.7</v>
      </c>
      <c r="L294" s="31">
        <v>822.05</v>
      </c>
      <c r="M294" s="31">
        <v>5.6108200000000004</v>
      </c>
      <c r="N294" s="1"/>
      <c r="O294" s="1"/>
    </row>
    <row r="295" spans="1:15" ht="12.75" customHeight="1">
      <c r="A295" s="33">
        <v>285</v>
      </c>
      <c r="B295" s="53" t="s">
        <v>794</v>
      </c>
      <c r="C295" s="31">
        <v>993.15</v>
      </c>
      <c r="D295" s="36">
        <v>998.80000000000007</v>
      </c>
      <c r="E295" s="36">
        <v>978.45000000000016</v>
      </c>
      <c r="F295" s="36">
        <v>963.75000000000011</v>
      </c>
      <c r="G295" s="36">
        <v>943.4000000000002</v>
      </c>
      <c r="H295" s="36">
        <v>1013.5000000000001</v>
      </c>
      <c r="I295" s="36">
        <v>1033.8499999999999</v>
      </c>
      <c r="J295" s="36">
        <v>1048.5500000000002</v>
      </c>
      <c r="K295" s="31">
        <v>1019.15</v>
      </c>
      <c r="L295" s="31">
        <v>984.1</v>
      </c>
      <c r="M295" s="31">
        <v>4.5993399999999998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1818</v>
      </c>
      <c r="D296" s="36">
        <v>1819.5333333333335</v>
      </c>
      <c r="E296" s="36">
        <v>1811.166666666667</v>
      </c>
      <c r="F296" s="36">
        <v>1804.3333333333335</v>
      </c>
      <c r="G296" s="36">
        <v>1795.9666666666669</v>
      </c>
      <c r="H296" s="36">
        <v>1826.366666666667</v>
      </c>
      <c r="I296" s="36">
        <v>1834.7333333333333</v>
      </c>
      <c r="J296" s="36">
        <v>1841.5666666666671</v>
      </c>
      <c r="K296" s="31">
        <v>1827.9</v>
      </c>
      <c r="L296" s="31">
        <v>1812.7</v>
      </c>
      <c r="M296" s="31">
        <v>18.151859999999999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2471.1</v>
      </c>
      <c r="D297" s="36">
        <v>2470.0333333333333</v>
      </c>
      <c r="E297" s="36">
        <v>2443.0666666666666</v>
      </c>
      <c r="F297" s="36">
        <v>2415.0333333333333</v>
      </c>
      <c r="G297" s="36">
        <v>2388.0666666666666</v>
      </c>
      <c r="H297" s="36">
        <v>2498.0666666666666</v>
      </c>
      <c r="I297" s="36">
        <v>2525.0333333333328</v>
      </c>
      <c r="J297" s="36">
        <v>2553.0666666666666</v>
      </c>
      <c r="K297" s="31">
        <v>2497</v>
      </c>
      <c r="L297" s="31">
        <v>2442</v>
      </c>
      <c r="M297" s="31">
        <v>0.63600999999999996</v>
      </c>
      <c r="N297" s="1"/>
      <c r="O297" s="1"/>
    </row>
    <row r="298" spans="1:15" ht="12.75" customHeight="1">
      <c r="A298" s="33">
        <v>288</v>
      </c>
      <c r="B298" s="53" t="s">
        <v>834</v>
      </c>
      <c r="C298" s="31">
        <v>167.62</v>
      </c>
      <c r="D298" s="36">
        <v>168.15</v>
      </c>
      <c r="E298" s="36">
        <v>166.75</v>
      </c>
      <c r="F298" s="36">
        <v>165.88</v>
      </c>
      <c r="G298" s="36">
        <v>164.48</v>
      </c>
      <c r="H298" s="36">
        <v>169.02</v>
      </c>
      <c r="I298" s="36">
        <v>170.42000000000004</v>
      </c>
      <c r="J298" s="36">
        <v>171.29000000000002</v>
      </c>
      <c r="K298" s="31">
        <v>169.55</v>
      </c>
      <c r="L298" s="31">
        <v>167.28</v>
      </c>
      <c r="M298" s="31">
        <v>34.149900000000002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5462.2</v>
      </c>
      <c r="D299" s="36">
        <v>5462.583333333333</v>
      </c>
      <c r="E299" s="36">
        <v>5417.4166666666661</v>
      </c>
      <c r="F299" s="36">
        <v>5372.6333333333332</v>
      </c>
      <c r="G299" s="36">
        <v>5327.4666666666662</v>
      </c>
      <c r="H299" s="36">
        <v>5507.3666666666659</v>
      </c>
      <c r="I299" s="36">
        <v>5552.5333333333319</v>
      </c>
      <c r="J299" s="36">
        <v>5597.3166666666657</v>
      </c>
      <c r="K299" s="31">
        <v>5507.75</v>
      </c>
      <c r="L299" s="31">
        <v>5417.8</v>
      </c>
      <c r="M299" s="31">
        <v>0.98101000000000005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672.6</v>
      </c>
      <c r="D300" s="36">
        <v>674.0333333333333</v>
      </c>
      <c r="E300" s="36">
        <v>669.21666666666658</v>
      </c>
      <c r="F300" s="36">
        <v>665.83333333333326</v>
      </c>
      <c r="G300" s="36">
        <v>661.01666666666654</v>
      </c>
      <c r="H300" s="36">
        <v>677.41666666666663</v>
      </c>
      <c r="I300" s="36">
        <v>682.23333333333323</v>
      </c>
      <c r="J300" s="36">
        <v>685.61666666666667</v>
      </c>
      <c r="K300" s="31">
        <v>678.85</v>
      </c>
      <c r="L300" s="31">
        <v>670.65</v>
      </c>
      <c r="M300" s="31">
        <v>15.567629999999999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5641.6</v>
      </c>
      <c r="D301" s="36">
        <v>5654.8666666666659</v>
      </c>
      <c r="E301" s="36">
        <v>5606.7333333333318</v>
      </c>
      <c r="F301" s="36">
        <v>5571.8666666666659</v>
      </c>
      <c r="G301" s="36">
        <v>5523.7333333333318</v>
      </c>
      <c r="H301" s="36">
        <v>5689.7333333333318</v>
      </c>
      <c r="I301" s="36">
        <v>5737.866666666665</v>
      </c>
      <c r="J301" s="36">
        <v>5772.7333333333318</v>
      </c>
      <c r="K301" s="31">
        <v>5703</v>
      </c>
      <c r="L301" s="31">
        <v>5620</v>
      </c>
      <c r="M301" s="31">
        <v>2.5221300000000002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3598.55</v>
      </c>
      <c r="D302" s="36">
        <v>3602.5333333333333</v>
      </c>
      <c r="E302" s="36">
        <v>3583.0666666666666</v>
      </c>
      <c r="F302" s="36">
        <v>3567.5833333333335</v>
      </c>
      <c r="G302" s="36">
        <v>3548.1166666666668</v>
      </c>
      <c r="H302" s="36">
        <v>3618.0166666666664</v>
      </c>
      <c r="I302" s="36">
        <v>3637.4833333333327</v>
      </c>
      <c r="J302" s="36">
        <v>3652.9666666666662</v>
      </c>
      <c r="K302" s="31">
        <v>3622</v>
      </c>
      <c r="L302" s="31">
        <v>3587.05</v>
      </c>
      <c r="M302" s="31">
        <v>18.251799999999999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504.45</v>
      </c>
      <c r="D303" s="36">
        <v>507.31666666666666</v>
      </c>
      <c r="E303" s="36">
        <v>499.63333333333333</v>
      </c>
      <c r="F303" s="36">
        <v>494.81666666666666</v>
      </c>
      <c r="G303" s="36">
        <v>487.13333333333333</v>
      </c>
      <c r="H303" s="36">
        <v>512.13333333333333</v>
      </c>
      <c r="I303" s="36">
        <v>519.81666666666661</v>
      </c>
      <c r="J303" s="36">
        <v>524.63333333333333</v>
      </c>
      <c r="K303" s="31">
        <v>515</v>
      </c>
      <c r="L303" s="31">
        <v>502.5</v>
      </c>
      <c r="M303" s="31">
        <v>2.6560899999999998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446.2</v>
      </c>
      <c r="D304" s="36">
        <v>448.08333333333331</v>
      </c>
      <c r="E304" s="36">
        <v>442.41666666666663</v>
      </c>
      <c r="F304" s="36">
        <v>438.63333333333333</v>
      </c>
      <c r="G304" s="36">
        <v>432.96666666666664</v>
      </c>
      <c r="H304" s="36">
        <v>451.86666666666662</v>
      </c>
      <c r="I304" s="36">
        <v>457.53333333333325</v>
      </c>
      <c r="J304" s="36">
        <v>461.31666666666661</v>
      </c>
      <c r="K304" s="31">
        <v>453.75</v>
      </c>
      <c r="L304" s="31">
        <v>444.3</v>
      </c>
      <c r="M304" s="31">
        <v>11.65399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280.10000000000002</v>
      </c>
      <c r="D305" s="36">
        <v>281.08333333333331</v>
      </c>
      <c r="E305" s="36">
        <v>277.16666666666663</v>
      </c>
      <c r="F305" s="36">
        <v>274.23333333333329</v>
      </c>
      <c r="G305" s="36">
        <v>270.31666666666661</v>
      </c>
      <c r="H305" s="36">
        <v>284.01666666666665</v>
      </c>
      <c r="I305" s="36">
        <v>287.93333333333328</v>
      </c>
      <c r="J305" s="36">
        <v>290.86666666666667</v>
      </c>
      <c r="K305" s="31">
        <v>285</v>
      </c>
      <c r="L305" s="31">
        <v>278.14999999999998</v>
      </c>
      <c r="M305" s="31">
        <v>14.76057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131.80000000000001</v>
      </c>
      <c r="D306" s="36">
        <v>132.30333333333331</v>
      </c>
      <c r="E306" s="36">
        <v>130.13666666666663</v>
      </c>
      <c r="F306" s="36">
        <v>128.4733333333333</v>
      </c>
      <c r="G306" s="36">
        <v>126.30666666666662</v>
      </c>
      <c r="H306" s="36">
        <v>133.96666666666664</v>
      </c>
      <c r="I306" s="36">
        <v>136.13333333333333</v>
      </c>
      <c r="J306" s="36">
        <v>137.79666666666665</v>
      </c>
      <c r="K306" s="31">
        <v>134.47</v>
      </c>
      <c r="L306" s="31">
        <v>130.63999999999999</v>
      </c>
      <c r="M306" s="31">
        <v>40.944020000000002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1061.3499999999999</v>
      </c>
      <c r="D307" s="36">
        <v>1066.8833333333332</v>
      </c>
      <c r="E307" s="36">
        <v>1053.4666666666665</v>
      </c>
      <c r="F307" s="36">
        <v>1045.5833333333333</v>
      </c>
      <c r="G307" s="36">
        <v>1032.1666666666665</v>
      </c>
      <c r="H307" s="36">
        <v>1074.7666666666664</v>
      </c>
      <c r="I307" s="36">
        <v>1088.1833333333334</v>
      </c>
      <c r="J307" s="36">
        <v>1096.0666666666664</v>
      </c>
      <c r="K307" s="31">
        <v>1080.3</v>
      </c>
      <c r="L307" s="31">
        <v>1059</v>
      </c>
      <c r="M307" s="31">
        <v>9.2249300000000005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7307.9</v>
      </c>
      <c r="D308" s="36">
        <v>7329.8166666666666</v>
      </c>
      <c r="E308" s="36">
        <v>7238.083333333333</v>
      </c>
      <c r="F308" s="36">
        <v>7168.2666666666664</v>
      </c>
      <c r="G308" s="36">
        <v>7076.5333333333328</v>
      </c>
      <c r="H308" s="36">
        <v>7399.6333333333332</v>
      </c>
      <c r="I308" s="36">
        <v>7491.3666666666668</v>
      </c>
      <c r="J308" s="36">
        <v>7561.1833333333334</v>
      </c>
      <c r="K308" s="31">
        <v>7421.55</v>
      </c>
      <c r="L308" s="31">
        <v>7260</v>
      </c>
      <c r="M308" s="31">
        <v>0.47365000000000002</v>
      </c>
      <c r="N308" s="1"/>
      <c r="O308" s="1"/>
    </row>
    <row r="309" spans="1:15" ht="12.75" customHeight="1">
      <c r="A309" s="33">
        <v>299</v>
      </c>
      <c r="B309" s="53" t="s">
        <v>861</v>
      </c>
      <c r="C309" s="31">
        <v>768.4</v>
      </c>
      <c r="D309" s="36">
        <v>769.66666666666663</v>
      </c>
      <c r="E309" s="36">
        <v>754.2833333333333</v>
      </c>
      <c r="F309" s="36">
        <v>740.16666666666663</v>
      </c>
      <c r="G309" s="36">
        <v>724.7833333333333</v>
      </c>
      <c r="H309" s="36">
        <v>783.7833333333333</v>
      </c>
      <c r="I309" s="36">
        <v>799.16666666666674</v>
      </c>
      <c r="J309" s="36">
        <v>813.2833333333333</v>
      </c>
      <c r="K309" s="31">
        <v>785.05</v>
      </c>
      <c r="L309" s="31">
        <v>755.55</v>
      </c>
      <c r="M309" s="31">
        <v>2.4624100000000002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2093.5500000000002</v>
      </c>
      <c r="D310" s="36">
        <v>2099.6833333333329</v>
      </c>
      <c r="E310" s="36">
        <v>2081.016666666666</v>
      </c>
      <c r="F310" s="36">
        <v>2068.4833333333331</v>
      </c>
      <c r="G310" s="36">
        <v>2049.8166666666662</v>
      </c>
      <c r="H310" s="36">
        <v>2112.2166666666658</v>
      </c>
      <c r="I310" s="36">
        <v>2130.8833333333328</v>
      </c>
      <c r="J310" s="36">
        <v>2143.4166666666656</v>
      </c>
      <c r="K310" s="31">
        <v>2118.35</v>
      </c>
      <c r="L310" s="31">
        <v>2087.15</v>
      </c>
      <c r="M310" s="31">
        <v>9.0771300000000004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103.39</v>
      </c>
      <c r="D311" s="36">
        <v>103.88666666666666</v>
      </c>
      <c r="E311" s="36">
        <v>102.15333333333331</v>
      </c>
      <c r="F311" s="36">
        <v>100.91666666666666</v>
      </c>
      <c r="G311" s="36">
        <v>99.183333333333309</v>
      </c>
      <c r="H311" s="36">
        <v>105.12333333333331</v>
      </c>
      <c r="I311" s="36">
        <v>106.85666666666665</v>
      </c>
      <c r="J311" s="36">
        <v>108.09333333333331</v>
      </c>
      <c r="K311" s="31">
        <v>105.62</v>
      </c>
      <c r="L311" s="31">
        <v>102.65</v>
      </c>
      <c r="M311" s="31">
        <v>53.365560000000002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138519.6</v>
      </c>
      <c r="D312" s="36">
        <v>139083.65</v>
      </c>
      <c r="E312" s="36">
        <v>137667.29999999999</v>
      </c>
      <c r="F312" s="36">
        <v>136815</v>
      </c>
      <c r="G312" s="36">
        <v>135398.65</v>
      </c>
      <c r="H312" s="36">
        <v>139935.94999999998</v>
      </c>
      <c r="I312" s="36">
        <v>141352.30000000002</v>
      </c>
      <c r="J312" s="36">
        <v>142204.59999999998</v>
      </c>
      <c r="K312" s="31">
        <v>140500</v>
      </c>
      <c r="L312" s="31">
        <v>138231.35</v>
      </c>
      <c r="M312" s="31">
        <v>5.6570000000000002E-2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1803.9</v>
      </c>
      <c r="D313" s="36">
        <v>1797.8</v>
      </c>
      <c r="E313" s="36">
        <v>1750.6</v>
      </c>
      <c r="F313" s="36">
        <v>1697.3</v>
      </c>
      <c r="G313" s="36">
        <v>1650.1</v>
      </c>
      <c r="H313" s="36">
        <v>1851.1</v>
      </c>
      <c r="I313" s="36">
        <v>1898.3000000000002</v>
      </c>
      <c r="J313" s="36">
        <v>1951.6</v>
      </c>
      <c r="K313" s="31">
        <v>1845</v>
      </c>
      <c r="L313" s="31">
        <v>1744.5</v>
      </c>
      <c r="M313" s="31">
        <v>4.27569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1161.25</v>
      </c>
      <c r="D314" s="36">
        <v>1178.7166666666665</v>
      </c>
      <c r="E314" s="36">
        <v>1138.7333333333329</v>
      </c>
      <c r="F314" s="36">
        <v>1116.2166666666665</v>
      </c>
      <c r="G314" s="36">
        <v>1076.2333333333329</v>
      </c>
      <c r="H314" s="36">
        <v>1201.2333333333329</v>
      </c>
      <c r="I314" s="36">
        <v>1241.2166666666665</v>
      </c>
      <c r="J314" s="36">
        <v>1263.7333333333329</v>
      </c>
      <c r="K314" s="31">
        <v>1218.7</v>
      </c>
      <c r="L314" s="31">
        <v>1156.2</v>
      </c>
      <c r="M314" s="31">
        <v>16.791840000000001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1767</v>
      </c>
      <c r="D315" s="36">
        <v>1783.1166666666668</v>
      </c>
      <c r="E315" s="36">
        <v>1746.3833333333337</v>
      </c>
      <c r="F315" s="36">
        <v>1725.7666666666669</v>
      </c>
      <c r="G315" s="36">
        <v>1689.0333333333338</v>
      </c>
      <c r="H315" s="36">
        <v>1803.7333333333336</v>
      </c>
      <c r="I315" s="36">
        <v>1840.4666666666667</v>
      </c>
      <c r="J315" s="36">
        <v>1861.0833333333335</v>
      </c>
      <c r="K315" s="31">
        <v>1819.85</v>
      </c>
      <c r="L315" s="31">
        <v>1762.5</v>
      </c>
      <c r="M315" s="31">
        <v>3.5307499999999998</v>
      </c>
      <c r="N315" s="1"/>
      <c r="O315" s="1"/>
    </row>
    <row r="316" spans="1:15" ht="12.75" customHeight="1">
      <c r="A316" s="33">
        <v>306</v>
      </c>
      <c r="B316" s="53" t="s">
        <v>862</v>
      </c>
      <c r="C316" s="31">
        <v>655.65</v>
      </c>
      <c r="D316" s="36">
        <v>652.44999999999993</v>
      </c>
      <c r="E316" s="36">
        <v>645.09999999999991</v>
      </c>
      <c r="F316" s="36">
        <v>634.54999999999995</v>
      </c>
      <c r="G316" s="36">
        <v>627.19999999999993</v>
      </c>
      <c r="H316" s="36">
        <v>662.99999999999989</v>
      </c>
      <c r="I316" s="36">
        <v>670.35</v>
      </c>
      <c r="J316" s="36">
        <v>680.89999999999986</v>
      </c>
      <c r="K316" s="31">
        <v>659.8</v>
      </c>
      <c r="L316" s="31">
        <v>641.9</v>
      </c>
      <c r="M316" s="31">
        <v>4.1060400000000001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305</v>
      </c>
      <c r="D317" s="36">
        <v>307.58333333333331</v>
      </c>
      <c r="E317" s="36">
        <v>301.16666666666663</v>
      </c>
      <c r="F317" s="36">
        <v>297.33333333333331</v>
      </c>
      <c r="G317" s="36">
        <v>290.91666666666663</v>
      </c>
      <c r="H317" s="36">
        <v>311.41666666666663</v>
      </c>
      <c r="I317" s="36">
        <v>317.83333333333326</v>
      </c>
      <c r="J317" s="36">
        <v>321.66666666666663</v>
      </c>
      <c r="K317" s="31">
        <v>314</v>
      </c>
      <c r="L317" s="31">
        <v>303.75</v>
      </c>
      <c r="M317" s="31">
        <v>16.303090000000001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2759</v>
      </c>
      <c r="D318" s="36">
        <v>2751.1</v>
      </c>
      <c r="E318" s="36">
        <v>2733.2</v>
      </c>
      <c r="F318" s="36">
        <v>2707.4</v>
      </c>
      <c r="G318" s="36">
        <v>2689.5</v>
      </c>
      <c r="H318" s="36">
        <v>2776.8999999999996</v>
      </c>
      <c r="I318" s="36">
        <v>2794.8</v>
      </c>
      <c r="J318" s="36">
        <v>2820.5999999999995</v>
      </c>
      <c r="K318" s="31">
        <v>2769</v>
      </c>
      <c r="L318" s="31">
        <v>2725.3</v>
      </c>
      <c r="M318" s="31">
        <v>19.435390000000002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407.2</v>
      </c>
      <c r="D319" s="36">
        <v>408.05</v>
      </c>
      <c r="E319" s="36">
        <v>403.15000000000003</v>
      </c>
      <c r="F319" s="36">
        <v>399.1</v>
      </c>
      <c r="G319" s="36">
        <v>394.20000000000005</v>
      </c>
      <c r="H319" s="36">
        <v>412.1</v>
      </c>
      <c r="I319" s="36">
        <v>417</v>
      </c>
      <c r="J319" s="36">
        <v>421.05</v>
      </c>
      <c r="K319" s="31">
        <v>412.95</v>
      </c>
      <c r="L319" s="31">
        <v>404</v>
      </c>
      <c r="M319" s="31">
        <v>0.92927999999999999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576.75</v>
      </c>
      <c r="D320" s="36">
        <v>575.98333333333335</v>
      </c>
      <c r="E320" s="36">
        <v>570.76666666666665</v>
      </c>
      <c r="F320" s="36">
        <v>564.7833333333333</v>
      </c>
      <c r="G320" s="36">
        <v>559.56666666666661</v>
      </c>
      <c r="H320" s="36">
        <v>581.9666666666667</v>
      </c>
      <c r="I320" s="36">
        <v>587.18333333333339</v>
      </c>
      <c r="J320" s="36">
        <v>593.16666666666674</v>
      </c>
      <c r="K320" s="31">
        <v>581.20000000000005</v>
      </c>
      <c r="L320" s="31">
        <v>570</v>
      </c>
      <c r="M320" s="31">
        <v>1.5406500000000001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215.08</v>
      </c>
      <c r="D321" s="36">
        <v>216.67333333333332</v>
      </c>
      <c r="E321" s="36">
        <v>212.54666666666662</v>
      </c>
      <c r="F321" s="36">
        <v>210.01333333333329</v>
      </c>
      <c r="G321" s="36">
        <v>205.8866666666666</v>
      </c>
      <c r="H321" s="36">
        <v>219.20666666666665</v>
      </c>
      <c r="I321" s="36">
        <v>223.33333333333337</v>
      </c>
      <c r="J321" s="36">
        <v>225.86666666666667</v>
      </c>
      <c r="K321" s="31">
        <v>220.8</v>
      </c>
      <c r="L321" s="31">
        <v>214.14</v>
      </c>
      <c r="M321" s="31">
        <v>64.894469999999998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213.75</v>
      </c>
      <c r="D322" s="36">
        <v>215.49666666666667</v>
      </c>
      <c r="E322" s="36">
        <v>211.00333333333333</v>
      </c>
      <c r="F322" s="36">
        <v>208.25666666666666</v>
      </c>
      <c r="G322" s="36">
        <v>203.76333333333332</v>
      </c>
      <c r="H322" s="36">
        <v>218.24333333333334</v>
      </c>
      <c r="I322" s="36">
        <v>222.73666666666668</v>
      </c>
      <c r="J322" s="36">
        <v>225.48333333333335</v>
      </c>
      <c r="K322" s="31">
        <v>219.99</v>
      </c>
      <c r="L322" s="31">
        <v>212.75</v>
      </c>
      <c r="M322" s="31">
        <v>56.009160000000001</v>
      </c>
      <c r="N322" s="1"/>
      <c r="O322" s="1"/>
    </row>
    <row r="323" spans="1:15" ht="12.75" customHeight="1">
      <c r="A323" s="33">
        <v>313</v>
      </c>
      <c r="B323" s="53" t="s">
        <v>800</v>
      </c>
      <c r="C323" s="31">
        <v>2362.4499999999998</v>
      </c>
      <c r="D323" s="36">
        <v>2344.8333333333335</v>
      </c>
      <c r="E323" s="36">
        <v>2313.916666666667</v>
      </c>
      <c r="F323" s="36">
        <v>2265.3833333333337</v>
      </c>
      <c r="G323" s="36">
        <v>2234.4666666666672</v>
      </c>
      <c r="H323" s="36">
        <v>2393.3666666666668</v>
      </c>
      <c r="I323" s="36">
        <v>2424.2833333333338</v>
      </c>
      <c r="J323" s="36">
        <v>2472.8166666666666</v>
      </c>
      <c r="K323" s="31">
        <v>2375.75</v>
      </c>
      <c r="L323" s="31">
        <v>2296.3000000000002</v>
      </c>
      <c r="M323" s="31">
        <v>5.3011600000000003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678.2</v>
      </c>
      <c r="D324" s="36">
        <v>679.1</v>
      </c>
      <c r="E324" s="36">
        <v>669.55000000000007</v>
      </c>
      <c r="F324" s="36">
        <v>660.90000000000009</v>
      </c>
      <c r="G324" s="36">
        <v>651.35000000000014</v>
      </c>
      <c r="H324" s="36">
        <v>687.75</v>
      </c>
      <c r="I324" s="36">
        <v>697.3</v>
      </c>
      <c r="J324" s="36">
        <v>705.94999999999993</v>
      </c>
      <c r="K324" s="31">
        <v>688.65</v>
      </c>
      <c r="L324" s="31">
        <v>670.45</v>
      </c>
      <c r="M324" s="31">
        <v>17.084790000000002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12302.3</v>
      </c>
      <c r="D325" s="36">
        <v>12310.583333333334</v>
      </c>
      <c r="E325" s="36">
        <v>12246.116666666669</v>
      </c>
      <c r="F325" s="36">
        <v>12189.933333333334</v>
      </c>
      <c r="G325" s="36">
        <v>12125.466666666669</v>
      </c>
      <c r="H325" s="36">
        <v>12366.766666666668</v>
      </c>
      <c r="I325" s="36">
        <v>12431.233333333332</v>
      </c>
      <c r="J325" s="36">
        <v>12487.416666666668</v>
      </c>
      <c r="K325" s="31">
        <v>12375.05</v>
      </c>
      <c r="L325" s="31">
        <v>12254.4</v>
      </c>
      <c r="M325" s="31">
        <v>4.4080899999999996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2998.25</v>
      </c>
      <c r="D326" s="36">
        <v>3000.0333333333333</v>
      </c>
      <c r="E326" s="36">
        <v>2956.2166666666667</v>
      </c>
      <c r="F326" s="36">
        <v>2914.1833333333334</v>
      </c>
      <c r="G326" s="36">
        <v>2870.3666666666668</v>
      </c>
      <c r="H326" s="36">
        <v>3042.0666666666666</v>
      </c>
      <c r="I326" s="36">
        <v>3085.8833333333332</v>
      </c>
      <c r="J326" s="36">
        <v>3127.9166666666665</v>
      </c>
      <c r="K326" s="31">
        <v>3043.85</v>
      </c>
      <c r="L326" s="31">
        <v>2958</v>
      </c>
      <c r="M326" s="31">
        <v>2.2822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1061.6500000000001</v>
      </c>
      <c r="D327" s="36">
        <v>1059.8999999999999</v>
      </c>
      <c r="E327" s="36">
        <v>1046.7499999999998</v>
      </c>
      <c r="F327" s="36">
        <v>1031.8499999999999</v>
      </c>
      <c r="G327" s="36">
        <v>1018.6999999999998</v>
      </c>
      <c r="H327" s="36">
        <v>1074.7999999999997</v>
      </c>
      <c r="I327" s="36">
        <v>1087.9499999999998</v>
      </c>
      <c r="J327" s="36">
        <v>1102.8499999999997</v>
      </c>
      <c r="K327" s="31">
        <v>1073.05</v>
      </c>
      <c r="L327" s="31">
        <v>1045</v>
      </c>
      <c r="M327" s="31">
        <v>5.5282400000000003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852.95</v>
      </c>
      <c r="D328" s="36">
        <v>858.36666666666667</v>
      </c>
      <c r="E328" s="36">
        <v>843.68333333333339</v>
      </c>
      <c r="F328" s="36">
        <v>834.41666666666674</v>
      </c>
      <c r="G328" s="36">
        <v>819.73333333333346</v>
      </c>
      <c r="H328" s="36">
        <v>867.63333333333333</v>
      </c>
      <c r="I328" s="36">
        <v>882.31666666666649</v>
      </c>
      <c r="J328" s="36">
        <v>891.58333333333326</v>
      </c>
      <c r="K328" s="31">
        <v>873.05</v>
      </c>
      <c r="L328" s="31">
        <v>849.1</v>
      </c>
      <c r="M328" s="31">
        <v>9.1578599999999994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4411.6000000000004</v>
      </c>
      <c r="D329" s="36">
        <v>4454.2</v>
      </c>
      <c r="E329" s="36">
        <v>4354.3999999999996</v>
      </c>
      <c r="F329" s="36">
        <v>4297.2</v>
      </c>
      <c r="G329" s="36">
        <v>4197.3999999999996</v>
      </c>
      <c r="H329" s="36">
        <v>4511.3999999999996</v>
      </c>
      <c r="I329" s="36">
        <v>4611.2000000000007</v>
      </c>
      <c r="J329" s="36">
        <v>4668.3999999999996</v>
      </c>
      <c r="K329" s="31">
        <v>4554</v>
      </c>
      <c r="L329" s="31">
        <v>4397</v>
      </c>
      <c r="M329" s="31">
        <v>23.790489999999998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635</v>
      </c>
      <c r="D330" s="36">
        <v>635.26666666666665</v>
      </c>
      <c r="E330" s="36">
        <v>630.5333333333333</v>
      </c>
      <c r="F330" s="36">
        <v>626.06666666666661</v>
      </c>
      <c r="G330" s="36">
        <v>621.33333333333326</v>
      </c>
      <c r="H330" s="36">
        <v>639.73333333333335</v>
      </c>
      <c r="I330" s="36">
        <v>644.4666666666667</v>
      </c>
      <c r="J330" s="36">
        <v>648.93333333333339</v>
      </c>
      <c r="K330" s="31">
        <v>640</v>
      </c>
      <c r="L330" s="31">
        <v>630.79999999999995</v>
      </c>
      <c r="M330" s="31">
        <v>4.3218800000000002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1340.1</v>
      </c>
      <c r="D331" s="36">
        <v>1354.3500000000001</v>
      </c>
      <c r="E331" s="36">
        <v>1316.7000000000003</v>
      </c>
      <c r="F331" s="36">
        <v>1293.3000000000002</v>
      </c>
      <c r="G331" s="36">
        <v>1255.6500000000003</v>
      </c>
      <c r="H331" s="36">
        <v>1377.7500000000002</v>
      </c>
      <c r="I331" s="36">
        <v>1415.4000000000003</v>
      </c>
      <c r="J331" s="36">
        <v>1438.8000000000002</v>
      </c>
      <c r="K331" s="31">
        <v>1392</v>
      </c>
      <c r="L331" s="31">
        <v>1330.95</v>
      </c>
      <c r="M331" s="31">
        <v>0.83423999999999998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2065.25</v>
      </c>
      <c r="D332" s="36">
        <v>2078.9500000000003</v>
      </c>
      <c r="E332" s="36">
        <v>2042.3000000000006</v>
      </c>
      <c r="F332" s="36">
        <v>2019.3500000000004</v>
      </c>
      <c r="G332" s="36">
        <v>1982.7000000000007</v>
      </c>
      <c r="H332" s="36">
        <v>2101.9000000000005</v>
      </c>
      <c r="I332" s="36">
        <v>2138.5500000000002</v>
      </c>
      <c r="J332" s="36">
        <v>2161.5000000000005</v>
      </c>
      <c r="K332" s="31">
        <v>2115.6</v>
      </c>
      <c r="L332" s="31">
        <v>2056</v>
      </c>
      <c r="M332" s="31">
        <v>1.2933300000000001</v>
      </c>
      <c r="N332" s="1"/>
      <c r="O332" s="1"/>
    </row>
    <row r="333" spans="1:15" ht="12.75" customHeight="1">
      <c r="A333" s="33">
        <v>323</v>
      </c>
      <c r="B333" s="53" t="s">
        <v>799</v>
      </c>
      <c r="C333" s="31">
        <v>631.15</v>
      </c>
      <c r="D333" s="36">
        <v>604.94999999999993</v>
      </c>
      <c r="E333" s="36">
        <v>564.24999999999989</v>
      </c>
      <c r="F333" s="36">
        <v>497.34999999999991</v>
      </c>
      <c r="G333" s="36">
        <v>456.64999999999986</v>
      </c>
      <c r="H333" s="36">
        <v>671.84999999999991</v>
      </c>
      <c r="I333" s="36">
        <v>712.55</v>
      </c>
      <c r="J333" s="36">
        <v>779.44999999999993</v>
      </c>
      <c r="K333" s="31">
        <v>645.65</v>
      </c>
      <c r="L333" s="31">
        <v>538.04999999999995</v>
      </c>
      <c r="M333" s="31">
        <v>161.06675999999999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70.8</v>
      </c>
      <c r="D334" s="36">
        <v>71.423333333333332</v>
      </c>
      <c r="E334" s="36">
        <v>69.796666666666667</v>
      </c>
      <c r="F334" s="36">
        <v>68.793333333333337</v>
      </c>
      <c r="G334" s="36">
        <v>67.166666666666671</v>
      </c>
      <c r="H334" s="36">
        <v>72.426666666666662</v>
      </c>
      <c r="I334" s="36">
        <v>74.053333333333327</v>
      </c>
      <c r="J334" s="36">
        <v>75.056666666666658</v>
      </c>
      <c r="K334" s="31">
        <v>73.05</v>
      </c>
      <c r="L334" s="31">
        <v>70.42</v>
      </c>
      <c r="M334" s="31">
        <v>57.90822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696.45</v>
      </c>
      <c r="D335" s="36">
        <v>696.7166666666667</v>
      </c>
      <c r="E335" s="36">
        <v>688.83333333333337</v>
      </c>
      <c r="F335" s="36">
        <v>681.2166666666667</v>
      </c>
      <c r="G335" s="36">
        <v>673.33333333333337</v>
      </c>
      <c r="H335" s="36">
        <v>704.33333333333337</v>
      </c>
      <c r="I335" s="36">
        <v>712.21666666666658</v>
      </c>
      <c r="J335" s="36">
        <v>719.83333333333337</v>
      </c>
      <c r="K335" s="31">
        <v>704.6</v>
      </c>
      <c r="L335" s="31">
        <v>689.1</v>
      </c>
      <c r="M335" s="31">
        <v>7.1865399999999999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2997.65</v>
      </c>
      <c r="D336" s="36">
        <v>3014.5499999999997</v>
      </c>
      <c r="E336" s="36">
        <v>2964.0999999999995</v>
      </c>
      <c r="F336" s="36">
        <v>2930.5499999999997</v>
      </c>
      <c r="G336" s="36">
        <v>2880.0999999999995</v>
      </c>
      <c r="H336" s="36">
        <v>3048.0999999999995</v>
      </c>
      <c r="I336" s="36">
        <v>3098.5499999999993</v>
      </c>
      <c r="J336" s="36">
        <v>3132.0999999999995</v>
      </c>
      <c r="K336" s="31">
        <v>3065</v>
      </c>
      <c r="L336" s="31">
        <v>2981</v>
      </c>
      <c r="M336" s="31">
        <v>4.6348900000000004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4858.2</v>
      </c>
      <c r="D337" s="36">
        <v>4845.0499999999993</v>
      </c>
      <c r="E337" s="36">
        <v>4754.6999999999989</v>
      </c>
      <c r="F337" s="36">
        <v>4651.2</v>
      </c>
      <c r="G337" s="36">
        <v>4560.8499999999995</v>
      </c>
      <c r="H337" s="36">
        <v>4948.5499999999984</v>
      </c>
      <c r="I337" s="36">
        <v>5038.8999999999987</v>
      </c>
      <c r="J337" s="36">
        <v>5142.3999999999978</v>
      </c>
      <c r="K337" s="31">
        <v>4935.3999999999996</v>
      </c>
      <c r="L337" s="31">
        <v>4741.55</v>
      </c>
      <c r="M337" s="31">
        <v>5.7151500000000004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1900.8</v>
      </c>
      <c r="D338" s="36">
        <v>1909.8166666666666</v>
      </c>
      <c r="E338" s="36">
        <v>1887.2333333333331</v>
      </c>
      <c r="F338" s="36">
        <v>1873.6666666666665</v>
      </c>
      <c r="G338" s="36">
        <v>1851.083333333333</v>
      </c>
      <c r="H338" s="36">
        <v>1923.3833333333332</v>
      </c>
      <c r="I338" s="36">
        <v>1945.9666666666667</v>
      </c>
      <c r="J338" s="36">
        <v>1959.5333333333333</v>
      </c>
      <c r="K338" s="31">
        <v>1932.4</v>
      </c>
      <c r="L338" s="31">
        <v>1896.25</v>
      </c>
      <c r="M338" s="31">
        <v>2.6849799999999999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1558.15</v>
      </c>
      <c r="D339" s="36">
        <v>1552.8</v>
      </c>
      <c r="E339" s="36">
        <v>1525.6</v>
      </c>
      <c r="F339" s="36">
        <v>1493.05</v>
      </c>
      <c r="G339" s="36">
        <v>1465.85</v>
      </c>
      <c r="H339" s="36">
        <v>1585.35</v>
      </c>
      <c r="I339" s="36">
        <v>1612.5500000000002</v>
      </c>
      <c r="J339" s="36">
        <v>1645.1</v>
      </c>
      <c r="K339" s="31">
        <v>1580</v>
      </c>
      <c r="L339" s="31">
        <v>1520.25</v>
      </c>
      <c r="M339" s="31">
        <v>14.98277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178.19</v>
      </c>
      <c r="D340" s="36">
        <v>179.91333333333333</v>
      </c>
      <c r="E340" s="36">
        <v>175.87666666666667</v>
      </c>
      <c r="F340" s="36">
        <v>173.56333333333333</v>
      </c>
      <c r="G340" s="36">
        <v>169.52666666666667</v>
      </c>
      <c r="H340" s="36">
        <v>182.22666666666666</v>
      </c>
      <c r="I340" s="36">
        <v>186.26333333333335</v>
      </c>
      <c r="J340" s="36">
        <v>188.57666666666665</v>
      </c>
      <c r="K340" s="31">
        <v>183.95</v>
      </c>
      <c r="L340" s="31">
        <v>177.6</v>
      </c>
      <c r="M340" s="31">
        <v>115.85065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323.55</v>
      </c>
      <c r="D341" s="36">
        <v>323.01666666666665</v>
      </c>
      <c r="E341" s="36">
        <v>319.33333333333331</v>
      </c>
      <c r="F341" s="36">
        <v>315.11666666666667</v>
      </c>
      <c r="G341" s="36">
        <v>311.43333333333334</v>
      </c>
      <c r="H341" s="36">
        <v>327.23333333333329</v>
      </c>
      <c r="I341" s="36">
        <v>330.91666666666669</v>
      </c>
      <c r="J341" s="36">
        <v>335.13333333333327</v>
      </c>
      <c r="K341" s="31">
        <v>326.7</v>
      </c>
      <c r="L341" s="31">
        <v>318.8</v>
      </c>
      <c r="M341" s="31">
        <v>33.176360000000003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97.09</v>
      </c>
      <c r="D342" s="36">
        <v>97.563333333333333</v>
      </c>
      <c r="E342" s="36">
        <v>96.526666666666671</v>
      </c>
      <c r="F342" s="36">
        <v>95.963333333333338</v>
      </c>
      <c r="G342" s="36">
        <v>94.926666666666677</v>
      </c>
      <c r="H342" s="36">
        <v>98.126666666666665</v>
      </c>
      <c r="I342" s="36">
        <v>99.163333333333327</v>
      </c>
      <c r="J342" s="36">
        <v>99.726666666666659</v>
      </c>
      <c r="K342" s="31">
        <v>98.6</v>
      </c>
      <c r="L342" s="31">
        <v>97</v>
      </c>
      <c r="M342" s="31">
        <v>184.47799000000001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275.45</v>
      </c>
      <c r="D343" s="36">
        <v>273.25</v>
      </c>
      <c r="E343" s="36">
        <v>270.55</v>
      </c>
      <c r="F343" s="36">
        <v>265.65000000000003</v>
      </c>
      <c r="G343" s="36">
        <v>262.95000000000005</v>
      </c>
      <c r="H343" s="36">
        <v>278.14999999999998</v>
      </c>
      <c r="I343" s="36">
        <v>280.85000000000002</v>
      </c>
      <c r="J343" s="36">
        <v>285.74999999999994</v>
      </c>
      <c r="K343" s="31">
        <v>275.95</v>
      </c>
      <c r="L343" s="31">
        <v>268.35000000000002</v>
      </c>
      <c r="M343" s="31">
        <v>24.818470000000001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221.76</v>
      </c>
      <c r="D344" s="36">
        <v>223.35333333333332</v>
      </c>
      <c r="E344" s="36">
        <v>219.80666666666664</v>
      </c>
      <c r="F344" s="36">
        <v>217.85333333333332</v>
      </c>
      <c r="G344" s="36">
        <v>214.30666666666664</v>
      </c>
      <c r="H344" s="36">
        <v>225.30666666666664</v>
      </c>
      <c r="I344" s="36">
        <v>228.85333333333332</v>
      </c>
      <c r="J344" s="36">
        <v>230.80666666666664</v>
      </c>
      <c r="K344" s="31">
        <v>226.9</v>
      </c>
      <c r="L344" s="31">
        <v>221.4</v>
      </c>
      <c r="M344" s="31">
        <v>46.884810000000002</v>
      </c>
      <c r="N344" s="1"/>
      <c r="O344" s="1"/>
    </row>
    <row r="345" spans="1:15" ht="12.75" customHeight="1">
      <c r="A345" s="33">
        <v>335</v>
      </c>
      <c r="B345" s="53" t="s">
        <v>797</v>
      </c>
      <c r="C345" s="31">
        <v>54.75</v>
      </c>
      <c r="D345" s="36">
        <v>54.873333333333335</v>
      </c>
      <c r="E345" s="36">
        <v>54.466666666666669</v>
      </c>
      <c r="F345" s="36">
        <v>54.183333333333337</v>
      </c>
      <c r="G345" s="36">
        <v>53.776666666666671</v>
      </c>
      <c r="H345" s="36">
        <v>55.156666666666666</v>
      </c>
      <c r="I345" s="36">
        <v>55.563333333333333</v>
      </c>
      <c r="J345" s="36">
        <v>55.846666666666664</v>
      </c>
      <c r="K345" s="31">
        <v>55.28</v>
      </c>
      <c r="L345" s="31">
        <v>54.59</v>
      </c>
      <c r="M345" s="31">
        <v>25.439399999999999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401.95</v>
      </c>
      <c r="D346" s="36">
        <v>402.46666666666664</v>
      </c>
      <c r="E346" s="36">
        <v>399.0333333333333</v>
      </c>
      <c r="F346" s="36">
        <v>396.11666666666667</v>
      </c>
      <c r="G346" s="36">
        <v>392.68333333333334</v>
      </c>
      <c r="H346" s="36">
        <v>405.38333333333327</v>
      </c>
      <c r="I346" s="36">
        <v>408.81666666666655</v>
      </c>
      <c r="J346" s="36">
        <v>411.73333333333323</v>
      </c>
      <c r="K346" s="31">
        <v>405.9</v>
      </c>
      <c r="L346" s="31">
        <v>399.55</v>
      </c>
      <c r="M346" s="31">
        <v>115.13585999999999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1264.4000000000001</v>
      </c>
      <c r="D347" s="36">
        <v>1267.75</v>
      </c>
      <c r="E347" s="36">
        <v>1256.6500000000001</v>
      </c>
      <c r="F347" s="36">
        <v>1248.9000000000001</v>
      </c>
      <c r="G347" s="36">
        <v>1237.8000000000002</v>
      </c>
      <c r="H347" s="36">
        <v>1275.5</v>
      </c>
      <c r="I347" s="36">
        <v>1286.5999999999999</v>
      </c>
      <c r="J347" s="36">
        <v>1294.3499999999999</v>
      </c>
      <c r="K347" s="31">
        <v>1278.8499999999999</v>
      </c>
      <c r="L347" s="31">
        <v>1260</v>
      </c>
      <c r="M347" s="31">
        <v>2.18702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173.16</v>
      </c>
      <c r="D348" s="36">
        <v>172.31666666666669</v>
      </c>
      <c r="E348" s="36">
        <v>170.69333333333338</v>
      </c>
      <c r="F348" s="36">
        <v>168.22666666666669</v>
      </c>
      <c r="G348" s="36">
        <v>166.60333333333338</v>
      </c>
      <c r="H348" s="36">
        <v>174.78333333333339</v>
      </c>
      <c r="I348" s="36">
        <v>176.40666666666667</v>
      </c>
      <c r="J348" s="36">
        <v>178.87333333333339</v>
      </c>
      <c r="K348" s="31">
        <v>173.94</v>
      </c>
      <c r="L348" s="31">
        <v>169.85</v>
      </c>
      <c r="M348" s="31">
        <v>119.53758000000001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3292.2</v>
      </c>
      <c r="D349" s="36">
        <v>3302.9333333333329</v>
      </c>
      <c r="E349" s="36">
        <v>3265.8666666666659</v>
      </c>
      <c r="F349" s="36">
        <v>3239.5333333333328</v>
      </c>
      <c r="G349" s="36">
        <v>3202.4666666666658</v>
      </c>
      <c r="H349" s="36">
        <v>3329.266666666666</v>
      </c>
      <c r="I349" s="36">
        <v>3366.3333333333326</v>
      </c>
      <c r="J349" s="36">
        <v>3392.6666666666661</v>
      </c>
      <c r="K349" s="31">
        <v>3340</v>
      </c>
      <c r="L349" s="31">
        <v>3276.6</v>
      </c>
      <c r="M349" s="31">
        <v>1.1633599999999999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2529.1999999999998</v>
      </c>
      <c r="D350" s="36">
        <v>2533.5166666666664</v>
      </c>
      <c r="E350" s="36">
        <v>2515.6833333333329</v>
      </c>
      <c r="F350" s="36">
        <v>2502.1666666666665</v>
      </c>
      <c r="G350" s="36">
        <v>2484.333333333333</v>
      </c>
      <c r="H350" s="36">
        <v>2547.0333333333328</v>
      </c>
      <c r="I350" s="36">
        <v>2564.8666666666668</v>
      </c>
      <c r="J350" s="36">
        <v>2578.3833333333328</v>
      </c>
      <c r="K350" s="31">
        <v>2551.35</v>
      </c>
      <c r="L350" s="31">
        <v>2520</v>
      </c>
      <c r="M350" s="31">
        <v>5.1153700000000004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98.05</v>
      </c>
      <c r="D351" s="36">
        <v>98.646666666666661</v>
      </c>
      <c r="E351" s="36">
        <v>96.403333333333322</v>
      </c>
      <c r="F351" s="36">
        <v>94.756666666666661</v>
      </c>
      <c r="G351" s="36">
        <v>92.513333333333321</v>
      </c>
      <c r="H351" s="36">
        <v>100.29333333333332</v>
      </c>
      <c r="I351" s="36">
        <v>102.53666666666666</v>
      </c>
      <c r="J351" s="36">
        <v>104.18333333333332</v>
      </c>
      <c r="K351" s="31">
        <v>100.89</v>
      </c>
      <c r="L351" s="31">
        <v>97</v>
      </c>
      <c r="M351" s="31">
        <v>42.345979999999997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707.4</v>
      </c>
      <c r="D352" s="36">
        <v>711.73333333333323</v>
      </c>
      <c r="E352" s="36">
        <v>699.66666666666652</v>
      </c>
      <c r="F352" s="36">
        <v>691.93333333333328</v>
      </c>
      <c r="G352" s="36">
        <v>679.86666666666656</v>
      </c>
      <c r="H352" s="36">
        <v>719.46666666666647</v>
      </c>
      <c r="I352" s="36">
        <v>731.5333333333333</v>
      </c>
      <c r="J352" s="36">
        <v>739.26666666666642</v>
      </c>
      <c r="K352" s="31">
        <v>723.8</v>
      </c>
      <c r="L352" s="31">
        <v>704</v>
      </c>
      <c r="M352" s="31">
        <v>5.1737799999999998</v>
      </c>
      <c r="N352" s="1"/>
      <c r="O352" s="1"/>
    </row>
    <row r="353" spans="1:15" ht="12.75" customHeight="1">
      <c r="A353" s="33">
        <v>343</v>
      </c>
      <c r="B353" s="53" t="s">
        <v>863</v>
      </c>
      <c r="C353" s="31">
        <v>6317.55</v>
      </c>
      <c r="D353" s="36">
        <v>6287.2</v>
      </c>
      <c r="E353" s="36">
        <v>6215.4</v>
      </c>
      <c r="F353" s="36">
        <v>6113.25</v>
      </c>
      <c r="G353" s="36">
        <v>6041.45</v>
      </c>
      <c r="H353" s="36">
        <v>6389.3499999999995</v>
      </c>
      <c r="I353" s="36">
        <v>6461.1500000000005</v>
      </c>
      <c r="J353" s="36">
        <v>6563.2999999999993</v>
      </c>
      <c r="K353" s="31">
        <v>6359</v>
      </c>
      <c r="L353" s="31">
        <v>6185.05</v>
      </c>
      <c r="M353" s="31">
        <v>1.1972499999999999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341.7</v>
      </c>
      <c r="D354" s="36">
        <v>343</v>
      </c>
      <c r="E354" s="36">
        <v>339.3</v>
      </c>
      <c r="F354" s="36">
        <v>336.90000000000003</v>
      </c>
      <c r="G354" s="36">
        <v>333.20000000000005</v>
      </c>
      <c r="H354" s="36">
        <v>345.4</v>
      </c>
      <c r="I354" s="36">
        <v>349.1</v>
      </c>
      <c r="J354" s="36">
        <v>351.49999999999994</v>
      </c>
      <c r="K354" s="31">
        <v>346.7</v>
      </c>
      <c r="L354" s="31">
        <v>340.6</v>
      </c>
      <c r="M354" s="31">
        <v>0.92181999999999997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1703.1</v>
      </c>
      <c r="D355" s="36">
        <v>1714.5333333333335</v>
      </c>
      <c r="E355" s="36">
        <v>1684.166666666667</v>
      </c>
      <c r="F355" s="36">
        <v>1665.2333333333333</v>
      </c>
      <c r="G355" s="36">
        <v>1634.8666666666668</v>
      </c>
      <c r="H355" s="36">
        <v>1733.4666666666672</v>
      </c>
      <c r="I355" s="36">
        <v>1763.8333333333335</v>
      </c>
      <c r="J355" s="36">
        <v>1782.7666666666673</v>
      </c>
      <c r="K355" s="31">
        <v>1744.9</v>
      </c>
      <c r="L355" s="31">
        <v>1695.6</v>
      </c>
      <c r="M355" s="31">
        <v>5.6996700000000002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318.89999999999998</v>
      </c>
      <c r="D356" s="36">
        <v>320.41666666666669</v>
      </c>
      <c r="E356" s="36">
        <v>316.03333333333336</v>
      </c>
      <c r="F356" s="36">
        <v>313.16666666666669</v>
      </c>
      <c r="G356" s="36">
        <v>308.78333333333336</v>
      </c>
      <c r="H356" s="36">
        <v>323.28333333333336</v>
      </c>
      <c r="I356" s="36">
        <v>327.66666666666669</v>
      </c>
      <c r="J356" s="36">
        <v>330.53333333333336</v>
      </c>
      <c r="K356" s="31">
        <v>324.8</v>
      </c>
      <c r="L356" s="31">
        <v>317.55</v>
      </c>
      <c r="M356" s="31">
        <v>132.29612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681.75</v>
      </c>
      <c r="D357" s="36">
        <v>681.31666666666672</v>
      </c>
      <c r="E357" s="36">
        <v>675.73333333333346</v>
      </c>
      <c r="F357" s="36">
        <v>669.7166666666667</v>
      </c>
      <c r="G357" s="36">
        <v>664.13333333333344</v>
      </c>
      <c r="H357" s="36">
        <v>687.33333333333348</v>
      </c>
      <c r="I357" s="36">
        <v>692.91666666666674</v>
      </c>
      <c r="J357" s="36">
        <v>698.93333333333351</v>
      </c>
      <c r="K357" s="31">
        <v>686.9</v>
      </c>
      <c r="L357" s="31">
        <v>675.3</v>
      </c>
      <c r="M357" s="31">
        <v>32.275939999999999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1596.5</v>
      </c>
      <c r="D358" s="36">
        <v>1603.1166666666668</v>
      </c>
      <c r="E358" s="36">
        <v>1586.4333333333336</v>
      </c>
      <c r="F358" s="36">
        <v>1576.3666666666668</v>
      </c>
      <c r="G358" s="36">
        <v>1559.6833333333336</v>
      </c>
      <c r="H358" s="36">
        <v>1613.1833333333336</v>
      </c>
      <c r="I358" s="36">
        <v>1629.866666666667</v>
      </c>
      <c r="J358" s="36">
        <v>1639.9333333333336</v>
      </c>
      <c r="K358" s="31">
        <v>1619.8</v>
      </c>
      <c r="L358" s="31">
        <v>1593.05</v>
      </c>
      <c r="M358" s="31">
        <v>3.04731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554.85</v>
      </c>
      <c r="D359" s="36">
        <v>559.08333333333337</v>
      </c>
      <c r="E359" s="36">
        <v>546.86666666666679</v>
      </c>
      <c r="F359" s="36">
        <v>538.88333333333344</v>
      </c>
      <c r="G359" s="36">
        <v>526.66666666666686</v>
      </c>
      <c r="H359" s="36">
        <v>567.06666666666672</v>
      </c>
      <c r="I359" s="36">
        <v>579.28333333333319</v>
      </c>
      <c r="J359" s="36">
        <v>587.26666666666665</v>
      </c>
      <c r="K359" s="31">
        <v>571.29999999999995</v>
      </c>
      <c r="L359" s="31">
        <v>551.1</v>
      </c>
      <c r="M359" s="31">
        <v>76.344080000000005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10931.5</v>
      </c>
      <c r="D360" s="36">
        <v>10997.699999999999</v>
      </c>
      <c r="E360" s="36">
        <v>10833.799999999997</v>
      </c>
      <c r="F360" s="36">
        <v>10736.099999999999</v>
      </c>
      <c r="G360" s="36">
        <v>10572.199999999997</v>
      </c>
      <c r="H360" s="36">
        <v>11095.399999999998</v>
      </c>
      <c r="I360" s="36">
        <v>11259.3</v>
      </c>
      <c r="J360" s="36">
        <v>11356.999999999998</v>
      </c>
      <c r="K360" s="31">
        <v>11161.6</v>
      </c>
      <c r="L360" s="31">
        <v>10900</v>
      </c>
      <c r="M360" s="31">
        <v>1.9748000000000001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1685.95</v>
      </c>
      <c r="D361" s="36">
        <v>1695.6833333333334</v>
      </c>
      <c r="E361" s="36">
        <v>1665.2666666666669</v>
      </c>
      <c r="F361" s="36">
        <v>1644.5833333333335</v>
      </c>
      <c r="G361" s="36">
        <v>1614.166666666667</v>
      </c>
      <c r="H361" s="36">
        <v>1716.3666666666668</v>
      </c>
      <c r="I361" s="36">
        <v>1746.7833333333333</v>
      </c>
      <c r="J361" s="36">
        <v>1767.4666666666667</v>
      </c>
      <c r="K361" s="31">
        <v>1726.1</v>
      </c>
      <c r="L361" s="31">
        <v>1675</v>
      </c>
      <c r="M361" s="31">
        <v>6.7424400000000002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500.35</v>
      </c>
      <c r="D362" s="36">
        <v>484.5</v>
      </c>
      <c r="E362" s="36">
        <v>462</v>
      </c>
      <c r="F362" s="36">
        <v>423.65</v>
      </c>
      <c r="G362" s="36">
        <v>401.15</v>
      </c>
      <c r="H362" s="36">
        <v>522.85</v>
      </c>
      <c r="I362" s="36">
        <v>545.35</v>
      </c>
      <c r="J362" s="36">
        <v>583.70000000000005</v>
      </c>
      <c r="K362" s="31">
        <v>507</v>
      </c>
      <c r="L362" s="31">
        <v>446.15</v>
      </c>
      <c r="M362" s="31">
        <v>199.83195000000001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4420.5</v>
      </c>
      <c r="D363" s="36">
        <v>4417.5</v>
      </c>
      <c r="E363" s="36">
        <v>4378.2</v>
      </c>
      <c r="F363" s="36">
        <v>4335.8999999999996</v>
      </c>
      <c r="G363" s="36">
        <v>4296.5999999999995</v>
      </c>
      <c r="H363" s="36">
        <v>4459.8</v>
      </c>
      <c r="I363" s="36">
        <v>4499.0999999999995</v>
      </c>
      <c r="J363" s="36">
        <v>4541.4000000000005</v>
      </c>
      <c r="K363" s="31">
        <v>4456.8</v>
      </c>
      <c r="L363" s="31">
        <v>4375.2</v>
      </c>
      <c r="M363" s="31">
        <v>2.29345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866.6</v>
      </c>
      <c r="D364" s="36">
        <v>861.4</v>
      </c>
      <c r="E364" s="36">
        <v>843.8</v>
      </c>
      <c r="F364" s="36">
        <v>821</v>
      </c>
      <c r="G364" s="36">
        <v>803.4</v>
      </c>
      <c r="H364" s="36">
        <v>884.19999999999993</v>
      </c>
      <c r="I364" s="36">
        <v>901.80000000000007</v>
      </c>
      <c r="J364" s="36">
        <v>924.59999999999991</v>
      </c>
      <c r="K364" s="31">
        <v>879</v>
      </c>
      <c r="L364" s="31">
        <v>838.6</v>
      </c>
      <c r="M364" s="31">
        <v>23.21002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465.5</v>
      </c>
      <c r="D365" s="36">
        <v>465.84999999999997</v>
      </c>
      <c r="E365" s="36">
        <v>461.79999999999995</v>
      </c>
      <c r="F365" s="36">
        <v>458.09999999999997</v>
      </c>
      <c r="G365" s="36">
        <v>454.04999999999995</v>
      </c>
      <c r="H365" s="36">
        <v>469.54999999999995</v>
      </c>
      <c r="I365" s="36">
        <v>473.6</v>
      </c>
      <c r="J365" s="36">
        <v>477.29999999999995</v>
      </c>
      <c r="K365" s="31">
        <v>469.9</v>
      </c>
      <c r="L365" s="31">
        <v>462.15</v>
      </c>
      <c r="M365" s="31">
        <v>3.3924099999999999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1485.8</v>
      </c>
      <c r="D366" s="36">
        <v>1495.2666666666667</v>
      </c>
      <c r="E366" s="36">
        <v>1470.5333333333333</v>
      </c>
      <c r="F366" s="36">
        <v>1455.2666666666667</v>
      </c>
      <c r="G366" s="36">
        <v>1430.5333333333333</v>
      </c>
      <c r="H366" s="36">
        <v>1510.5333333333333</v>
      </c>
      <c r="I366" s="36">
        <v>1535.2666666666664</v>
      </c>
      <c r="J366" s="36">
        <v>1550.5333333333333</v>
      </c>
      <c r="K366" s="31">
        <v>1520</v>
      </c>
      <c r="L366" s="31">
        <v>1480</v>
      </c>
      <c r="M366" s="31">
        <v>3.4005299999999998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41512.6</v>
      </c>
      <c r="D367" s="36">
        <v>41778.166666666664</v>
      </c>
      <c r="E367" s="36">
        <v>41093.883333333331</v>
      </c>
      <c r="F367" s="36">
        <v>40675.166666666664</v>
      </c>
      <c r="G367" s="36">
        <v>39990.883333333331</v>
      </c>
      <c r="H367" s="36">
        <v>42196.883333333331</v>
      </c>
      <c r="I367" s="36">
        <v>42881.166666666672</v>
      </c>
      <c r="J367" s="36">
        <v>43299.883333333331</v>
      </c>
      <c r="K367" s="31">
        <v>42462.45</v>
      </c>
      <c r="L367" s="31">
        <v>41359.449999999997</v>
      </c>
      <c r="M367" s="31">
        <v>0.18586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1899.45</v>
      </c>
      <c r="D368" s="36">
        <v>1911.1666666666667</v>
      </c>
      <c r="E368" s="36">
        <v>1877.3333333333335</v>
      </c>
      <c r="F368" s="36">
        <v>1855.2166666666667</v>
      </c>
      <c r="G368" s="36">
        <v>1821.3833333333334</v>
      </c>
      <c r="H368" s="36">
        <v>1933.2833333333335</v>
      </c>
      <c r="I368" s="36">
        <v>1967.116666666667</v>
      </c>
      <c r="J368" s="36">
        <v>1989.2333333333336</v>
      </c>
      <c r="K368" s="31">
        <v>1945</v>
      </c>
      <c r="L368" s="31">
        <v>1889.05</v>
      </c>
      <c r="M368" s="31">
        <v>2.7586300000000001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4882.5</v>
      </c>
      <c r="D369" s="36">
        <v>4901.833333333333</v>
      </c>
      <c r="E369" s="36">
        <v>4835.6666666666661</v>
      </c>
      <c r="F369" s="36">
        <v>4788.833333333333</v>
      </c>
      <c r="G369" s="36">
        <v>4722.6666666666661</v>
      </c>
      <c r="H369" s="36">
        <v>4948.6666666666661</v>
      </c>
      <c r="I369" s="36">
        <v>5014.8333333333321</v>
      </c>
      <c r="J369" s="36">
        <v>5061.6666666666661</v>
      </c>
      <c r="K369" s="31">
        <v>4968</v>
      </c>
      <c r="L369" s="31">
        <v>4855</v>
      </c>
      <c r="M369" s="31">
        <v>2.53145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370.8</v>
      </c>
      <c r="D370" s="36">
        <v>373.9666666666667</v>
      </c>
      <c r="E370" s="36">
        <v>366.93333333333339</v>
      </c>
      <c r="F370" s="36">
        <v>363.06666666666672</v>
      </c>
      <c r="G370" s="36">
        <v>356.03333333333342</v>
      </c>
      <c r="H370" s="36">
        <v>377.83333333333337</v>
      </c>
      <c r="I370" s="36">
        <v>384.86666666666667</v>
      </c>
      <c r="J370" s="36">
        <v>388.73333333333335</v>
      </c>
      <c r="K370" s="31">
        <v>381</v>
      </c>
      <c r="L370" s="31">
        <v>370.1</v>
      </c>
      <c r="M370" s="31">
        <v>15.357340000000001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3563.35</v>
      </c>
      <c r="D371" s="36">
        <v>3617.6</v>
      </c>
      <c r="E371" s="36">
        <v>3497.75</v>
      </c>
      <c r="F371" s="36">
        <v>3432.15</v>
      </c>
      <c r="G371" s="36">
        <v>3312.3</v>
      </c>
      <c r="H371" s="36">
        <v>3683.2</v>
      </c>
      <c r="I371" s="36">
        <v>3803.0499999999993</v>
      </c>
      <c r="J371" s="36">
        <v>3868.6499999999996</v>
      </c>
      <c r="K371" s="31">
        <v>3737.45</v>
      </c>
      <c r="L371" s="31">
        <v>3552</v>
      </c>
      <c r="M371" s="31">
        <v>4.2350399999999997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3084.65</v>
      </c>
      <c r="D372" s="36">
        <v>3099.85</v>
      </c>
      <c r="E372" s="36">
        <v>3064.7999999999997</v>
      </c>
      <c r="F372" s="36">
        <v>3044.95</v>
      </c>
      <c r="G372" s="36">
        <v>3009.8999999999996</v>
      </c>
      <c r="H372" s="36">
        <v>3119.7</v>
      </c>
      <c r="I372" s="36">
        <v>3154.75</v>
      </c>
      <c r="J372" s="36">
        <v>3174.6</v>
      </c>
      <c r="K372" s="31">
        <v>3134.9</v>
      </c>
      <c r="L372" s="31">
        <v>3080</v>
      </c>
      <c r="M372" s="31">
        <v>1.6847000000000001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1052.5</v>
      </c>
      <c r="D373" s="36">
        <v>1052.6166666666668</v>
      </c>
      <c r="E373" s="36">
        <v>1036.4333333333336</v>
      </c>
      <c r="F373" s="36">
        <v>1020.3666666666668</v>
      </c>
      <c r="G373" s="36">
        <v>1004.1833333333336</v>
      </c>
      <c r="H373" s="36">
        <v>1068.6833333333336</v>
      </c>
      <c r="I373" s="36">
        <v>1084.866666666667</v>
      </c>
      <c r="J373" s="36">
        <v>1100.9333333333336</v>
      </c>
      <c r="K373" s="31">
        <v>1068.8</v>
      </c>
      <c r="L373" s="31">
        <v>1036.55</v>
      </c>
      <c r="M373" s="31">
        <v>20.487939999999998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186.58</v>
      </c>
      <c r="D374" s="36">
        <v>188.56000000000003</v>
      </c>
      <c r="E374" s="36">
        <v>183.62000000000006</v>
      </c>
      <c r="F374" s="36">
        <v>180.66000000000003</v>
      </c>
      <c r="G374" s="36">
        <v>175.72000000000006</v>
      </c>
      <c r="H374" s="36">
        <v>191.52000000000007</v>
      </c>
      <c r="I374" s="36">
        <v>196.46000000000006</v>
      </c>
      <c r="J374" s="36">
        <v>199.42000000000007</v>
      </c>
      <c r="K374" s="31">
        <v>193.5</v>
      </c>
      <c r="L374" s="31">
        <v>185.6</v>
      </c>
      <c r="M374" s="31">
        <v>41.789729999999999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2213.15</v>
      </c>
      <c r="D375" s="36">
        <v>2195.3333333333335</v>
      </c>
      <c r="E375" s="36">
        <v>2165.666666666667</v>
      </c>
      <c r="F375" s="36">
        <v>2118.1833333333334</v>
      </c>
      <c r="G375" s="36">
        <v>2088.5166666666669</v>
      </c>
      <c r="H375" s="36">
        <v>2242.8166666666671</v>
      </c>
      <c r="I375" s="36">
        <v>2272.483333333334</v>
      </c>
      <c r="J375" s="36">
        <v>2319.9666666666672</v>
      </c>
      <c r="K375" s="31">
        <v>2225</v>
      </c>
      <c r="L375" s="31">
        <v>2147.85</v>
      </c>
      <c r="M375" s="31">
        <v>1.2291700000000001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6754.15</v>
      </c>
      <c r="D376" s="36">
        <v>6780.333333333333</v>
      </c>
      <c r="E376" s="36">
        <v>6709.8166666666657</v>
      </c>
      <c r="F376" s="36">
        <v>6665.4833333333327</v>
      </c>
      <c r="G376" s="36">
        <v>6594.9666666666653</v>
      </c>
      <c r="H376" s="36">
        <v>6824.6666666666661</v>
      </c>
      <c r="I376" s="36">
        <v>6895.1833333333343</v>
      </c>
      <c r="J376" s="36">
        <v>6939.5166666666664</v>
      </c>
      <c r="K376" s="31">
        <v>6850.85</v>
      </c>
      <c r="L376" s="31">
        <v>6736</v>
      </c>
      <c r="M376" s="31">
        <v>1.9147700000000001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400.4</v>
      </c>
      <c r="D377" s="36">
        <v>401.0333333333333</v>
      </c>
      <c r="E377" s="36">
        <v>398.16666666666663</v>
      </c>
      <c r="F377" s="36">
        <v>395.93333333333334</v>
      </c>
      <c r="G377" s="36">
        <v>393.06666666666666</v>
      </c>
      <c r="H377" s="36">
        <v>403.26666666666659</v>
      </c>
      <c r="I377" s="36">
        <v>406.13333333333327</v>
      </c>
      <c r="J377" s="36">
        <v>408.36666666666656</v>
      </c>
      <c r="K377" s="31">
        <v>403.9</v>
      </c>
      <c r="L377" s="31">
        <v>398.8</v>
      </c>
      <c r="M377" s="31">
        <v>14.588649999999999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514.79999999999995</v>
      </c>
      <c r="D378" s="36">
        <v>517.1</v>
      </c>
      <c r="E378" s="36">
        <v>511.20000000000005</v>
      </c>
      <c r="F378" s="36">
        <v>507.6</v>
      </c>
      <c r="G378" s="36">
        <v>501.70000000000005</v>
      </c>
      <c r="H378" s="36">
        <v>520.70000000000005</v>
      </c>
      <c r="I378" s="36">
        <v>526.59999999999991</v>
      </c>
      <c r="J378" s="36">
        <v>530.20000000000005</v>
      </c>
      <c r="K378" s="31">
        <v>523</v>
      </c>
      <c r="L378" s="31">
        <v>513.5</v>
      </c>
      <c r="M378" s="31">
        <v>58.502969999999998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336.25</v>
      </c>
      <c r="D379" s="36">
        <v>335.51666666666671</v>
      </c>
      <c r="E379" s="36">
        <v>334.08333333333343</v>
      </c>
      <c r="F379" s="36">
        <v>331.91666666666674</v>
      </c>
      <c r="G379" s="36">
        <v>330.48333333333346</v>
      </c>
      <c r="H379" s="36">
        <v>337.68333333333339</v>
      </c>
      <c r="I379" s="36">
        <v>339.11666666666667</v>
      </c>
      <c r="J379" s="36">
        <v>341.28333333333336</v>
      </c>
      <c r="K379" s="31">
        <v>336.95</v>
      </c>
      <c r="L379" s="31">
        <v>333.35</v>
      </c>
      <c r="M379" s="31">
        <v>74.948220000000006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758.05</v>
      </c>
      <c r="D380" s="36">
        <v>765.23333333333323</v>
      </c>
      <c r="E380" s="36">
        <v>748.41666666666652</v>
      </c>
      <c r="F380" s="36">
        <v>738.7833333333333</v>
      </c>
      <c r="G380" s="36">
        <v>721.96666666666658</v>
      </c>
      <c r="H380" s="36">
        <v>774.86666666666645</v>
      </c>
      <c r="I380" s="36">
        <v>791.68333333333328</v>
      </c>
      <c r="J380" s="36">
        <v>801.31666666666638</v>
      </c>
      <c r="K380" s="31">
        <v>782.05</v>
      </c>
      <c r="L380" s="31">
        <v>755.6</v>
      </c>
      <c r="M380" s="31">
        <v>8.3809799999999992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1677.65</v>
      </c>
      <c r="D381" s="36">
        <v>1700.2666666666664</v>
      </c>
      <c r="E381" s="36">
        <v>1645.9833333333329</v>
      </c>
      <c r="F381" s="36">
        <v>1614.3166666666664</v>
      </c>
      <c r="G381" s="36">
        <v>1560.0333333333328</v>
      </c>
      <c r="H381" s="36">
        <v>1731.9333333333329</v>
      </c>
      <c r="I381" s="36">
        <v>1786.2166666666667</v>
      </c>
      <c r="J381" s="36">
        <v>1817.883333333333</v>
      </c>
      <c r="K381" s="31">
        <v>1754.55</v>
      </c>
      <c r="L381" s="31">
        <v>1668.6</v>
      </c>
      <c r="M381" s="31">
        <v>10.752649999999999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582</v>
      </c>
      <c r="D382" s="36">
        <v>591.53333333333342</v>
      </c>
      <c r="E382" s="36">
        <v>570.16666666666686</v>
      </c>
      <c r="F382" s="36">
        <v>558.33333333333348</v>
      </c>
      <c r="G382" s="36">
        <v>536.96666666666692</v>
      </c>
      <c r="H382" s="36">
        <v>603.36666666666679</v>
      </c>
      <c r="I382" s="36">
        <v>624.73333333333335</v>
      </c>
      <c r="J382" s="36">
        <v>636.56666666666672</v>
      </c>
      <c r="K382" s="31">
        <v>612.9</v>
      </c>
      <c r="L382" s="31">
        <v>579.70000000000005</v>
      </c>
      <c r="M382" s="31">
        <v>3.2117200000000001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167.74</v>
      </c>
      <c r="D383" s="36">
        <v>167.22666666666666</v>
      </c>
      <c r="E383" s="36">
        <v>163.51333333333332</v>
      </c>
      <c r="F383" s="36">
        <v>159.28666666666666</v>
      </c>
      <c r="G383" s="36">
        <v>155.57333333333332</v>
      </c>
      <c r="H383" s="36">
        <v>171.45333333333332</v>
      </c>
      <c r="I383" s="36">
        <v>175.16666666666663</v>
      </c>
      <c r="J383" s="36">
        <v>179.39333333333332</v>
      </c>
      <c r="K383" s="31">
        <v>170.94</v>
      </c>
      <c r="L383" s="31">
        <v>163</v>
      </c>
      <c r="M383" s="31">
        <v>26.62846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17110.7</v>
      </c>
      <c r="D384" s="36">
        <v>17093.383333333331</v>
      </c>
      <c r="E384" s="36">
        <v>17018.766666666663</v>
      </c>
      <c r="F384" s="36">
        <v>16926.833333333332</v>
      </c>
      <c r="G384" s="36">
        <v>16852.216666666664</v>
      </c>
      <c r="H384" s="36">
        <v>17185.316666666662</v>
      </c>
      <c r="I384" s="36">
        <v>17259.933333333331</v>
      </c>
      <c r="J384" s="36">
        <v>17351.866666666661</v>
      </c>
      <c r="K384" s="31">
        <v>17168</v>
      </c>
      <c r="L384" s="31">
        <v>17001.45</v>
      </c>
      <c r="M384" s="31">
        <v>2.3879999999999998E-2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116.27</v>
      </c>
      <c r="D385" s="36">
        <v>116.76</v>
      </c>
      <c r="E385" s="36">
        <v>115.62</v>
      </c>
      <c r="F385" s="36">
        <v>114.97</v>
      </c>
      <c r="G385" s="36">
        <v>113.83</v>
      </c>
      <c r="H385" s="36">
        <v>117.41000000000001</v>
      </c>
      <c r="I385" s="36">
        <v>118.55000000000003</v>
      </c>
      <c r="J385" s="36">
        <v>119.20000000000002</v>
      </c>
      <c r="K385" s="31">
        <v>117.9</v>
      </c>
      <c r="L385" s="31">
        <v>116.11</v>
      </c>
      <c r="M385" s="31">
        <v>102.8609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731.7</v>
      </c>
      <c r="D386" s="36">
        <v>728.25</v>
      </c>
      <c r="E386" s="36">
        <v>721.5</v>
      </c>
      <c r="F386" s="36">
        <v>711.3</v>
      </c>
      <c r="G386" s="36">
        <v>704.55</v>
      </c>
      <c r="H386" s="36">
        <v>738.45</v>
      </c>
      <c r="I386" s="36">
        <v>745.2</v>
      </c>
      <c r="J386" s="36">
        <v>755.40000000000009</v>
      </c>
      <c r="K386" s="31">
        <v>735</v>
      </c>
      <c r="L386" s="31">
        <v>718.05</v>
      </c>
      <c r="M386" s="31">
        <v>1.7940400000000001</v>
      </c>
      <c r="N386" s="1"/>
      <c r="O386" s="1"/>
    </row>
    <row r="387" spans="1:15" ht="12.75" customHeight="1">
      <c r="A387" s="33">
        <v>377</v>
      </c>
      <c r="B387" s="53" t="s">
        <v>864</v>
      </c>
      <c r="C387" s="31">
        <v>1639.65</v>
      </c>
      <c r="D387" s="36">
        <v>1639.2666666666667</v>
      </c>
      <c r="E387" s="36">
        <v>1625.5333333333333</v>
      </c>
      <c r="F387" s="36">
        <v>1611.4166666666667</v>
      </c>
      <c r="G387" s="36">
        <v>1597.6833333333334</v>
      </c>
      <c r="H387" s="36">
        <v>1653.3833333333332</v>
      </c>
      <c r="I387" s="36">
        <v>1667.1166666666663</v>
      </c>
      <c r="J387" s="36">
        <v>1681.2333333333331</v>
      </c>
      <c r="K387" s="31">
        <v>1653</v>
      </c>
      <c r="L387" s="31">
        <v>1625.15</v>
      </c>
      <c r="M387" s="31">
        <v>0.86755000000000004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224.34</v>
      </c>
      <c r="D388" s="36">
        <v>225.91333333333333</v>
      </c>
      <c r="E388" s="36">
        <v>221.82666666666665</v>
      </c>
      <c r="F388" s="36">
        <v>219.31333333333333</v>
      </c>
      <c r="G388" s="36">
        <v>215.22666666666666</v>
      </c>
      <c r="H388" s="36">
        <v>228.42666666666665</v>
      </c>
      <c r="I388" s="36">
        <v>232.51333333333329</v>
      </c>
      <c r="J388" s="36">
        <v>235.02666666666664</v>
      </c>
      <c r="K388" s="31">
        <v>230</v>
      </c>
      <c r="L388" s="31">
        <v>223.4</v>
      </c>
      <c r="M388" s="31">
        <v>70.440780000000004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586.70000000000005</v>
      </c>
      <c r="D389" s="36">
        <v>589.83333333333337</v>
      </c>
      <c r="E389" s="36">
        <v>582.61666666666679</v>
      </c>
      <c r="F389" s="36">
        <v>578.53333333333342</v>
      </c>
      <c r="G389" s="36">
        <v>571.31666666666683</v>
      </c>
      <c r="H389" s="36">
        <v>593.91666666666674</v>
      </c>
      <c r="I389" s="36">
        <v>601.13333333333321</v>
      </c>
      <c r="J389" s="36">
        <v>605.2166666666667</v>
      </c>
      <c r="K389" s="31">
        <v>597.04999999999995</v>
      </c>
      <c r="L389" s="31">
        <v>585.75</v>
      </c>
      <c r="M389" s="31">
        <v>46.561239999999998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629.95000000000005</v>
      </c>
      <c r="D390" s="36">
        <v>633.13333333333333</v>
      </c>
      <c r="E390" s="36">
        <v>624.41666666666663</v>
      </c>
      <c r="F390" s="36">
        <v>618.88333333333333</v>
      </c>
      <c r="G390" s="36">
        <v>610.16666666666663</v>
      </c>
      <c r="H390" s="36">
        <v>638.66666666666663</v>
      </c>
      <c r="I390" s="36">
        <v>647.38333333333333</v>
      </c>
      <c r="J390" s="36">
        <v>652.91666666666663</v>
      </c>
      <c r="K390" s="31">
        <v>641.85</v>
      </c>
      <c r="L390" s="31">
        <v>627.6</v>
      </c>
      <c r="M390" s="31">
        <v>1.20696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651.65</v>
      </c>
      <c r="D391" s="36">
        <v>658.08333333333337</v>
      </c>
      <c r="E391" s="36">
        <v>643.16666666666674</v>
      </c>
      <c r="F391" s="36">
        <v>634.68333333333339</v>
      </c>
      <c r="G391" s="36">
        <v>619.76666666666677</v>
      </c>
      <c r="H391" s="36">
        <v>666.56666666666672</v>
      </c>
      <c r="I391" s="36">
        <v>681.48333333333346</v>
      </c>
      <c r="J391" s="36">
        <v>689.9666666666667</v>
      </c>
      <c r="K391" s="31">
        <v>673</v>
      </c>
      <c r="L391" s="31">
        <v>649.6</v>
      </c>
      <c r="M391" s="31">
        <v>21.025700000000001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1844.45</v>
      </c>
      <c r="D392" s="36">
        <v>1822.3499999999997</v>
      </c>
      <c r="E392" s="36">
        <v>1787.6999999999994</v>
      </c>
      <c r="F392" s="36">
        <v>1730.9499999999996</v>
      </c>
      <c r="G392" s="36">
        <v>1696.2999999999993</v>
      </c>
      <c r="H392" s="36">
        <v>1879.0999999999995</v>
      </c>
      <c r="I392" s="36">
        <v>1913.7499999999995</v>
      </c>
      <c r="J392" s="36">
        <v>1970.4999999999995</v>
      </c>
      <c r="K392" s="31">
        <v>1857</v>
      </c>
      <c r="L392" s="31">
        <v>1765.6</v>
      </c>
      <c r="M392" s="31">
        <v>6.8609400000000003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572.70000000000005</v>
      </c>
      <c r="D393" s="36">
        <v>578.61666666666667</v>
      </c>
      <c r="E393" s="36">
        <v>562.73333333333335</v>
      </c>
      <c r="F393" s="36">
        <v>552.76666666666665</v>
      </c>
      <c r="G393" s="36">
        <v>536.88333333333333</v>
      </c>
      <c r="H393" s="36">
        <v>588.58333333333337</v>
      </c>
      <c r="I393" s="36">
        <v>604.46666666666681</v>
      </c>
      <c r="J393" s="36">
        <v>614.43333333333339</v>
      </c>
      <c r="K393" s="31">
        <v>594.5</v>
      </c>
      <c r="L393" s="31">
        <v>568.65</v>
      </c>
      <c r="M393" s="31">
        <v>263.06002999999998</v>
      </c>
      <c r="N393" s="1"/>
      <c r="O393" s="1"/>
    </row>
    <row r="394" spans="1:15" ht="12.75" customHeight="1">
      <c r="A394" s="33">
        <v>384</v>
      </c>
      <c r="B394" s="53" t="s">
        <v>865</v>
      </c>
      <c r="C394" s="31">
        <v>497.3</v>
      </c>
      <c r="D394" s="36">
        <v>494.18333333333334</v>
      </c>
      <c r="E394" s="36">
        <v>480.91666666666669</v>
      </c>
      <c r="F394" s="36">
        <v>464.53333333333336</v>
      </c>
      <c r="G394" s="36">
        <v>451.26666666666671</v>
      </c>
      <c r="H394" s="36">
        <v>510.56666666666666</v>
      </c>
      <c r="I394" s="36">
        <v>523.83333333333326</v>
      </c>
      <c r="J394" s="36">
        <v>540.2166666666667</v>
      </c>
      <c r="K394" s="31">
        <v>507.45</v>
      </c>
      <c r="L394" s="31">
        <v>477.8</v>
      </c>
      <c r="M394" s="31">
        <v>195.38158999999999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1235.5999999999999</v>
      </c>
      <c r="D395" s="36">
        <v>1237.2666666666667</v>
      </c>
      <c r="E395" s="36">
        <v>1215.2833333333333</v>
      </c>
      <c r="F395" s="36">
        <v>1194.9666666666667</v>
      </c>
      <c r="G395" s="36">
        <v>1172.9833333333333</v>
      </c>
      <c r="H395" s="36">
        <v>1257.5833333333333</v>
      </c>
      <c r="I395" s="36">
        <v>1279.5666666666664</v>
      </c>
      <c r="J395" s="36">
        <v>1299.8833333333332</v>
      </c>
      <c r="K395" s="31">
        <v>1259.25</v>
      </c>
      <c r="L395" s="31">
        <v>1216.95</v>
      </c>
      <c r="M395" s="31">
        <v>2.0126300000000001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300</v>
      </c>
      <c r="D396" s="36">
        <v>300.83333333333331</v>
      </c>
      <c r="E396" s="36">
        <v>296.26666666666665</v>
      </c>
      <c r="F396" s="36">
        <v>292.53333333333336</v>
      </c>
      <c r="G396" s="36">
        <v>287.9666666666667</v>
      </c>
      <c r="H396" s="36">
        <v>304.56666666666661</v>
      </c>
      <c r="I396" s="36">
        <v>309.13333333333333</v>
      </c>
      <c r="J396" s="36">
        <v>312.86666666666656</v>
      </c>
      <c r="K396" s="31">
        <v>305.39999999999998</v>
      </c>
      <c r="L396" s="31">
        <v>297.10000000000002</v>
      </c>
      <c r="M396" s="31">
        <v>6.3074899999999996</v>
      </c>
      <c r="N396" s="1"/>
      <c r="O396" s="1"/>
    </row>
    <row r="397" spans="1:15" ht="12.75" customHeight="1">
      <c r="A397" s="33">
        <v>387</v>
      </c>
      <c r="B397" s="53" t="s">
        <v>801</v>
      </c>
      <c r="C397" s="31">
        <v>966.8</v>
      </c>
      <c r="D397" s="36">
        <v>965.43333333333328</v>
      </c>
      <c r="E397" s="36">
        <v>951.46666666666658</v>
      </c>
      <c r="F397" s="36">
        <v>936.13333333333333</v>
      </c>
      <c r="G397" s="36">
        <v>922.16666666666663</v>
      </c>
      <c r="H397" s="36">
        <v>980.76666666666654</v>
      </c>
      <c r="I397" s="36">
        <v>994.73333333333323</v>
      </c>
      <c r="J397" s="36">
        <v>1010.0666666666665</v>
      </c>
      <c r="K397" s="31">
        <v>979.4</v>
      </c>
      <c r="L397" s="31">
        <v>950.1</v>
      </c>
      <c r="M397" s="31">
        <v>12.58853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199.85</v>
      </c>
      <c r="D398" s="36">
        <v>201.11666666666665</v>
      </c>
      <c r="E398" s="36">
        <v>198.0333333333333</v>
      </c>
      <c r="F398" s="36">
        <v>196.21666666666667</v>
      </c>
      <c r="G398" s="36">
        <v>193.13333333333333</v>
      </c>
      <c r="H398" s="36">
        <v>202.93333333333328</v>
      </c>
      <c r="I398" s="36">
        <v>206.01666666666659</v>
      </c>
      <c r="J398" s="36">
        <v>207.83333333333326</v>
      </c>
      <c r="K398" s="31">
        <v>204.2</v>
      </c>
      <c r="L398" s="31">
        <v>199.3</v>
      </c>
      <c r="M398" s="31">
        <v>33.66254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3517.3</v>
      </c>
      <c r="D399" s="36">
        <v>3528.3000000000006</v>
      </c>
      <c r="E399" s="36">
        <v>3482.7000000000012</v>
      </c>
      <c r="F399" s="36">
        <v>3448.1000000000004</v>
      </c>
      <c r="G399" s="36">
        <v>3402.5000000000009</v>
      </c>
      <c r="H399" s="36">
        <v>3562.9000000000015</v>
      </c>
      <c r="I399" s="36">
        <v>3608.5000000000009</v>
      </c>
      <c r="J399" s="36">
        <v>3643.1000000000017</v>
      </c>
      <c r="K399" s="31">
        <v>3573.9</v>
      </c>
      <c r="L399" s="31">
        <v>3493.7</v>
      </c>
      <c r="M399" s="31">
        <v>0.75270999999999999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82.3</v>
      </c>
      <c r="D400" s="36">
        <v>82.733333333333334</v>
      </c>
      <c r="E400" s="36">
        <v>81.266666666666666</v>
      </c>
      <c r="F400" s="36">
        <v>80.233333333333334</v>
      </c>
      <c r="G400" s="36">
        <v>78.766666666666666</v>
      </c>
      <c r="H400" s="36">
        <v>83.766666666666666</v>
      </c>
      <c r="I400" s="36">
        <v>85.233333333333334</v>
      </c>
      <c r="J400" s="36">
        <v>86.266666666666666</v>
      </c>
      <c r="K400" s="31">
        <v>84.2</v>
      </c>
      <c r="L400" s="31">
        <v>81.7</v>
      </c>
      <c r="M400" s="31">
        <v>69.664900000000003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2062.4</v>
      </c>
      <c r="D401" s="36">
        <v>2085.7999999999997</v>
      </c>
      <c r="E401" s="36">
        <v>2021.5999999999995</v>
      </c>
      <c r="F401" s="36">
        <v>1980.7999999999997</v>
      </c>
      <c r="G401" s="36">
        <v>1916.5999999999995</v>
      </c>
      <c r="H401" s="36">
        <v>2126.5999999999995</v>
      </c>
      <c r="I401" s="36">
        <v>2190.7999999999993</v>
      </c>
      <c r="J401" s="36">
        <v>2231.5999999999995</v>
      </c>
      <c r="K401" s="31">
        <v>2150</v>
      </c>
      <c r="L401" s="31">
        <v>2045</v>
      </c>
      <c r="M401" s="31">
        <v>18.356580000000001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209.04</v>
      </c>
      <c r="D402" s="36">
        <v>209.73</v>
      </c>
      <c r="E402" s="36">
        <v>207.45999999999998</v>
      </c>
      <c r="F402" s="36">
        <v>205.88</v>
      </c>
      <c r="G402" s="36">
        <v>203.60999999999999</v>
      </c>
      <c r="H402" s="36">
        <v>211.30999999999997</v>
      </c>
      <c r="I402" s="36">
        <v>213.58</v>
      </c>
      <c r="J402" s="36">
        <v>215.15999999999997</v>
      </c>
      <c r="K402" s="31">
        <v>212</v>
      </c>
      <c r="L402" s="31">
        <v>208.15</v>
      </c>
      <c r="M402" s="31">
        <v>10.287050000000001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2999.95</v>
      </c>
      <c r="D403" s="36">
        <v>3006.4833333333336</v>
      </c>
      <c r="E403" s="36">
        <v>2990.3166666666671</v>
      </c>
      <c r="F403" s="36">
        <v>2980.6833333333334</v>
      </c>
      <c r="G403" s="36">
        <v>2964.5166666666669</v>
      </c>
      <c r="H403" s="36">
        <v>3016.1166666666672</v>
      </c>
      <c r="I403" s="36">
        <v>3032.2833333333333</v>
      </c>
      <c r="J403" s="36">
        <v>3041.9166666666674</v>
      </c>
      <c r="K403" s="31">
        <v>3022.65</v>
      </c>
      <c r="L403" s="31">
        <v>2996.85</v>
      </c>
      <c r="M403" s="31">
        <v>46.248269999999998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111.81</v>
      </c>
      <c r="D404" s="36">
        <v>111.37</v>
      </c>
      <c r="E404" s="36">
        <v>109.84</v>
      </c>
      <c r="F404" s="36">
        <v>107.87</v>
      </c>
      <c r="G404" s="36">
        <v>106.34</v>
      </c>
      <c r="H404" s="36">
        <v>113.34</v>
      </c>
      <c r="I404" s="36">
        <v>114.87</v>
      </c>
      <c r="J404" s="36">
        <v>116.84</v>
      </c>
      <c r="K404" s="31">
        <v>112.9</v>
      </c>
      <c r="L404" s="31">
        <v>109.4</v>
      </c>
      <c r="M404" s="31">
        <v>28.222280000000001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1591.25</v>
      </c>
      <c r="D405" s="36">
        <v>1582.8</v>
      </c>
      <c r="E405" s="36">
        <v>1570.6</v>
      </c>
      <c r="F405" s="36">
        <v>1549.95</v>
      </c>
      <c r="G405" s="36">
        <v>1537.75</v>
      </c>
      <c r="H405" s="36">
        <v>1603.4499999999998</v>
      </c>
      <c r="I405" s="36">
        <v>1615.65</v>
      </c>
      <c r="J405" s="36">
        <v>1636.2999999999997</v>
      </c>
      <c r="K405" s="31">
        <v>1595</v>
      </c>
      <c r="L405" s="31">
        <v>1562.15</v>
      </c>
      <c r="M405" s="31">
        <v>1.09182</v>
      </c>
      <c r="N405" s="1"/>
      <c r="O405" s="1"/>
    </row>
    <row r="406" spans="1:15" ht="12.75" customHeight="1">
      <c r="A406" s="33">
        <v>396</v>
      </c>
      <c r="B406" s="53" t="s">
        <v>866</v>
      </c>
      <c r="C406" s="31">
        <v>84.56</v>
      </c>
      <c r="D406" s="36">
        <v>85.02</v>
      </c>
      <c r="E406" s="36">
        <v>83.249999999999986</v>
      </c>
      <c r="F406" s="36">
        <v>81.939999999999984</v>
      </c>
      <c r="G406" s="36">
        <v>80.169999999999973</v>
      </c>
      <c r="H406" s="36">
        <v>86.33</v>
      </c>
      <c r="I406" s="36">
        <v>88.100000000000009</v>
      </c>
      <c r="J406" s="36">
        <v>89.410000000000011</v>
      </c>
      <c r="K406" s="31">
        <v>86.79</v>
      </c>
      <c r="L406" s="31">
        <v>83.71</v>
      </c>
      <c r="M406" s="31">
        <v>13.09924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716.65</v>
      </c>
      <c r="D407" s="36">
        <v>716.43333333333339</v>
      </c>
      <c r="E407" s="36">
        <v>714.21666666666681</v>
      </c>
      <c r="F407" s="36">
        <v>711.78333333333342</v>
      </c>
      <c r="G407" s="36">
        <v>709.56666666666683</v>
      </c>
      <c r="H407" s="36">
        <v>718.86666666666679</v>
      </c>
      <c r="I407" s="36">
        <v>721.08333333333348</v>
      </c>
      <c r="J407" s="36">
        <v>723.51666666666677</v>
      </c>
      <c r="K407" s="31">
        <v>718.65</v>
      </c>
      <c r="L407" s="31">
        <v>714</v>
      </c>
      <c r="M407" s="31">
        <v>6.5957600000000003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1789.3</v>
      </c>
      <c r="D408" s="36">
        <v>1789.8999999999999</v>
      </c>
      <c r="E408" s="36">
        <v>1781.3999999999996</v>
      </c>
      <c r="F408" s="36">
        <v>1773.4999999999998</v>
      </c>
      <c r="G408" s="36">
        <v>1764.9999999999995</v>
      </c>
      <c r="H408" s="36">
        <v>1797.7999999999997</v>
      </c>
      <c r="I408" s="36">
        <v>1806.3000000000002</v>
      </c>
      <c r="J408" s="36">
        <v>1814.1999999999998</v>
      </c>
      <c r="K408" s="31">
        <v>1798.4</v>
      </c>
      <c r="L408" s="31">
        <v>1782</v>
      </c>
      <c r="M408" s="31">
        <v>8.58249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133.71</v>
      </c>
      <c r="D409" s="36">
        <v>133.83666666666667</v>
      </c>
      <c r="E409" s="36">
        <v>131.77333333333334</v>
      </c>
      <c r="F409" s="36">
        <v>129.83666666666667</v>
      </c>
      <c r="G409" s="36">
        <v>127.77333333333334</v>
      </c>
      <c r="H409" s="36">
        <v>135.77333333333334</v>
      </c>
      <c r="I409" s="36">
        <v>137.83666666666667</v>
      </c>
      <c r="J409" s="36">
        <v>139.77333333333334</v>
      </c>
      <c r="K409" s="31">
        <v>135.9</v>
      </c>
      <c r="L409" s="31">
        <v>131.9</v>
      </c>
      <c r="M409" s="31">
        <v>145.22067999999999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5258.7</v>
      </c>
      <c r="D410" s="36">
        <v>5271.9833333333327</v>
      </c>
      <c r="E410" s="36">
        <v>5227.866666666665</v>
      </c>
      <c r="F410" s="36">
        <v>5197.0333333333319</v>
      </c>
      <c r="G410" s="36">
        <v>5152.9166666666642</v>
      </c>
      <c r="H410" s="36">
        <v>5302.8166666666657</v>
      </c>
      <c r="I410" s="36">
        <v>5346.9333333333325</v>
      </c>
      <c r="J410" s="36">
        <v>5377.7666666666664</v>
      </c>
      <c r="K410" s="31">
        <v>5316.1</v>
      </c>
      <c r="L410" s="31">
        <v>5241.1499999999996</v>
      </c>
      <c r="M410" s="31">
        <v>0.29089999999999999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2490.65</v>
      </c>
      <c r="D411" s="36">
        <v>2510.0499999999997</v>
      </c>
      <c r="E411" s="36">
        <v>2461.0999999999995</v>
      </c>
      <c r="F411" s="36">
        <v>2431.5499999999997</v>
      </c>
      <c r="G411" s="36">
        <v>2382.5999999999995</v>
      </c>
      <c r="H411" s="36">
        <v>2539.5999999999995</v>
      </c>
      <c r="I411" s="36">
        <v>2588.5499999999993</v>
      </c>
      <c r="J411" s="36">
        <v>2618.0999999999995</v>
      </c>
      <c r="K411" s="31">
        <v>2559</v>
      </c>
      <c r="L411" s="31">
        <v>2480.5</v>
      </c>
      <c r="M411" s="31">
        <v>5.7622600000000004</v>
      </c>
      <c r="N411" s="1"/>
      <c r="O411" s="1"/>
    </row>
    <row r="412" spans="1:15" ht="12.75" customHeight="1">
      <c r="A412" s="33">
        <v>402</v>
      </c>
      <c r="B412" s="53" t="s">
        <v>825</v>
      </c>
      <c r="C412" s="31">
        <v>2374.9499999999998</v>
      </c>
      <c r="D412" s="36">
        <v>2372.65</v>
      </c>
      <c r="E412" s="36">
        <v>2345.3000000000002</v>
      </c>
      <c r="F412" s="36">
        <v>2315.65</v>
      </c>
      <c r="G412" s="36">
        <v>2288.3000000000002</v>
      </c>
      <c r="H412" s="36">
        <v>2402.3000000000002</v>
      </c>
      <c r="I412" s="36">
        <v>2429.6499999999996</v>
      </c>
      <c r="J412" s="36">
        <v>2459.3000000000002</v>
      </c>
      <c r="K412" s="31">
        <v>2400</v>
      </c>
      <c r="L412" s="31">
        <v>2343</v>
      </c>
      <c r="M412" s="31">
        <v>0.56947999999999999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197.72</v>
      </c>
      <c r="D413" s="36">
        <v>196.37666666666667</v>
      </c>
      <c r="E413" s="36">
        <v>194.46333333333334</v>
      </c>
      <c r="F413" s="36">
        <v>191.20666666666668</v>
      </c>
      <c r="G413" s="36">
        <v>189.29333333333335</v>
      </c>
      <c r="H413" s="36">
        <v>199.63333333333333</v>
      </c>
      <c r="I413" s="36">
        <v>201.54666666666662</v>
      </c>
      <c r="J413" s="36">
        <v>204.80333333333331</v>
      </c>
      <c r="K413" s="31">
        <v>198.29</v>
      </c>
      <c r="L413" s="31">
        <v>193.12</v>
      </c>
      <c r="M413" s="31">
        <v>274.90364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6856.4</v>
      </c>
      <c r="D414" s="36">
        <v>6857.3999999999987</v>
      </c>
      <c r="E414" s="36">
        <v>6808.0999999999976</v>
      </c>
      <c r="F414" s="36">
        <v>6759.7999999999993</v>
      </c>
      <c r="G414" s="36">
        <v>6710.4999999999982</v>
      </c>
      <c r="H414" s="36">
        <v>6905.6999999999971</v>
      </c>
      <c r="I414" s="36">
        <v>6954.9999999999982</v>
      </c>
      <c r="J414" s="36">
        <v>7003.2999999999965</v>
      </c>
      <c r="K414" s="31">
        <v>6906.7</v>
      </c>
      <c r="L414" s="31">
        <v>6809.1</v>
      </c>
      <c r="M414" s="31">
        <v>5.9580000000000001E-2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1630.45</v>
      </c>
      <c r="D415" s="36">
        <v>1628.45</v>
      </c>
      <c r="E415" s="36">
        <v>1617</v>
      </c>
      <c r="F415" s="36">
        <v>1603.55</v>
      </c>
      <c r="G415" s="36">
        <v>1592.1</v>
      </c>
      <c r="H415" s="36">
        <v>1641.9</v>
      </c>
      <c r="I415" s="36">
        <v>1653.3500000000004</v>
      </c>
      <c r="J415" s="36">
        <v>1666.8000000000002</v>
      </c>
      <c r="K415" s="31">
        <v>1639.9</v>
      </c>
      <c r="L415" s="31">
        <v>1615</v>
      </c>
      <c r="M415" s="31">
        <v>0.91564999999999996</v>
      </c>
      <c r="N415" s="1"/>
      <c r="O415" s="1"/>
    </row>
    <row r="416" spans="1:15" ht="12.75" customHeight="1">
      <c r="A416" s="33">
        <v>406</v>
      </c>
      <c r="B416" s="53" t="s">
        <v>826</v>
      </c>
      <c r="C416" s="31">
        <v>525.45000000000005</v>
      </c>
      <c r="D416" s="36">
        <v>526.68333333333339</v>
      </c>
      <c r="E416" s="36">
        <v>520.36666666666679</v>
      </c>
      <c r="F416" s="36">
        <v>515.28333333333342</v>
      </c>
      <c r="G416" s="36">
        <v>508.96666666666681</v>
      </c>
      <c r="H416" s="36">
        <v>531.76666666666677</v>
      </c>
      <c r="I416" s="36">
        <v>538.08333333333337</v>
      </c>
      <c r="J416" s="36">
        <v>543.16666666666674</v>
      </c>
      <c r="K416" s="31">
        <v>533</v>
      </c>
      <c r="L416" s="31">
        <v>521.6</v>
      </c>
      <c r="M416" s="31">
        <v>2.38802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4100.3</v>
      </c>
      <c r="D417" s="36">
        <v>4085.1</v>
      </c>
      <c r="E417" s="36">
        <v>4050.2</v>
      </c>
      <c r="F417" s="36">
        <v>4000.1</v>
      </c>
      <c r="G417" s="36">
        <v>3965.2</v>
      </c>
      <c r="H417" s="36">
        <v>4135.2</v>
      </c>
      <c r="I417" s="36">
        <v>4170.1000000000004</v>
      </c>
      <c r="J417" s="36">
        <v>4220.2</v>
      </c>
      <c r="K417" s="31">
        <v>4120</v>
      </c>
      <c r="L417" s="31">
        <v>4035</v>
      </c>
      <c r="M417" s="31">
        <v>0.61795</v>
      </c>
      <c r="N417" s="1"/>
      <c r="O417" s="1"/>
    </row>
    <row r="418" spans="1:15" ht="12.75" customHeight="1">
      <c r="A418" s="33">
        <v>408</v>
      </c>
      <c r="B418" s="53" t="s">
        <v>867</v>
      </c>
      <c r="C418" s="31">
        <v>798.55</v>
      </c>
      <c r="D418" s="36">
        <v>805.7166666666667</v>
      </c>
      <c r="E418" s="36">
        <v>787.43333333333339</v>
      </c>
      <c r="F418" s="36">
        <v>776.31666666666672</v>
      </c>
      <c r="G418" s="36">
        <v>758.03333333333342</v>
      </c>
      <c r="H418" s="36">
        <v>816.83333333333337</v>
      </c>
      <c r="I418" s="36">
        <v>835.11666666666667</v>
      </c>
      <c r="J418" s="36">
        <v>846.23333333333335</v>
      </c>
      <c r="K418" s="31">
        <v>824</v>
      </c>
      <c r="L418" s="31">
        <v>794.6</v>
      </c>
      <c r="M418" s="31">
        <v>1.51532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24706.05</v>
      </c>
      <c r="D419" s="36">
        <v>24814.650000000005</v>
      </c>
      <c r="E419" s="36">
        <v>24529.30000000001</v>
      </c>
      <c r="F419" s="36">
        <v>24352.550000000007</v>
      </c>
      <c r="G419" s="36">
        <v>24067.200000000012</v>
      </c>
      <c r="H419" s="36">
        <v>24991.400000000009</v>
      </c>
      <c r="I419" s="36">
        <v>25276.750000000007</v>
      </c>
      <c r="J419" s="36">
        <v>25453.500000000007</v>
      </c>
      <c r="K419" s="31">
        <v>25100</v>
      </c>
      <c r="L419" s="31">
        <v>24637.9</v>
      </c>
      <c r="M419" s="31">
        <v>0.28795999999999999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47.11</v>
      </c>
      <c r="D420" s="36">
        <v>47.723333333333336</v>
      </c>
      <c r="E420" s="36">
        <v>46.38666666666667</v>
      </c>
      <c r="F420" s="36">
        <v>45.663333333333334</v>
      </c>
      <c r="G420" s="36">
        <v>44.326666666666668</v>
      </c>
      <c r="H420" s="36">
        <v>48.446666666666673</v>
      </c>
      <c r="I420" s="36">
        <v>49.783333333333331</v>
      </c>
      <c r="J420" s="36">
        <v>50.506666666666675</v>
      </c>
      <c r="K420" s="31">
        <v>49.06</v>
      </c>
      <c r="L420" s="31">
        <v>47</v>
      </c>
      <c r="M420" s="31">
        <v>119.22593999999999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3126.55</v>
      </c>
      <c r="D421" s="36">
        <v>3135.5166666666664</v>
      </c>
      <c r="E421" s="36">
        <v>3108.7333333333327</v>
      </c>
      <c r="F421" s="36">
        <v>3090.9166666666661</v>
      </c>
      <c r="G421" s="36">
        <v>3064.1333333333323</v>
      </c>
      <c r="H421" s="36">
        <v>3153.333333333333</v>
      </c>
      <c r="I421" s="36">
        <v>3180.1166666666668</v>
      </c>
      <c r="J421" s="36">
        <v>3197.9333333333334</v>
      </c>
      <c r="K421" s="31">
        <v>3162.3</v>
      </c>
      <c r="L421" s="31">
        <v>3117.7</v>
      </c>
      <c r="M421" s="31">
        <v>4.9339300000000001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804.4</v>
      </c>
      <c r="D422" s="36">
        <v>815.13333333333333</v>
      </c>
      <c r="E422" s="36">
        <v>790.26666666666665</v>
      </c>
      <c r="F422" s="36">
        <v>776.13333333333333</v>
      </c>
      <c r="G422" s="36">
        <v>751.26666666666665</v>
      </c>
      <c r="H422" s="36">
        <v>829.26666666666665</v>
      </c>
      <c r="I422" s="36">
        <v>854.13333333333321</v>
      </c>
      <c r="J422" s="36">
        <v>868.26666666666665</v>
      </c>
      <c r="K422" s="31">
        <v>840</v>
      </c>
      <c r="L422" s="31">
        <v>801</v>
      </c>
      <c r="M422" s="31">
        <v>38.721130000000002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7022.15</v>
      </c>
      <c r="D423" s="36">
        <v>7046.7</v>
      </c>
      <c r="E423" s="36">
        <v>6985.45</v>
      </c>
      <c r="F423" s="36">
        <v>6948.75</v>
      </c>
      <c r="G423" s="36">
        <v>6887.5</v>
      </c>
      <c r="H423" s="36">
        <v>7083.4</v>
      </c>
      <c r="I423" s="36">
        <v>7144.65</v>
      </c>
      <c r="J423" s="36">
        <v>7181.3499999999995</v>
      </c>
      <c r="K423" s="31">
        <v>7107.95</v>
      </c>
      <c r="L423" s="31">
        <v>7010</v>
      </c>
      <c r="M423" s="31">
        <v>1.26847</v>
      </c>
      <c r="N423" s="1"/>
      <c r="O423" s="1"/>
    </row>
    <row r="424" spans="1:15" ht="12.75" customHeight="1">
      <c r="A424" s="33">
        <v>414</v>
      </c>
      <c r="B424" s="53" t="s">
        <v>868</v>
      </c>
      <c r="C424" s="31">
        <v>1488.25</v>
      </c>
      <c r="D424" s="36">
        <v>1499.7333333333333</v>
      </c>
      <c r="E424" s="36">
        <v>1474.5166666666667</v>
      </c>
      <c r="F424" s="36">
        <v>1460.7833333333333</v>
      </c>
      <c r="G424" s="36">
        <v>1435.5666666666666</v>
      </c>
      <c r="H424" s="36">
        <v>1513.4666666666667</v>
      </c>
      <c r="I424" s="36">
        <v>1538.6833333333334</v>
      </c>
      <c r="J424" s="36">
        <v>1552.4166666666667</v>
      </c>
      <c r="K424" s="31">
        <v>1524.95</v>
      </c>
      <c r="L424" s="31">
        <v>1486</v>
      </c>
      <c r="M424" s="31">
        <v>4.2072599999999998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1687.95</v>
      </c>
      <c r="D425" s="36">
        <v>1692.2666666666667</v>
      </c>
      <c r="E425" s="36">
        <v>1674.6833333333334</v>
      </c>
      <c r="F425" s="36">
        <v>1661.4166666666667</v>
      </c>
      <c r="G425" s="36">
        <v>1643.8333333333335</v>
      </c>
      <c r="H425" s="36">
        <v>1705.5333333333333</v>
      </c>
      <c r="I425" s="36">
        <v>1723.1166666666668</v>
      </c>
      <c r="J425" s="36">
        <v>1736.3833333333332</v>
      </c>
      <c r="K425" s="31">
        <v>1709.85</v>
      </c>
      <c r="L425" s="31">
        <v>1679</v>
      </c>
      <c r="M425" s="31">
        <v>0.78451000000000004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10622.8</v>
      </c>
      <c r="D426" s="36">
        <v>10573.266666666666</v>
      </c>
      <c r="E426" s="36">
        <v>10450.533333333333</v>
      </c>
      <c r="F426" s="36">
        <v>10278.266666666666</v>
      </c>
      <c r="G426" s="36">
        <v>10155.533333333333</v>
      </c>
      <c r="H426" s="36">
        <v>10745.533333333333</v>
      </c>
      <c r="I426" s="36">
        <v>10868.266666666666</v>
      </c>
      <c r="J426" s="36">
        <v>11040.533333333333</v>
      </c>
      <c r="K426" s="31">
        <v>10696</v>
      </c>
      <c r="L426" s="31">
        <v>10401</v>
      </c>
      <c r="M426" s="31">
        <v>0.57001000000000002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695.35</v>
      </c>
      <c r="D427" s="36">
        <v>693.63333333333321</v>
      </c>
      <c r="E427" s="36">
        <v>687.01666666666642</v>
      </c>
      <c r="F427" s="36">
        <v>678.68333333333317</v>
      </c>
      <c r="G427" s="36">
        <v>672.06666666666638</v>
      </c>
      <c r="H427" s="36">
        <v>701.96666666666647</v>
      </c>
      <c r="I427" s="36">
        <v>708.58333333333326</v>
      </c>
      <c r="J427" s="36">
        <v>716.91666666666652</v>
      </c>
      <c r="K427" s="31">
        <v>700.25</v>
      </c>
      <c r="L427" s="31">
        <v>685.3</v>
      </c>
      <c r="M427" s="31">
        <v>7.4065500000000002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618.4</v>
      </c>
      <c r="D428" s="36">
        <v>621.5333333333333</v>
      </c>
      <c r="E428" s="36">
        <v>611.86666666666656</v>
      </c>
      <c r="F428" s="36">
        <v>605.33333333333326</v>
      </c>
      <c r="G428" s="36">
        <v>595.66666666666652</v>
      </c>
      <c r="H428" s="36">
        <v>628.06666666666661</v>
      </c>
      <c r="I428" s="36">
        <v>637.73333333333335</v>
      </c>
      <c r="J428" s="36">
        <v>644.26666666666665</v>
      </c>
      <c r="K428" s="31">
        <v>631.20000000000005</v>
      </c>
      <c r="L428" s="31">
        <v>615</v>
      </c>
      <c r="M428" s="31">
        <v>10.546720000000001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602.04999999999995</v>
      </c>
      <c r="D429" s="36">
        <v>604</v>
      </c>
      <c r="E429" s="36">
        <v>592.04999999999995</v>
      </c>
      <c r="F429" s="36">
        <v>582.04999999999995</v>
      </c>
      <c r="G429" s="36">
        <v>570.09999999999991</v>
      </c>
      <c r="H429" s="36">
        <v>614</v>
      </c>
      <c r="I429" s="36">
        <v>625.95000000000005</v>
      </c>
      <c r="J429" s="36">
        <v>635.95000000000005</v>
      </c>
      <c r="K429" s="31">
        <v>615.95000000000005</v>
      </c>
      <c r="L429" s="31">
        <v>594</v>
      </c>
      <c r="M429" s="31">
        <v>22.103950000000001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815.35</v>
      </c>
      <c r="D430" s="36">
        <v>817.2833333333333</v>
      </c>
      <c r="E430" s="36">
        <v>812.56666666666661</v>
      </c>
      <c r="F430" s="36">
        <v>809.7833333333333</v>
      </c>
      <c r="G430" s="36">
        <v>805.06666666666661</v>
      </c>
      <c r="H430" s="36">
        <v>820.06666666666661</v>
      </c>
      <c r="I430" s="36">
        <v>824.7833333333333</v>
      </c>
      <c r="J430" s="36">
        <v>827.56666666666661</v>
      </c>
      <c r="K430" s="31">
        <v>822</v>
      </c>
      <c r="L430" s="31">
        <v>814.5</v>
      </c>
      <c r="M430" s="31">
        <v>55.377470000000002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131.79</v>
      </c>
      <c r="D431" s="36">
        <v>132.77333333333334</v>
      </c>
      <c r="E431" s="36">
        <v>130.51666666666668</v>
      </c>
      <c r="F431" s="36">
        <v>129.24333333333334</v>
      </c>
      <c r="G431" s="36">
        <v>126.98666666666668</v>
      </c>
      <c r="H431" s="36">
        <v>134.04666666666668</v>
      </c>
      <c r="I431" s="36">
        <v>136.30333333333334</v>
      </c>
      <c r="J431" s="36">
        <v>137.57666666666668</v>
      </c>
      <c r="K431" s="31">
        <v>135.03</v>
      </c>
      <c r="L431" s="31">
        <v>131.5</v>
      </c>
      <c r="M431" s="31">
        <v>140.50547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670.95</v>
      </c>
      <c r="D432" s="36">
        <v>676.01666666666677</v>
      </c>
      <c r="E432" s="36">
        <v>663.03333333333353</v>
      </c>
      <c r="F432" s="36">
        <v>655.11666666666679</v>
      </c>
      <c r="G432" s="36">
        <v>642.13333333333355</v>
      </c>
      <c r="H432" s="36">
        <v>683.93333333333351</v>
      </c>
      <c r="I432" s="36">
        <v>696.91666666666686</v>
      </c>
      <c r="J432" s="36">
        <v>704.83333333333348</v>
      </c>
      <c r="K432" s="31">
        <v>689</v>
      </c>
      <c r="L432" s="31">
        <v>668.1</v>
      </c>
      <c r="M432" s="31">
        <v>8.2767900000000001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138.78</v>
      </c>
      <c r="D433" s="36">
        <v>138.62666666666667</v>
      </c>
      <c r="E433" s="36">
        <v>137.25333333333333</v>
      </c>
      <c r="F433" s="36">
        <v>135.72666666666666</v>
      </c>
      <c r="G433" s="36">
        <v>134.35333333333332</v>
      </c>
      <c r="H433" s="36">
        <v>140.15333333333334</v>
      </c>
      <c r="I433" s="36">
        <v>141.52666666666667</v>
      </c>
      <c r="J433" s="36">
        <v>143.05333333333334</v>
      </c>
      <c r="K433" s="31">
        <v>140</v>
      </c>
      <c r="L433" s="31">
        <v>137.1</v>
      </c>
      <c r="M433" s="31">
        <v>11.526910000000001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532.45000000000005</v>
      </c>
      <c r="D434" s="36">
        <v>535.30000000000007</v>
      </c>
      <c r="E434" s="36">
        <v>527.15000000000009</v>
      </c>
      <c r="F434" s="36">
        <v>521.85</v>
      </c>
      <c r="G434" s="36">
        <v>513.70000000000005</v>
      </c>
      <c r="H434" s="36">
        <v>540.60000000000014</v>
      </c>
      <c r="I434" s="36">
        <v>548.75</v>
      </c>
      <c r="J434" s="36">
        <v>554.05000000000018</v>
      </c>
      <c r="K434" s="31">
        <v>543.45000000000005</v>
      </c>
      <c r="L434" s="31">
        <v>530</v>
      </c>
      <c r="M434" s="31">
        <v>2.6937000000000002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222.8</v>
      </c>
      <c r="D435" s="36">
        <v>222.08</v>
      </c>
      <c r="E435" s="36">
        <v>214.50000000000003</v>
      </c>
      <c r="F435" s="36">
        <v>206.20000000000002</v>
      </c>
      <c r="G435" s="36">
        <v>198.62000000000003</v>
      </c>
      <c r="H435" s="36">
        <v>230.38000000000002</v>
      </c>
      <c r="I435" s="36">
        <v>237.96</v>
      </c>
      <c r="J435" s="36">
        <v>246.26000000000002</v>
      </c>
      <c r="K435" s="31">
        <v>229.66</v>
      </c>
      <c r="L435" s="31">
        <v>213.78</v>
      </c>
      <c r="M435" s="31">
        <v>22.054680000000001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1775.75</v>
      </c>
      <c r="D436" s="36">
        <v>1769.7</v>
      </c>
      <c r="E436" s="36">
        <v>1757.95</v>
      </c>
      <c r="F436" s="36">
        <v>1740.15</v>
      </c>
      <c r="G436" s="36">
        <v>1728.4</v>
      </c>
      <c r="H436" s="36">
        <v>1787.5</v>
      </c>
      <c r="I436" s="36">
        <v>1799.25</v>
      </c>
      <c r="J436" s="36">
        <v>1817.05</v>
      </c>
      <c r="K436" s="31">
        <v>1781.45</v>
      </c>
      <c r="L436" s="31">
        <v>1751.9</v>
      </c>
      <c r="M436" s="31">
        <v>35.154919999999997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769.35</v>
      </c>
      <c r="D437" s="36">
        <v>776.73333333333323</v>
      </c>
      <c r="E437" s="36">
        <v>759.11666666666645</v>
      </c>
      <c r="F437" s="36">
        <v>748.88333333333321</v>
      </c>
      <c r="G437" s="36">
        <v>731.26666666666642</v>
      </c>
      <c r="H437" s="36">
        <v>786.96666666666647</v>
      </c>
      <c r="I437" s="36">
        <v>804.58333333333326</v>
      </c>
      <c r="J437" s="36">
        <v>814.81666666666649</v>
      </c>
      <c r="K437" s="31">
        <v>794.35</v>
      </c>
      <c r="L437" s="31">
        <v>766.5</v>
      </c>
      <c r="M437" s="31">
        <v>9.8607600000000009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4282.75</v>
      </c>
      <c r="D438" s="36">
        <v>4315.55</v>
      </c>
      <c r="E438" s="36">
        <v>4207.75</v>
      </c>
      <c r="F438" s="36">
        <v>4132.75</v>
      </c>
      <c r="G438" s="36">
        <v>4024.95</v>
      </c>
      <c r="H438" s="36">
        <v>4390.55</v>
      </c>
      <c r="I438" s="36">
        <v>4498.3500000000013</v>
      </c>
      <c r="J438" s="36">
        <v>4573.3500000000004</v>
      </c>
      <c r="K438" s="31">
        <v>4423.3500000000004</v>
      </c>
      <c r="L438" s="31">
        <v>4240.55</v>
      </c>
      <c r="M438" s="31">
        <v>1.28047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1342.8</v>
      </c>
      <c r="D439" s="36">
        <v>1341.3</v>
      </c>
      <c r="E439" s="36">
        <v>1332.6</v>
      </c>
      <c r="F439" s="36">
        <v>1322.3999999999999</v>
      </c>
      <c r="G439" s="36">
        <v>1313.6999999999998</v>
      </c>
      <c r="H439" s="36">
        <v>1351.5</v>
      </c>
      <c r="I439" s="36">
        <v>1360.2000000000003</v>
      </c>
      <c r="J439" s="36">
        <v>1370.4</v>
      </c>
      <c r="K439" s="31">
        <v>1350</v>
      </c>
      <c r="L439" s="31">
        <v>1331.1</v>
      </c>
      <c r="M439" s="31">
        <v>0.52805999999999997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625.5</v>
      </c>
      <c r="D440" s="36">
        <v>623.68333333333328</v>
      </c>
      <c r="E440" s="36">
        <v>612.36666666666656</v>
      </c>
      <c r="F440" s="36">
        <v>599.23333333333323</v>
      </c>
      <c r="G440" s="36">
        <v>587.91666666666652</v>
      </c>
      <c r="H440" s="36">
        <v>636.81666666666661</v>
      </c>
      <c r="I440" s="36">
        <v>648.13333333333344</v>
      </c>
      <c r="J440" s="36">
        <v>661.26666666666665</v>
      </c>
      <c r="K440" s="31">
        <v>635</v>
      </c>
      <c r="L440" s="31">
        <v>610.54999999999995</v>
      </c>
      <c r="M440" s="31">
        <v>8.0446100000000005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5506.15</v>
      </c>
      <c r="D441" s="36">
        <v>5525.8833333333341</v>
      </c>
      <c r="E441" s="36">
        <v>5452.7666666666682</v>
      </c>
      <c r="F441" s="36">
        <v>5399.3833333333341</v>
      </c>
      <c r="G441" s="36">
        <v>5326.2666666666682</v>
      </c>
      <c r="H441" s="36">
        <v>5579.2666666666682</v>
      </c>
      <c r="I441" s="36">
        <v>5652.383333333335</v>
      </c>
      <c r="J441" s="36">
        <v>5705.7666666666682</v>
      </c>
      <c r="K441" s="31">
        <v>5599</v>
      </c>
      <c r="L441" s="31">
        <v>5472.5</v>
      </c>
      <c r="M441" s="31">
        <v>0.40755000000000002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1071.1500000000001</v>
      </c>
      <c r="D442" s="36">
        <v>1070.3166666666666</v>
      </c>
      <c r="E442" s="36">
        <v>1060.6333333333332</v>
      </c>
      <c r="F442" s="36">
        <v>1050.1166666666666</v>
      </c>
      <c r="G442" s="36">
        <v>1040.4333333333332</v>
      </c>
      <c r="H442" s="36">
        <v>1080.8333333333333</v>
      </c>
      <c r="I442" s="36">
        <v>1090.5166666666667</v>
      </c>
      <c r="J442" s="36">
        <v>1101.0333333333333</v>
      </c>
      <c r="K442" s="31">
        <v>1080</v>
      </c>
      <c r="L442" s="31">
        <v>1059.8</v>
      </c>
      <c r="M442" s="31">
        <v>3.1682800000000002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78.84</v>
      </c>
      <c r="D443" s="36">
        <v>79.013333333333335</v>
      </c>
      <c r="E443" s="36">
        <v>77.526666666666671</v>
      </c>
      <c r="F443" s="36">
        <v>76.213333333333338</v>
      </c>
      <c r="G443" s="36">
        <v>74.726666666666674</v>
      </c>
      <c r="H443" s="36">
        <v>80.326666666666668</v>
      </c>
      <c r="I443" s="36">
        <v>81.813333333333318</v>
      </c>
      <c r="J443" s="36">
        <v>83.126666666666665</v>
      </c>
      <c r="K443" s="31">
        <v>80.5</v>
      </c>
      <c r="L443" s="31">
        <v>77.7</v>
      </c>
      <c r="M443" s="31">
        <v>674.10388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699.9</v>
      </c>
      <c r="D444" s="36">
        <v>696.93333333333339</v>
      </c>
      <c r="E444" s="36">
        <v>688.86666666666679</v>
      </c>
      <c r="F444" s="36">
        <v>677.83333333333337</v>
      </c>
      <c r="G444" s="36">
        <v>669.76666666666677</v>
      </c>
      <c r="H444" s="36">
        <v>707.96666666666681</v>
      </c>
      <c r="I444" s="36">
        <v>716.03333333333342</v>
      </c>
      <c r="J444" s="36">
        <v>727.06666666666683</v>
      </c>
      <c r="K444" s="31">
        <v>705</v>
      </c>
      <c r="L444" s="31">
        <v>685.9</v>
      </c>
      <c r="M444" s="31">
        <v>23.17923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842.55</v>
      </c>
      <c r="D445" s="36">
        <v>842.5333333333333</v>
      </c>
      <c r="E445" s="36">
        <v>835.06666666666661</v>
      </c>
      <c r="F445" s="36">
        <v>827.58333333333326</v>
      </c>
      <c r="G445" s="36">
        <v>820.11666666666656</v>
      </c>
      <c r="H445" s="36">
        <v>850.01666666666665</v>
      </c>
      <c r="I445" s="36">
        <v>857.48333333333335</v>
      </c>
      <c r="J445" s="36">
        <v>864.9666666666667</v>
      </c>
      <c r="K445" s="31">
        <v>850</v>
      </c>
      <c r="L445" s="31">
        <v>835.05</v>
      </c>
      <c r="M445" s="31">
        <v>6.5228700000000002</v>
      </c>
      <c r="N445" s="1"/>
      <c r="O445" s="1"/>
    </row>
    <row r="446" spans="1:15" ht="12.75" customHeight="1">
      <c r="A446" s="33">
        <v>436</v>
      </c>
      <c r="B446" s="53" t="s">
        <v>827</v>
      </c>
      <c r="C446" s="31">
        <v>454.3</v>
      </c>
      <c r="D446" s="36">
        <v>451.41666666666669</v>
      </c>
      <c r="E446" s="36">
        <v>439.88333333333338</v>
      </c>
      <c r="F446" s="36">
        <v>425.4666666666667</v>
      </c>
      <c r="G446" s="36">
        <v>413.93333333333339</v>
      </c>
      <c r="H446" s="36">
        <v>465.83333333333337</v>
      </c>
      <c r="I446" s="36">
        <v>477.36666666666667</v>
      </c>
      <c r="J446" s="36">
        <v>491.78333333333336</v>
      </c>
      <c r="K446" s="31">
        <v>462.95</v>
      </c>
      <c r="L446" s="31">
        <v>437</v>
      </c>
      <c r="M446" s="31">
        <v>8.6789900000000006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48.63</v>
      </c>
      <c r="D447" s="36">
        <v>49.103333333333332</v>
      </c>
      <c r="E447" s="36">
        <v>48.026666666666664</v>
      </c>
      <c r="F447" s="36">
        <v>47.423333333333332</v>
      </c>
      <c r="G447" s="36">
        <v>46.346666666666664</v>
      </c>
      <c r="H447" s="36">
        <v>49.706666666666663</v>
      </c>
      <c r="I447" s="36">
        <v>50.783333333333331</v>
      </c>
      <c r="J447" s="36">
        <v>51.386666666666663</v>
      </c>
      <c r="K447" s="31">
        <v>50.18</v>
      </c>
      <c r="L447" s="31">
        <v>48.5</v>
      </c>
      <c r="M447" s="31">
        <v>107.18416000000001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2767</v>
      </c>
      <c r="D448" s="36">
        <v>2778.7333333333336</v>
      </c>
      <c r="E448" s="36">
        <v>2739.4666666666672</v>
      </c>
      <c r="F448" s="36">
        <v>2711.9333333333334</v>
      </c>
      <c r="G448" s="36">
        <v>2672.666666666667</v>
      </c>
      <c r="H448" s="36">
        <v>2806.2666666666673</v>
      </c>
      <c r="I448" s="36">
        <v>2845.5333333333338</v>
      </c>
      <c r="J448" s="36">
        <v>2873.0666666666675</v>
      </c>
      <c r="K448" s="31">
        <v>2818</v>
      </c>
      <c r="L448" s="31">
        <v>2751.2</v>
      </c>
      <c r="M448" s="31">
        <v>25.265889999999999</v>
      </c>
      <c r="N448" s="1"/>
      <c r="O448" s="1"/>
    </row>
    <row r="449" spans="1:15" ht="12.75" customHeight="1">
      <c r="A449" s="33">
        <v>439</v>
      </c>
      <c r="B449" s="53" t="s">
        <v>869</v>
      </c>
      <c r="C449" s="31">
        <v>195.41</v>
      </c>
      <c r="D449" s="36">
        <v>195.63666666666666</v>
      </c>
      <c r="E449" s="36">
        <v>193.27333333333331</v>
      </c>
      <c r="F449" s="36">
        <v>191.13666666666666</v>
      </c>
      <c r="G449" s="36">
        <v>188.77333333333331</v>
      </c>
      <c r="H449" s="36">
        <v>197.77333333333331</v>
      </c>
      <c r="I449" s="36">
        <v>200.13666666666666</v>
      </c>
      <c r="J449" s="36">
        <v>202.27333333333331</v>
      </c>
      <c r="K449" s="31">
        <v>198</v>
      </c>
      <c r="L449" s="31">
        <v>193.5</v>
      </c>
      <c r="M449" s="31">
        <v>17.570229999999999</v>
      </c>
      <c r="N449" s="1"/>
      <c r="O449" s="1"/>
    </row>
    <row r="450" spans="1:15" ht="12.75" customHeight="1">
      <c r="A450" s="33">
        <v>440</v>
      </c>
      <c r="B450" s="53" t="s">
        <v>870</v>
      </c>
      <c r="C450" s="31">
        <v>462.85</v>
      </c>
      <c r="D450" s="36">
        <v>462.68333333333334</v>
      </c>
      <c r="E450" s="36">
        <v>460.36666666666667</v>
      </c>
      <c r="F450" s="36">
        <v>457.88333333333333</v>
      </c>
      <c r="G450" s="36">
        <v>455.56666666666666</v>
      </c>
      <c r="H450" s="36">
        <v>465.16666666666669</v>
      </c>
      <c r="I450" s="36">
        <v>467.48333333333341</v>
      </c>
      <c r="J450" s="36">
        <v>469.9666666666667</v>
      </c>
      <c r="K450" s="31">
        <v>465</v>
      </c>
      <c r="L450" s="31">
        <v>460.2</v>
      </c>
      <c r="M450" s="31">
        <v>0.82430000000000003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915</v>
      </c>
      <c r="D451" s="36">
        <v>918.58333333333337</v>
      </c>
      <c r="E451" s="36">
        <v>908.41666666666674</v>
      </c>
      <c r="F451" s="36">
        <v>901.83333333333337</v>
      </c>
      <c r="G451" s="36">
        <v>891.66666666666674</v>
      </c>
      <c r="H451" s="36">
        <v>925.16666666666674</v>
      </c>
      <c r="I451" s="36">
        <v>935.33333333333348</v>
      </c>
      <c r="J451" s="36">
        <v>941.91666666666674</v>
      </c>
      <c r="K451" s="31">
        <v>928.75</v>
      </c>
      <c r="L451" s="31">
        <v>912</v>
      </c>
      <c r="M451" s="31">
        <v>2.0669200000000001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1072.3</v>
      </c>
      <c r="D452" s="36">
        <v>1077.4333333333332</v>
      </c>
      <c r="E452" s="36">
        <v>1062.9666666666662</v>
      </c>
      <c r="F452" s="36">
        <v>1053.633333333333</v>
      </c>
      <c r="G452" s="36">
        <v>1039.1666666666661</v>
      </c>
      <c r="H452" s="36">
        <v>1086.7666666666664</v>
      </c>
      <c r="I452" s="36">
        <v>1101.2333333333331</v>
      </c>
      <c r="J452" s="36">
        <v>1110.5666666666666</v>
      </c>
      <c r="K452" s="31">
        <v>1091.9000000000001</v>
      </c>
      <c r="L452" s="31">
        <v>1068.0999999999999</v>
      </c>
      <c r="M452" s="31">
        <v>6.1460499999999998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1906.9</v>
      </c>
      <c r="D453" s="36">
        <v>1914.0833333333333</v>
      </c>
      <c r="E453" s="36">
        <v>1893.8166666666666</v>
      </c>
      <c r="F453" s="36">
        <v>1880.7333333333333</v>
      </c>
      <c r="G453" s="36">
        <v>1860.4666666666667</v>
      </c>
      <c r="H453" s="36">
        <v>1927.1666666666665</v>
      </c>
      <c r="I453" s="36">
        <v>1947.4333333333334</v>
      </c>
      <c r="J453" s="36">
        <v>1960.5166666666664</v>
      </c>
      <c r="K453" s="31">
        <v>1934.35</v>
      </c>
      <c r="L453" s="31">
        <v>1901</v>
      </c>
      <c r="M453" s="31">
        <v>1.8673200000000001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4463.8999999999996</v>
      </c>
      <c r="D454" s="36">
        <v>4474.9666666666662</v>
      </c>
      <c r="E454" s="36">
        <v>4443.9333333333325</v>
      </c>
      <c r="F454" s="36">
        <v>4423.9666666666662</v>
      </c>
      <c r="G454" s="36">
        <v>4392.9333333333325</v>
      </c>
      <c r="H454" s="36">
        <v>4494.9333333333325</v>
      </c>
      <c r="I454" s="36">
        <v>4525.9666666666672</v>
      </c>
      <c r="J454" s="36">
        <v>4545.9333333333325</v>
      </c>
      <c r="K454" s="31">
        <v>4506</v>
      </c>
      <c r="L454" s="31">
        <v>4455</v>
      </c>
      <c r="M454" s="31">
        <v>18.09253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1196.8</v>
      </c>
      <c r="D455" s="36">
        <v>1202.2333333333333</v>
      </c>
      <c r="E455" s="36">
        <v>1189.4666666666667</v>
      </c>
      <c r="F455" s="36">
        <v>1182.1333333333334</v>
      </c>
      <c r="G455" s="36">
        <v>1169.3666666666668</v>
      </c>
      <c r="H455" s="36">
        <v>1209.5666666666666</v>
      </c>
      <c r="I455" s="36">
        <v>1222.3333333333335</v>
      </c>
      <c r="J455" s="36">
        <v>1229.6666666666665</v>
      </c>
      <c r="K455" s="31">
        <v>1215</v>
      </c>
      <c r="L455" s="31">
        <v>1194.9000000000001</v>
      </c>
      <c r="M455" s="31">
        <v>8.5215899999999998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7088.15</v>
      </c>
      <c r="D456" s="36">
        <v>7052.416666666667</v>
      </c>
      <c r="E456" s="36">
        <v>6965.8333333333339</v>
      </c>
      <c r="F456" s="36">
        <v>6843.5166666666673</v>
      </c>
      <c r="G456" s="36">
        <v>6756.9333333333343</v>
      </c>
      <c r="H456" s="36">
        <v>7174.7333333333336</v>
      </c>
      <c r="I456" s="36">
        <v>7261.3166666666675</v>
      </c>
      <c r="J456" s="36">
        <v>7383.6333333333332</v>
      </c>
      <c r="K456" s="31">
        <v>7139</v>
      </c>
      <c r="L456" s="31">
        <v>6930.1</v>
      </c>
      <c r="M456" s="31">
        <v>1.97126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6160.1</v>
      </c>
      <c r="D457" s="36">
        <v>6173.7</v>
      </c>
      <c r="E457" s="36">
        <v>6053.4</v>
      </c>
      <c r="F457" s="36">
        <v>5946.7</v>
      </c>
      <c r="G457" s="36">
        <v>5826.4</v>
      </c>
      <c r="H457" s="36">
        <v>6280.4</v>
      </c>
      <c r="I457" s="36">
        <v>6400.7000000000007</v>
      </c>
      <c r="J457" s="36">
        <v>6507.4</v>
      </c>
      <c r="K457" s="31">
        <v>6294</v>
      </c>
      <c r="L457" s="31">
        <v>6067</v>
      </c>
      <c r="M457" s="31">
        <v>0.21568999999999999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749.2</v>
      </c>
      <c r="D458" s="36">
        <v>745.7166666666667</v>
      </c>
      <c r="E458" s="36">
        <v>735.43333333333339</v>
      </c>
      <c r="F458" s="36">
        <v>721.66666666666674</v>
      </c>
      <c r="G458" s="36">
        <v>711.38333333333344</v>
      </c>
      <c r="H458" s="36">
        <v>759.48333333333335</v>
      </c>
      <c r="I458" s="36">
        <v>769.76666666666665</v>
      </c>
      <c r="J458" s="36">
        <v>783.5333333333333</v>
      </c>
      <c r="K458" s="31">
        <v>756</v>
      </c>
      <c r="L458" s="31">
        <v>731.95</v>
      </c>
      <c r="M458" s="31">
        <v>149.32981000000001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1085.1500000000001</v>
      </c>
      <c r="D459" s="36">
        <v>1082.9166666666667</v>
      </c>
      <c r="E459" s="36">
        <v>1073.2333333333336</v>
      </c>
      <c r="F459" s="36">
        <v>1061.3166666666668</v>
      </c>
      <c r="G459" s="36">
        <v>1051.6333333333337</v>
      </c>
      <c r="H459" s="36">
        <v>1094.8333333333335</v>
      </c>
      <c r="I459" s="36">
        <v>1104.5166666666664</v>
      </c>
      <c r="J459" s="36">
        <v>1116.4333333333334</v>
      </c>
      <c r="K459" s="31">
        <v>1092.5999999999999</v>
      </c>
      <c r="L459" s="31">
        <v>1071</v>
      </c>
      <c r="M459" s="31">
        <v>101.79655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417.95</v>
      </c>
      <c r="D460" s="36">
        <v>419.43333333333334</v>
      </c>
      <c r="E460" s="36">
        <v>415.7166666666667</v>
      </c>
      <c r="F460" s="36">
        <v>413.48333333333335</v>
      </c>
      <c r="G460" s="36">
        <v>409.76666666666671</v>
      </c>
      <c r="H460" s="36">
        <v>421.66666666666669</v>
      </c>
      <c r="I460" s="36">
        <v>425.38333333333327</v>
      </c>
      <c r="J460" s="36">
        <v>427.61666666666667</v>
      </c>
      <c r="K460" s="31">
        <v>423.15</v>
      </c>
      <c r="L460" s="31">
        <v>417.2</v>
      </c>
      <c r="M460" s="31">
        <v>56.477240000000002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154.19999999999999</v>
      </c>
      <c r="D461" s="36">
        <v>153.71333333333334</v>
      </c>
      <c r="E461" s="36">
        <v>153.03666666666669</v>
      </c>
      <c r="F461" s="36">
        <v>151.87333333333336</v>
      </c>
      <c r="G461" s="36">
        <v>151.19666666666672</v>
      </c>
      <c r="H461" s="36">
        <v>154.87666666666667</v>
      </c>
      <c r="I461" s="36">
        <v>155.55333333333334</v>
      </c>
      <c r="J461" s="36">
        <v>156.71666666666664</v>
      </c>
      <c r="K461" s="31">
        <v>154.38999999999999</v>
      </c>
      <c r="L461" s="31">
        <v>152.55000000000001</v>
      </c>
      <c r="M461" s="31">
        <v>314.90857</v>
      </c>
      <c r="N461" s="1"/>
      <c r="O461" s="1"/>
    </row>
    <row r="462" spans="1:15" ht="12.75" customHeight="1">
      <c r="A462" s="33">
        <v>452</v>
      </c>
      <c r="B462" s="53" t="s">
        <v>871</v>
      </c>
      <c r="C462" s="31">
        <v>1036.95</v>
      </c>
      <c r="D462" s="36">
        <v>1034.8999999999999</v>
      </c>
      <c r="E462" s="36">
        <v>1014.9999999999998</v>
      </c>
      <c r="F462" s="36">
        <v>993.05</v>
      </c>
      <c r="G462" s="36">
        <v>973.14999999999986</v>
      </c>
      <c r="H462" s="36">
        <v>1056.8499999999997</v>
      </c>
      <c r="I462" s="36">
        <v>1076.7499999999998</v>
      </c>
      <c r="J462" s="36">
        <v>1098.6999999999996</v>
      </c>
      <c r="K462" s="31">
        <v>1054.8</v>
      </c>
      <c r="L462" s="31">
        <v>1012.95</v>
      </c>
      <c r="M462" s="31">
        <v>174.89571000000001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93.94</v>
      </c>
      <c r="D463" s="36">
        <v>94.313333333333333</v>
      </c>
      <c r="E463" s="36">
        <v>92.726666666666659</v>
      </c>
      <c r="F463" s="36">
        <v>91.513333333333321</v>
      </c>
      <c r="G463" s="36">
        <v>89.926666666666648</v>
      </c>
      <c r="H463" s="36">
        <v>95.526666666666671</v>
      </c>
      <c r="I463" s="36">
        <v>97.113333333333344</v>
      </c>
      <c r="J463" s="36">
        <v>98.326666666666682</v>
      </c>
      <c r="K463" s="31">
        <v>95.9</v>
      </c>
      <c r="L463" s="31">
        <v>93.1</v>
      </c>
      <c r="M463" s="31">
        <v>67.400019999999998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1598.4</v>
      </c>
      <c r="D464" s="36">
        <v>1602.8000000000002</v>
      </c>
      <c r="E464" s="36">
        <v>1588.6500000000003</v>
      </c>
      <c r="F464" s="36">
        <v>1578.9</v>
      </c>
      <c r="G464" s="36">
        <v>1564.7500000000002</v>
      </c>
      <c r="H464" s="36">
        <v>1612.5500000000004</v>
      </c>
      <c r="I464" s="36">
        <v>1626.7</v>
      </c>
      <c r="J464" s="36">
        <v>1636.4500000000005</v>
      </c>
      <c r="K464" s="31">
        <v>1616.95</v>
      </c>
      <c r="L464" s="31">
        <v>1593.05</v>
      </c>
      <c r="M464" s="31">
        <v>10.20913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1289</v>
      </c>
      <c r="D465" s="36">
        <v>1296.5833333333333</v>
      </c>
      <c r="E465" s="36">
        <v>1273.4666666666665</v>
      </c>
      <c r="F465" s="36">
        <v>1257.9333333333332</v>
      </c>
      <c r="G465" s="36">
        <v>1234.8166666666664</v>
      </c>
      <c r="H465" s="36">
        <v>1312.1166666666666</v>
      </c>
      <c r="I465" s="36">
        <v>1335.2333333333333</v>
      </c>
      <c r="J465" s="36">
        <v>1350.7666666666667</v>
      </c>
      <c r="K465" s="31">
        <v>1319.7</v>
      </c>
      <c r="L465" s="31">
        <v>1281.05</v>
      </c>
      <c r="M465" s="31">
        <v>2.9044599999999998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264.25</v>
      </c>
      <c r="D466" s="36">
        <v>266.2</v>
      </c>
      <c r="E466" s="36">
        <v>261.45</v>
      </c>
      <c r="F466" s="36">
        <v>258.64999999999998</v>
      </c>
      <c r="G466" s="36">
        <v>253.89999999999998</v>
      </c>
      <c r="H466" s="36">
        <v>269</v>
      </c>
      <c r="I466" s="36">
        <v>273.75</v>
      </c>
      <c r="J466" s="36">
        <v>276.55</v>
      </c>
      <c r="K466" s="31">
        <v>270.95</v>
      </c>
      <c r="L466" s="31">
        <v>263.39999999999998</v>
      </c>
      <c r="M466" s="31">
        <v>11.29762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819.8</v>
      </c>
      <c r="D467" s="36">
        <v>825.0333333333333</v>
      </c>
      <c r="E467" s="36">
        <v>811.81666666666661</v>
      </c>
      <c r="F467" s="36">
        <v>803.83333333333326</v>
      </c>
      <c r="G467" s="36">
        <v>790.61666666666656</v>
      </c>
      <c r="H467" s="36">
        <v>833.01666666666665</v>
      </c>
      <c r="I467" s="36">
        <v>846.23333333333335</v>
      </c>
      <c r="J467" s="36">
        <v>854.2166666666667</v>
      </c>
      <c r="K467" s="31">
        <v>838.25</v>
      </c>
      <c r="L467" s="31">
        <v>817.05</v>
      </c>
      <c r="M467" s="31">
        <v>37.912779999999998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4481.05</v>
      </c>
      <c r="D468" s="36">
        <v>4524.1333333333332</v>
      </c>
      <c r="E468" s="36">
        <v>4418.2666666666664</v>
      </c>
      <c r="F468" s="36">
        <v>4355.4833333333336</v>
      </c>
      <c r="G468" s="36">
        <v>4249.6166666666668</v>
      </c>
      <c r="H468" s="36">
        <v>4586.9166666666661</v>
      </c>
      <c r="I468" s="36">
        <v>4692.7833333333328</v>
      </c>
      <c r="J468" s="36">
        <v>4755.5666666666657</v>
      </c>
      <c r="K468" s="31">
        <v>4630</v>
      </c>
      <c r="L468" s="31">
        <v>4461.3500000000004</v>
      </c>
      <c r="M468" s="31">
        <v>0.96960000000000002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3775.6</v>
      </c>
      <c r="D469" s="36">
        <v>3752.0499999999997</v>
      </c>
      <c r="E469" s="36">
        <v>3707.5499999999993</v>
      </c>
      <c r="F469" s="36">
        <v>3639.4999999999995</v>
      </c>
      <c r="G469" s="36">
        <v>3594.9999999999991</v>
      </c>
      <c r="H469" s="36">
        <v>3820.0999999999995</v>
      </c>
      <c r="I469" s="36">
        <v>3864.6000000000004</v>
      </c>
      <c r="J469" s="36">
        <v>3932.6499999999996</v>
      </c>
      <c r="K469" s="31">
        <v>3796.55</v>
      </c>
      <c r="L469" s="31">
        <v>3684</v>
      </c>
      <c r="M469" s="31">
        <v>0.88729000000000002</v>
      </c>
      <c r="N469" s="1"/>
      <c r="O469" s="1"/>
    </row>
    <row r="470" spans="1:15" ht="12.75" customHeight="1">
      <c r="A470" s="33">
        <v>460</v>
      </c>
      <c r="B470" s="53" t="s">
        <v>872</v>
      </c>
      <c r="C470" s="31">
        <v>1416.05</v>
      </c>
      <c r="D470" s="36">
        <v>1416.5</v>
      </c>
      <c r="E470" s="36">
        <v>1403.1</v>
      </c>
      <c r="F470" s="36">
        <v>1390.1499999999999</v>
      </c>
      <c r="G470" s="36">
        <v>1376.7499999999998</v>
      </c>
      <c r="H470" s="36">
        <v>1429.45</v>
      </c>
      <c r="I470" s="36">
        <v>1442.8500000000001</v>
      </c>
      <c r="J470" s="36">
        <v>1455.8000000000002</v>
      </c>
      <c r="K470" s="31">
        <v>1429.9</v>
      </c>
      <c r="L470" s="31">
        <v>1403.55</v>
      </c>
      <c r="M470" s="31">
        <v>5.1479699999999999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3570</v>
      </c>
      <c r="D471" s="36">
        <v>3578.9500000000003</v>
      </c>
      <c r="E471" s="36">
        <v>3535.0500000000006</v>
      </c>
      <c r="F471" s="36">
        <v>3500.1000000000004</v>
      </c>
      <c r="G471" s="36">
        <v>3456.2000000000007</v>
      </c>
      <c r="H471" s="36">
        <v>3613.9000000000005</v>
      </c>
      <c r="I471" s="36">
        <v>3657.8</v>
      </c>
      <c r="J471" s="36">
        <v>3692.7500000000005</v>
      </c>
      <c r="K471" s="31">
        <v>3622.85</v>
      </c>
      <c r="L471" s="31">
        <v>3544</v>
      </c>
      <c r="M471" s="31">
        <v>11.73387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3349.35</v>
      </c>
      <c r="D472" s="36">
        <v>3360.7833333333328</v>
      </c>
      <c r="E472" s="36">
        <v>3329.6166666666659</v>
      </c>
      <c r="F472" s="36">
        <v>3309.8833333333332</v>
      </c>
      <c r="G472" s="36">
        <v>3278.7166666666662</v>
      </c>
      <c r="H472" s="36">
        <v>3380.5166666666655</v>
      </c>
      <c r="I472" s="36">
        <v>3411.6833333333325</v>
      </c>
      <c r="J472" s="36">
        <v>3431.4166666666652</v>
      </c>
      <c r="K472" s="31">
        <v>3391.95</v>
      </c>
      <c r="L472" s="31">
        <v>3341.05</v>
      </c>
      <c r="M472" s="31">
        <v>1.31033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1672</v>
      </c>
      <c r="D473" s="36">
        <v>1682.6333333333332</v>
      </c>
      <c r="E473" s="36">
        <v>1655.2666666666664</v>
      </c>
      <c r="F473" s="36">
        <v>1638.5333333333333</v>
      </c>
      <c r="G473" s="36">
        <v>1611.1666666666665</v>
      </c>
      <c r="H473" s="36">
        <v>1699.3666666666663</v>
      </c>
      <c r="I473" s="36">
        <v>1726.7333333333331</v>
      </c>
      <c r="J473" s="36">
        <v>1743.4666666666662</v>
      </c>
      <c r="K473" s="31">
        <v>1710</v>
      </c>
      <c r="L473" s="31">
        <v>1665.9</v>
      </c>
      <c r="M473" s="31">
        <v>3.9537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6948.75</v>
      </c>
      <c r="D474" s="36">
        <v>6963.5</v>
      </c>
      <c r="E474" s="36">
        <v>6897</v>
      </c>
      <c r="F474" s="36">
        <v>6845.25</v>
      </c>
      <c r="G474" s="36">
        <v>6778.75</v>
      </c>
      <c r="H474" s="36">
        <v>7015.25</v>
      </c>
      <c r="I474" s="36">
        <v>7081.75</v>
      </c>
      <c r="J474" s="36">
        <v>7133.5</v>
      </c>
      <c r="K474" s="31">
        <v>7030</v>
      </c>
      <c r="L474" s="31">
        <v>6911.75</v>
      </c>
      <c r="M474" s="31">
        <v>6.2515999999999998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37.74</v>
      </c>
      <c r="D475" s="36">
        <v>37.9</v>
      </c>
      <c r="E475" s="36">
        <v>37.479999999999997</v>
      </c>
      <c r="F475" s="36">
        <v>37.22</v>
      </c>
      <c r="G475" s="36">
        <v>36.799999999999997</v>
      </c>
      <c r="H475" s="36">
        <v>38.159999999999997</v>
      </c>
      <c r="I475" s="36">
        <v>38.58</v>
      </c>
      <c r="J475" s="36">
        <v>38.839999999999996</v>
      </c>
      <c r="K475" s="31">
        <v>38.32</v>
      </c>
      <c r="L475" s="31">
        <v>37.64</v>
      </c>
      <c r="M475" s="31">
        <v>58.222250000000003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450.85</v>
      </c>
      <c r="D476" s="36">
        <v>456.16666666666669</v>
      </c>
      <c r="E476" s="36">
        <v>440.68333333333339</v>
      </c>
      <c r="F476" s="36">
        <v>430.51666666666671</v>
      </c>
      <c r="G476" s="36">
        <v>415.03333333333342</v>
      </c>
      <c r="H476" s="36">
        <v>466.33333333333337</v>
      </c>
      <c r="I476" s="36">
        <v>481.81666666666661</v>
      </c>
      <c r="J476" s="36">
        <v>491.98333333333335</v>
      </c>
      <c r="K476" s="31">
        <v>471.65</v>
      </c>
      <c r="L476" s="31">
        <v>446</v>
      </c>
      <c r="M476" s="31">
        <v>16.400780000000001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729.6</v>
      </c>
      <c r="D477" s="36">
        <v>738.26666666666677</v>
      </c>
      <c r="E477" s="36">
        <v>715.93333333333351</v>
      </c>
      <c r="F477" s="36">
        <v>702.26666666666677</v>
      </c>
      <c r="G477" s="36">
        <v>679.93333333333351</v>
      </c>
      <c r="H477" s="36">
        <v>751.93333333333351</v>
      </c>
      <c r="I477" s="36">
        <v>774.26666666666677</v>
      </c>
      <c r="J477" s="31">
        <v>787.93333333333351</v>
      </c>
      <c r="K477" s="31">
        <v>760.6</v>
      </c>
      <c r="L477" s="31">
        <v>724.6</v>
      </c>
      <c r="M477" s="53">
        <v>6.23489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4064.4</v>
      </c>
      <c r="D478" s="36">
        <v>4091.4666666666667</v>
      </c>
      <c r="E478" s="36">
        <v>4022.9333333333334</v>
      </c>
      <c r="F478" s="36">
        <v>3981.4666666666667</v>
      </c>
      <c r="G478" s="36">
        <v>3912.9333333333334</v>
      </c>
      <c r="H478" s="36">
        <v>4132.9333333333334</v>
      </c>
      <c r="I478" s="36">
        <v>4201.4666666666672</v>
      </c>
      <c r="J478" s="31">
        <v>4242.9333333333334</v>
      </c>
      <c r="K478" s="31">
        <v>4160</v>
      </c>
      <c r="L478" s="31">
        <v>4050</v>
      </c>
      <c r="M478" s="53">
        <v>0.84450999999999998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51.86</v>
      </c>
      <c r="D479" s="36">
        <v>52.036666666666669</v>
      </c>
      <c r="E479" s="36">
        <v>51.373333333333335</v>
      </c>
      <c r="F479" s="36">
        <v>50.886666666666663</v>
      </c>
      <c r="G479" s="36">
        <v>50.223333333333329</v>
      </c>
      <c r="H479" s="36">
        <v>52.523333333333341</v>
      </c>
      <c r="I479" s="36">
        <v>53.186666666666682</v>
      </c>
      <c r="J479" s="36">
        <v>53.673333333333346</v>
      </c>
      <c r="K479" s="31">
        <v>52.7</v>
      </c>
      <c r="L479" s="31">
        <v>51.55</v>
      </c>
      <c r="M479" s="31">
        <v>31.05359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1115.8499999999999</v>
      </c>
      <c r="D480" s="36">
        <v>1118.3166666666666</v>
      </c>
      <c r="E480" s="36">
        <v>1098.7833333333333</v>
      </c>
      <c r="F480" s="36">
        <v>1081.7166666666667</v>
      </c>
      <c r="G480" s="36">
        <v>1062.1833333333334</v>
      </c>
      <c r="H480" s="36">
        <v>1135.3833333333332</v>
      </c>
      <c r="I480" s="36">
        <v>1154.9166666666665</v>
      </c>
      <c r="J480" s="31">
        <v>1171.9833333333331</v>
      </c>
      <c r="K480" s="31">
        <v>1137.8499999999999</v>
      </c>
      <c r="L480" s="31">
        <v>1101.25</v>
      </c>
      <c r="M480" s="53">
        <v>6.07836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573.70000000000005</v>
      </c>
      <c r="D481" s="36">
        <v>576.83333333333337</v>
      </c>
      <c r="E481" s="36">
        <v>568.86666666666679</v>
      </c>
      <c r="F481" s="36">
        <v>564.03333333333342</v>
      </c>
      <c r="G481" s="36">
        <v>556.06666666666683</v>
      </c>
      <c r="H481" s="36">
        <v>581.66666666666674</v>
      </c>
      <c r="I481" s="36">
        <v>589.63333333333321</v>
      </c>
      <c r="J481" s="36">
        <v>594.4666666666667</v>
      </c>
      <c r="K481" s="31">
        <v>584.79999999999995</v>
      </c>
      <c r="L481" s="31">
        <v>572</v>
      </c>
      <c r="M481" s="31">
        <v>19.950119999999998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1136.8</v>
      </c>
      <c r="D482" s="36">
        <v>1135.8833333333334</v>
      </c>
      <c r="E482" s="36">
        <v>1124.5166666666669</v>
      </c>
      <c r="F482" s="36">
        <v>1112.2333333333333</v>
      </c>
      <c r="G482" s="36">
        <v>1100.8666666666668</v>
      </c>
      <c r="H482" s="36">
        <v>1148.166666666667</v>
      </c>
      <c r="I482" s="36">
        <v>1159.5333333333333</v>
      </c>
      <c r="J482" s="36">
        <v>1171.8166666666671</v>
      </c>
      <c r="K482" s="31">
        <v>1147.25</v>
      </c>
      <c r="L482" s="31">
        <v>1123.5999999999999</v>
      </c>
      <c r="M482" s="31">
        <v>1.82118</v>
      </c>
      <c r="N482" s="1"/>
      <c r="O482" s="1"/>
    </row>
    <row r="483" spans="1:15" ht="12.75" customHeight="1">
      <c r="A483" s="33">
        <v>473</v>
      </c>
      <c r="B483" s="31" t="s">
        <v>828</v>
      </c>
      <c r="C483" s="31">
        <v>43.38</v>
      </c>
      <c r="D483" s="36">
        <v>43.54</v>
      </c>
      <c r="E483" s="36">
        <v>42.839999999999996</v>
      </c>
      <c r="F483" s="36">
        <v>42.3</v>
      </c>
      <c r="G483" s="36">
        <v>41.599999999999994</v>
      </c>
      <c r="H483" s="36">
        <v>44.08</v>
      </c>
      <c r="I483" s="36">
        <v>44.78</v>
      </c>
      <c r="J483" s="36">
        <v>45.32</v>
      </c>
      <c r="K483" s="31">
        <v>44.24</v>
      </c>
      <c r="L483" s="31">
        <v>43</v>
      </c>
      <c r="M483" s="31">
        <v>137.75060999999999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11341.8</v>
      </c>
      <c r="D484" s="36">
        <v>11308.75</v>
      </c>
      <c r="E484" s="36">
        <v>11237.5</v>
      </c>
      <c r="F484" s="36">
        <v>11133.2</v>
      </c>
      <c r="G484" s="36">
        <v>11061.95</v>
      </c>
      <c r="H484" s="36">
        <v>11413.05</v>
      </c>
      <c r="I484" s="36">
        <v>11484.3</v>
      </c>
      <c r="J484" s="36">
        <v>11588.599999999999</v>
      </c>
      <c r="K484" s="31">
        <v>11380</v>
      </c>
      <c r="L484" s="31">
        <v>11204.45</v>
      </c>
      <c r="M484" s="31">
        <v>2.5872999999999999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127.08</v>
      </c>
      <c r="D485" s="36">
        <v>126.99000000000001</v>
      </c>
      <c r="E485" s="36">
        <v>125.96000000000001</v>
      </c>
      <c r="F485" s="36">
        <v>124.84</v>
      </c>
      <c r="G485" s="36">
        <v>123.81</v>
      </c>
      <c r="H485" s="36">
        <v>128.11000000000001</v>
      </c>
      <c r="I485" s="36">
        <v>129.14000000000001</v>
      </c>
      <c r="J485" s="36">
        <v>130.26000000000002</v>
      </c>
      <c r="K485" s="31">
        <v>128.02000000000001</v>
      </c>
      <c r="L485" s="31">
        <v>125.87</v>
      </c>
      <c r="M485" s="31">
        <v>73.808350000000004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2004.8</v>
      </c>
      <c r="D486" s="36">
        <v>2010.8500000000001</v>
      </c>
      <c r="E486" s="36">
        <v>1986.5000000000002</v>
      </c>
      <c r="F486" s="36">
        <v>1968.2</v>
      </c>
      <c r="G486" s="36">
        <v>1943.8500000000001</v>
      </c>
      <c r="H486" s="36">
        <v>2029.1500000000003</v>
      </c>
      <c r="I486" s="36">
        <v>2053.5</v>
      </c>
      <c r="J486" s="36">
        <v>2071.8000000000002</v>
      </c>
      <c r="K486" s="31">
        <v>2035.2</v>
      </c>
      <c r="L486" s="31">
        <v>1992.55</v>
      </c>
      <c r="M486" s="31">
        <v>2.7627899999999999</v>
      </c>
      <c r="N486" s="1"/>
      <c r="O486" s="1"/>
    </row>
    <row r="487" spans="1:15" ht="12.75" customHeight="1">
      <c r="A487" s="33">
        <v>477</v>
      </c>
      <c r="B487" s="53" t="s">
        <v>877</v>
      </c>
      <c r="C487" s="31">
        <v>1429.65</v>
      </c>
      <c r="D487" s="36">
        <v>1437.5166666666667</v>
      </c>
      <c r="E487" s="36">
        <v>1417.0333333333333</v>
      </c>
      <c r="F487" s="36">
        <v>1404.4166666666667</v>
      </c>
      <c r="G487" s="36">
        <v>1383.9333333333334</v>
      </c>
      <c r="H487" s="36">
        <v>1450.1333333333332</v>
      </c>
      <c r="I487" s="36">
        <v>1470.6166666666663</v>
      </c>
      <c r="J487" s="36">
        <v>1483.2333333333331</v>
      </c>
      <c r="K487" s="31">
        <v>1458</v>
      </c>
      <c r="L487" s="31">
        <v>1424.9</v>
      </c>
      <c r="M487" s="31">
        <v>4.8707099999999999</v>
      </c>
      <c r="N487" s="1"/>
      <c r="O487" s="1"/>
    </row>
    <row r="488" spans="1:15" ht="12.75" customHeight="1">
      <c r="A488" s="33">
        <v>478</v>
      </c>
      <c r="B488" s="53" t="s">
        <v>829</v>
      </c>
      <c r="C488" s="36">
        <v>332.85</v>
      </c>
      <c r="D488" s="36">
        <v>332.81666666666666</v>
      </c>
      <c r="E488" s="36">
        <v>329.0333333333333</v>
      </c>
      <c r="F488" s="36">
        <v>325.21666666666664</v>
      </c>
      <c r="G488" s="36">
        <v>321.43333333333328</v>
      </c>
      <c r="H488" s="36">
        <v>336.63333333333333</v>
      </c>
      <c r="I488" s="36">
        <v>340.41666666666674</v>
      </c>
      <c r="J488" s="36">
        <v>344.23333333333335</v>
      </c>
      <c r="K488" s="31">
        <v>336.6</v>
      </c>
      <c r="L488" s="31">
        <v>329</v>
      </c>
      <c r="M488" s="31">
        <v>9.0490999999999993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467.6</v>
      </c>
      <c r="D489" s="36">
        <v>468.63333333333338</v>
      </c>
      <c r="E489" s="36">
        <v>463.36666666666679</v>
      </c>
      <c r="F489" s="36">
        <v>459.13333333333338</v>
      </c>
      <c r="G489" s="36">
        <v>453.86666666666679</v>
      </c>
      <c r="H489" s="36">
        <v>472.86666666666679</v>
      </c>
      <c r="I489" s="36">
        <v>478.13333333333333</v>
      </c>
      <c r="J489" s="36">
        <v>482.36666666666679</v>
      </c>
      <c r="K489" s="31">
        <v>473.9</v>
      </c>
      <c r="L489" s="31">
        <v>464.4</v>
      </c>
      <c r="M489" s="31">
        <v>5.6877000000000004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461.8</v>
      </c>
      <c r="D490" s="36">
        <v>462.13333333333338</v>
      </c>
      <c r="E490" s="36">
        <v>457.31666666666678</v>
      </c>
      <c r="F490" s="36">
        <v>452.83333333333337</v>
      </c>
      <c r="G490" s="36">
        <v>448.01666666666677</v>
      </c>
      <c r="H490" s="36">
        <v>466.61666666666679</v>
      </c>
      <c r="I490" s="36">
        <v>471.43333333333339</v>
      </c>
      <c r="J490" s="36">
        <v>475.9166666666668</v>
      </c>
      <c r="K490" s="31">
        <v>466.95</v>
      </c>
      <c r="L490" s="31">
        <v>457.65</v>
      </c>
      <c r="M490" s="31">
        <v>2.9420199999999999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334.15</v>
      </c>
      <c r="D491" s="36">
        <v>338.24999999999994</v>
      </c>
      <c r="E491" s="36">
        <v>328.2999999999999</v>
      </c>
      <c r="F491" s="36">
        <v>322.44999999999993</v>
      </c>
      <c r="G491" s="36">
        <v>312.49999999999989</v>
      </c>
      <c r="H491" s="36">
        <v>344.09999999999991</v>
      </c>
      <c r="I491" s="36">
        <v>354.04999999999995</v>
      </c>
      <c r="J491" s="36">
        <v>359.89999999999992</v>
      </c>
      <c r="K491" s="31">
        <v>348.2</v>
      </c>
      <c r="L491" s="31">
        <v>332.4</v>
      </c>
      <c r="M491" s="31">
        <v>11.757289999999999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500.25</v>
      </c>
      <c r="D492" s="36">
        <v>506.08333333333331</v>
      </c>
      <c r="E492" s="36">
        <v>483.16666666666663</v>
      </c>
      <c r="F492" s="36">
        <v>466.08333333333331</v>
      </c>
      <c r="G492" s="36">
        <v>443.16666666666663</v>
      </c>
      <c r="H492" s="36">
        <v>523.16666666666663</v>
      </c>
      <c r="I492" s="36">
        <v>546.08333333333326</v>
      </c>
      <c r="J492" s="36">
        <v>563.16666666666663</v>
      </c>
      <c r="K492" s="31">
        <v>529</v>
      </c>
      <c r="L492" s="31">
        <v>489</v>
      </c>
      <c r="M492" s="31">
        <v>41.832799999999999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578.6</v>
      </c>
      <c r="D493" s="36">
        <v>585.21666666666658</v>
      </c>
      <c r="E493" s="36">
        <v>568.93333333333317</v>
      </c>
      <c r="F493" s="36">
        <v>559.26666666666654</v>
      </c>
      <c r="G493" s="36">
        <v>542.98333333333312</v>
      </c>
      <c r="H493" s="36">
        <v>594.88333333333321</v>
      </c>
      <c r="I493" s="36">
        <v>611.16666666666674</v>
      </c>
      <c r="J493" s="36">
        <v>620.83333333333326</v>
      </c>
      <c r="K493" s="31">
        <v>601.5</v>
      </c>
      <c r="L493" s="31">
        <v>575.54999999999995</v>
      </c>
      <c r="M493" s="31">
        <v>19.038180000000001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1582.1</v>
      </c>
      <c r="D494" s="36">
        <v>1585.2333333333333</v>
      </c>
      <c r="E494" s="36">
        <v>1572.9666666666667</v>
      </c>
      <c r="F494" s="36">
        <v>1563.8333333333333</v>
      </c>
      <c r="G494" s="36">
        <v>1551.5666666666666</v>
      </c>
      <c r="H494" s="36">
        <v>1594.3666666666668</v>
      </c>
      <c r="I494" s="36">
        <v>1606.6333333333337</v>
      </c>
      <c r="J494" s="36">
        <v>1615.7666666666669</v>
      </c>
      <c r="K494" s="31">
        <v>1597.5</v>
      </c>
      <c r="L494" s="31">
        <v>1576.1</v>
      </c>
      <c r="M494" s="31">
        <v>10.515930000000001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1174.25</v>
      </c>
      <c r="D495" s="36">
        <v>1163.2333333333333</v>
      </c>
      <c r="E495" s="36">
        <v>1146.0166666666667</v>
      </c>
      <c r="F495" s="36">
        <v>1117.7833333333333</v>
      </c>
      <c r="G495" s="36">
        <v>1100.5666666666666</v>
      </c>
      <c r="H495" s="36">
        <v>1191.4666666666667</v>
      </c>
      <c r="I495" s="36">
        <v>1208.6833333333334</v>
      </c>
      <c r="J495" s="36">
        <v>1236.9166666666667</v>
      </c>
      <c r="K495" s="31">
        <v>1180.45</v>
      </c>
      <c r="L495" s="31">
        <v>1135</v>
      </c>
      <c r="M495" s="31">
        <v>0.86095999999999995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449.3</v>
      </c>
      <c r="D496" s="36">
        <v>452.61666666666662</v>
      </c>
      <c r="E496" s="36">
        <v>445.03333333333325</v>
      </c>
      <c r="F496" s="36">
        <v>440.76666666666665</v>
      </c>
      <c r="G496" s="36">
        <v>433.18333333333328</v>
      </c>
      <c r="H496" s="36">
        <v>456.88333333333321</v>
      </c>
      <c r="I496" s="36">
        <v>464.46666666666658</v>
      </c>
      <c r="J496" s="36">
        <v>468.73333333333318</v>
      </c>
      <c r="K496" s="31">
        <v>460.2</v>
      </c>
      <c r="L496" s="31">
        <v>448.35</v>
      </c>
      <c r="M496" s="31">
        <v>69.086749999999995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919.7</v>
      </c>
      <c r="D497" s="36">
        <v>914.5</v>
      </c>
      <c r="E497" s="36">
        <v>906.3</v>
      </c>
      <c r="F497" s="36">
        <v>892.9</v>
      </c>
      <c r="G497" s="36">
        <v>884.69999999999993</v>
      </c>
      <c r="H497" s="36">
        <v>927.9</v>
      </c>
      <c r="I497" s="36">
        <v>936.1</v>
      </c>
      <c r="J497" s="36">
        <v>949.5</v>
      </c>
      <c r="K497" s="31">
        <v>922.7</v>
      </c>
      <c r="L497" s="31">
        <v>901.1</v>
      </c>
      <c r="M497" s="31">
        <v>2.4179200000000001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15.82</v>
      </c>
      <c r="D498" s="36">
        <v>15.966666666666667</v>
      </c>
      <c r="E498" s="36">
        <v>15.593333333333334</v>
      </c>
      <c r="F498" s="36">
        <v>15.366666666666667</v>
      </c>
      <c r="G498" s="36">
        <v>14.993333333333334</v>
      </c>
      <c r="H498" s="36">
        <v>16.193333333333335</v>
      </c>
      <c r="I498" s="36">
        <v>16.566666666666663</v>
      </c>
      <c r="J498" s="36">
        <v>16.793333333333333</v>
      </c>
      <c r="K498" s="31">
        <v>16.34</v>
      </c>
      <c r="L498" s="31">
        <v>15.74</v>
      </c>
      <c r="M498" s="31">
        <v>3695.3771499999998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1690.55</v>
      </c>
      <c r="D499" s="36">
        <v>1686.55</v>
      </c>
      <c r="E499" s="36">
        <v>1674.1</v>
      </c>
      <c r="F499" s="36">
        <v>1657.6499999999999</v>
      </c>
      <c r="G499" s="36">
        <v>1645.1999999999998</v>
      </c>
      <c r="H499" s="36">
        <v>1703</v>
      </c>
      <c r="I499" s="36">
        <v>1715.4500000000003</v>
      </c>
      <c r="J499" s="31">
        <v>1731.9</v>
      </c>
      <c r="K499" s="31">
        <v>1699</v>
      </c>
      <c r="L499" s="31">
        <v>1670.1</v>
      </c>
      <c r="M499" s="53">
        <v>14.87294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726.1</v>
      </c>
      <c r="D500" s="36">
        <v>726.08333333333337</v>
      </c>
      <c r="E500" s="36">
        <v>718.26666666666677</v>
      </c>
      <c r="F500" s="36">
        <v>710.43333333333339</v>
      </c>
      <c r="G500" s="36">
        <v>702.61666666666679</v>
      </c>
      <c r="H500" s="36">
        <v>733.91666666666674</v>
      </c>
      <c r="I500" s="36">
        <v>741.73333333333335</v>
      </c>
      <c r="J500" s="31">
        <v>749.56666666666672</v>
      </c>
      <c r="K500" s="31">
        <v>733.9</v>
      </c>
      <c r="L500" s="31">
        <v>718.25</v>
      </c>
      <c r="M500" s="53">
        <v>12.79176</v>
      </c>
      <c r="N500" s="1"/>
      <c r="O500" s="1"/>
    </row>
    <row r="501" spans="1:15" ht="12.75" customHeight="1">
      <c r="A501" s="33">
        <v>491</v>
      </c>
      <c r="B501" s="53" t="s">
        <v>830</v>
      </c>
      <c r="C501" s="53">
        <v>197.15</v>
      </c>
      <c r="D501" s="36">
        <v>195.83333333333334</v>
      </c>
      <c r="E501" s="36">
        <v>193.36666666666667</v>
      </c>
      <c r="F501" s="36">
        <v>189.58333333333334</v>
      </c>
      <c r="G501" s="36">
        <v>187.11666666666667</v>
      </c>
      <c r="H501" s="36">
        <v>199.61666666666667</v>
      </c>
      <c r="I501" s="36">
        <v>202.08333333333331</v>
      </c>
      <c r="J501" s="36">
        <v>205.86666666666667</v>
      </c>
      <c r="K501" s="31">
        <v>198.3</v>
      </c>
      <c r="L501" s="31">
        <v>192.05</v>
      </c>
      <c r="M501" s="31">
        <v>38.715859999999999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878</v>
      </c>
      <c r="D502" s="36">
        <v>868.31666666666661</v>
      </c>
      <c r="E502" s="36">
        <v>849.68333333333317</v>
      </c>
      <c r="F502" s="36">
        <v>821.36666666666656</v>
      </c>
      <c r="G502" s="36">
        <v>802.73333333333312</v>
      </c>
      <c r="H502" s="36">
        <v>896.63333333333321</v>
      </c>
      <c r="I502" s="36">
        <v>915.26666666666665</v>
      </c>
      <c r="J502" s="36">
        <v>943.58333333333326</v>
      </c>
      <c r="K502" s="31">
        <v>886.95</v>
      </c>
      <c r="L502" s="31">
        <v>840</v>
      </c>
      <c r="M502" s="31">
        <v>1.76315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2042.95</v>
      </c>
      <c r="D503" s="36">
        <v>2043.7</v>
      </c>
      <c r="E503" s="36">
        <v>2016.6</v>
      </c>
      <c r="F503" s="36">
        <v>1990.2499999999998</v>
      </c>
      <c r="G503" s="36">
        <v>1963.1499999999996</v>
      </c>
      <c r="H503" s="36">
        <v>2070.0500000000002</v>
      </c>
      <c r="I503" s="36">
        <v>2097.15</v>
      </c>
      <c r="J503" s="31">
        <v>2123.5000000000005</v>
      </c>
      <c r="K503" s="31">
        <v>2070.8000000000002</v>
      </c>
      <c r="L503" s="31">
        <v>2017.35</v>
      </c>
      <c r="M503" s="53">
        <v>0.63100000000000001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512.4</v>
      </c>
      <c r="D504" s="36">
        <v>515.06666666666661</v>
      </c>
      <c r="E504" s="36">
        <v>508.68333333333317</v>
      </c>
      <c r="F504" s="36">
        <v>504.96666666666658</v>
      </c>
      <c r="G504" s="36">
        <v>498.58333333333314</v>
      </c>
      <c r="H504" s="36">
        <v>518.78333333333319</v>
      </c>
      <c r="I504" s="36">
        <v>525.16666666666663</v>
      </c>
      <c r="J504" s="36">
        <v>528.88333333333321</v>
      </c>
      <c r="K504" s="31">
        <v>521.45000000000005</v>
      </c>
      <c r="L504" s="31">
        <v>511.35</v>
      </c>
      <c r="M504" s="31">
        <v>56.388530000000003</v>
      </c>
      <c r="N504" s="1"/>
      <c r="O504" s="1"/>
    </row>
    <row r="505" spans="1:15" ht="12.75" customHeight="1">
      <c r="A505" s="33">
        <v>495</v>
      </c>
      <c r="B505" s="192" t="s">
        <v>299</v>
      </c>
      <c r="C505" s="192">
        <v>24.39</v>
      </c>
      <c r="D505" s="193">
        <v>24.533333333333331</v>
      </c>
      <c r="E505" s="193">
        <v>24.216666666666661</v>
      </c>
      <c r="F505" s="193">
        <v>24.043333333333329</v>
      </c>
      <c r="G505" s="193">
        <v>23.726666666666659</v>
      </c>
      <c r="H505" s="193">
        <v>24.706666666666663</v>
      </c>
      <c r="I505" s="193">
        <v>25.023333333333333</v>
      </c>
      <c r="J505" s="193">
        <v>25.196666666666665</v>
      </c>
      <c r="K505" s="194">
        <v>24.85</v>
      </c>
      <c r="L505" s="194">
        <v>24.36</v>
      </c>
      <c r="M505" s="194">
        <v>1111.4194399999999</v>
      </c>
      <c r="N505" s="1"/>
      <c r="O505" s="1"/>
    </row>
    <row r="506" spans="1:15" ht="12.75" customHeight="1">
      <c r="A506" s="33">
        <v>496</v>
      </c>
      <c r="B506" s="265" t="s">
        <v>515</v>
      </c>
      <c r="C506" s="265">
        <v>15459.2</v>
      </c>
      <c r="D506" s="266">
        <v>15521.716666666665</v>
      </c>
      <c r="E506" s="266">
        <v>15363.533333333331</v>
      </c>
      <c r="F506" s="266">
        <v>15267.866666666665</v>
      </c>
      <c r="G506" s="266">
        <v>15109.683333333331</v>
      </c>
      <c r="H506" s="266">
        <v>15617.383333333331</v>
      </c>
      <c r="I506" s="266">
        <v>15775.566666666666</v>
      </c>
      <c r="J506" s="266">
        <v>15871.233333333332</v>
      </c>
      <c r="K506" s="267">
        <v>15679.9</v>
      </c>
      <c r="L506" s="267">
        <v>15426.05</v>
      </c>
      <c r="M506" s="267">
        <v>6.5729999999999997E-2</v>
      </c>
      <c r="N506" s="1"/>
      <c r="O506" s="1"/>
    </row>
    <row r="507" spans="1:15" ht="12.75" customHeight="1">
      <c r="A507" s="33">
        <v>497</v>
      </c>
      <c r="B507" s="207" t="s">
        <v>235</v>
      </c>
      <c r="C507" s="207">
        <v>136.63999999999999</v>
      </c>
      <c r="D507" s="208">
        <v>137.37</v>
      </c>
      <c r="E507" s="208">
        <v>134.77000000000001</v>
      </c>
      <c r="F507" s="208">
        <v>132.9</v>
      </c>
      <c r="G507" s="208">
        <v>130.30000000000001</v>
      </c>
      <c r="H507" s="208">
        <v>139.24</v>
      </c>
      <c r="I507" s="208">
        <v>141.84000000000003</v>
      </c>
      <c r="J507" s="208">
        <v>143.71</v>
      </c>
      <c r="K507" s="206">
        <v>139.97</v>
      </c>
      <c r="L507" s="206">
        <v>135.5</v>
      </c>
      <c r="M507" s="206">
        <v>69.982209999999995</v>
      </c>
      <c r="N507" s="191"/>
      <c r="O507" s="191"/>
    </row>
    <row r="508" spans="1:15" ht="12.75" customHeight="1">
      <c r="A508" s="33">
        <v>498</v>
      </c>
      <c r="B508" s="268" t="s">
        <v>516</v>
      </c>
      <c r="C508" s="268">
        <v>775.8</v>
      </c>
      <c r="D508" s="268">
        <v>778.7833333333333</v>
      </c>
      <c r="E508" s="268">
        <v>770.06666666666661</v>
      </c>
      <c r="F508" s="268">
        <v>764.33333333333326</v>
      </c>
      <c r="G508" s="268">
        <v>755.61666666666656</v>
      </c>
      <c r="H508" s="268">
        <v>784.51666666666665</v>
      </c>
      <c r="I508" s="268">
        <v>793.23333333333335</v>
      </c>
      <c r="J508" s="268">
        <v>798.9666666666667</v>
      </c>
      <c r="K508" s="268">
        <v>787.5</v>
      </c>
      <c r="L508" s="268">
        <v>773.05</v>
      </c>
      <c r="M508" s="268">
        <v>4.05748</v>
      </c>
      <c r="N508" s="191"/>
      <c r="O508" s="191"/>
    </row>
    <row r="509" spans="1:15" ht="12.75" customHeight="1">
      <c r="A509" s="264">
        <v>499</v>
      </c>
      <c r="B509" s="270" t="s">
        <v>300</v>
      </c>
      <c r="C509" s="270">
        <v>262.64999999999998</v>
      </c>
      <c r="D509" s="270">
        <v>263.61999999999995</v>
      </c>
      <c r="E509" s="270">
        <v>257.33999999999992</v>
      </c>
      <c r="F509" s="270">
        <v>252.02999999999997</v>
      </c>
      <c r="G509" s="270">
        <v>245.74999999999994</v>
      </c>
      <c r="H509" s="270">
        <v>268.92999999999989</v>
      </c>
      <c r="I509" s="270">
        <v>275.20999999999998</v>
      </c>
      <c r="J509" s="270">
        <v>280.51999999999987</v>
      </c>
      <c r="K509" s="270">
        <v>269.89999999999998</v>
      </c>
      <c r="L509" s="270">
        <v>258.31</v>
      </c>
      <c r="M509" s="270">
        <v>1022.20794</v>
      </c>
      <c r="N509" s="191"/>
      <c r="O509" s="191"/>
    </row>
    <row r="510" spans="1:15" ht="12.75" customHeight="1">
      <c r="A510" s="206">
        <v>500</v>
      </c>
      <c r="B510" s="268" t="s">
        <v>236</v>
      </c>
      <c r="C510" s="268">
        <v>1178.7</v>
      </c>
      <c r="D510" s="268">
        <v>1189.2</v>
      </c>
      <c r="E510" s="268">
        <v>1163.5</v>
      </c>
      <c r="F510" s="268">
        <v>1148.3</v>
      </c>
      <c r="G510" s="268">
        <v>1122.5999999999999</v>
      </c>
      <c r="H510" s="268">
        <v>1204.4000000000001</v>
      </c>
      <c r="I510" s="268">
        <v>1230.1000000000004</v>
      </c>
      <c r="J510" s="268">
        <v>1245.3000000000002</v>
      </c>
      <c r="K510" s="268">
        <v>1214.9000000000001</v>
      </c>
      <c r="L510" s="268">
        <v>1174</v>
      </c>
      <c r="M510" s="268">
        <v>21.538070000000001</v>
      </c>
      <c r="N510" s="191"/>
      <c r="O510" s="191"/>
    </row>
    <row r="511" spans="1:15" ht="12.75" customHeight="1">
      <c r="A511" s="206">
        <v>501</v>
      </c>
      <c r="B511" s="271" t="s">
        <v>873</v>
      </c>
      <c r="C511" s="271">
        <v>2718.85</v>
      </c>
      <c r="D511" s="271">
        <v>2698.8</v>
      </c>
      <c r="E511" s="271">
        <v>2668.6000000000004</v>
      </c>
      <c r="F511" s="271">
        <v>2618.3500000000004</v>
      </c>
      <c r="G511" s="271">
        <v>2588.1500000000005</v>
      </c>
      <c r="H511" s="271">
        <v>2749.05</v>
      </c>
      <c r="I511" s="271">
        <v>2779.25</v>
      </c>
      <c r="J511" s="271">
        <v>2829.5</v>
      </c>
      <c r="K511" s="271">
        <v>2729</v>
      </c>
      <c r="L511" s="271">
        <v>2648.55</v>
      </c>
      <c r="M511" s="271">
        <v>0.39722000000000002</v>
      </c>
      <c r="N511" s="191"/>
      <c r="O511" s="191"/>
    </row>
    <row r="512" spans="1:15" ht="12.75" customHeight="1">
      <c r="N512" s="191"/>
      <c r="O512" s="191"/>
    </row>
    <row r="513" spans="1:15" ht="12.75" customHeight="1">
      <c r="N513" s="1"/>
      <c r="O513" s="1"/>
    </row>
    <row r="514" spans="1:15" ht="12.75" customHeight="1">
      <c r="N514" s="191"/>
      <c r="O514" s="191"/>
    </row>
    <row r="515" spans="1:15" ht="12.75" customHeight="1">
      <c r="N515" s="191"/>
      <c r="O515" s="19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3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299" customWidth="1"/>
    <col min="2" max="2" width="14.33203125" style="218" customWidth="1"/>
    <col min="3" max="3" width="28.33203125" style="206" customWidth="1"/>
    <col min="4" max="4" width="55.6640625" style="206" customWidth="1"/>
    <col min="5" max="5" width="12.44140625" style="206" customWidth="1"/>
    <col min="6" max="6" width="13.109375" style="300" customWidth="1"/>
    <col min="7" max="7" width="9.5546875" style="218" customWidth="1"/>
    <col min="8" max="8" width="10.33203125" style="218" customWidth="1"/>
    <col min="9" max="9" width="9.33203125" style="258" customWidth="1"/>
    <col min="10" max="10" width="14.33203125" style="258" customWidth="1"/>
    <col min="11" max="28" width="9.33203125" style="258" customWidth="1"/>
    <col min="29" max="16384" width="14.44140625" style="25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65"/>
      <c r="B5" s="366"/>
      <c r="C5" s="365"/>
      <c r="D5" s="36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67" t="s">
        <v>519</v>
      </c>
      <c r="C7" s="367"/>
      <c r="D7" s="7">
        <f>Main!B10</f>
        <v>45530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45527</v>
      </c>
      <c r="B10" s="32">
        <v>539661</v>
      </c>
      <c r="C10" s="31" t="s">
        <v>950</v>
      </c>
      <c r="D10" s="31" t="s">
        <v>1084</v>
      </c>
      <c r="E10" s="31" t="s">
        <v>528</v>
      </c>
      <c r="F10" s="84">
        <v>73927</v>
      </c>
      <c r="G10" s="32">
        <v>82.01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45527</v>
      </c>
      <c r="B11" s="32">
        <v>538351</v>
      </c>
      <c r="C11" s="31" t="s">
        <v>897</v>
      </c>
      <c r="D11" s="31" t="s">
        <v>1085</v>
      </c>
      <c r="E11" s="31" t="s">
        <v>528</v>
      </c>
      <c r="F11" s="84">
        <v>161800</v>
      </c>
      <c r="G11" s="32">
        <v>15.44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45527</v>
      </c>
      <c r="B12" s="32">
        <v>538351</v>
      </c>
      <c r="C12" s="31" t="s">
        <v>897</v>
      </c>
      <c r="D12" s="31" t="s">
        <v>1086</v>
      </c>
      <c r="E12" s="31" t="s">
        <v>529</v>
      </c>
      <c r="F12" s="84">
        <v>266500</v>
      </c>
      <c r="G12" s="32">
        <v>15.44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45527</v>
      </c>
      <c r="B13" s="32">
        <v>538351</v>
      </c>
      <c r="C13" s="31" t="s">
        <v>897</v>
      </c>
      <c r="D13" s="31" t="s">
        <v>1087</v>
      </c>
      <c r="E13" s="31" t="s">
        <v>529</v>
      </c>
      <c r="F13" s="84">
        <v>105000</v>
      </c>
      <c r="G13" s="32">
        <v>15.44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45527</v>
      </c>
      <c r="B14" s="32">
        <v>538351</v>
      </c>
      <c r="C14" s="31" t="s">
        <v>897</v>
      </c>
      <c r="D14" s="31" t="s">
        <v>1088</v>
      </c>
      <c r="E14" s="31" t="s">
        <v>529</v>
      </c>
      <c r="F14" s="84">
        <v>101156</v>
      </c>
      <c r="G14" s="32">
        <v>15.44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45527</v>
      </c>
      <c r="B15" s="32">
        <v>538351</v>
      </c>
      <c r="C15" s="31" t="s">
        <v>897</v>
      </c>
      <c r="D15" s="31" t="s">
        <v>1089</v>
      </c>
      <c r="E15" s="31" t="s">
        <v>528</v>
      </c>
      <c r="F15" s="84">
        <v>100000</v>
      </c>
      <c r="G15" s="32">
        <v>15.44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45527</v>
      </c>
      <c r="B16" s="32">
        <v>538351</v>
      </c>
      <c r="C16" s="31" t="s">
        <v>897</v>
      </c>
      <c r="D16" s="31" t="s">
        <v>1090</v>
      </c>
      <c r="E16" s="31" t="s">
        <v>528</v>
      </c>
      <c r="F16" s="84">
        <v>323000</v>
      </c>
      <c r="G16" s="32">
        <v>15.44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45527</v>
      </c>
      <c r="B17" s="32">
        <v>538351</v>
      </c>
      <c r="C17" s="31" t="s">
        <v>897</v>
      </c>
      <c r="D17" s="31" t="s">
        <v>1017</v>
      </c>
      <c r="E17" s="31" t="s">
        <v>529</v>
      </c>
      <c r="F17" s="84">
        <v>81294</v>
      </c>
      <c r="G17" s="32">
        <v>15.44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45527</v>
      </c>
      <c r="B18" s="32">
        <v>538351</v>
      </c>
      <c r="C18" s="31" t="s">
        <v>897</v>
      </c>
      <c r="D18" s="31" t="s">
        <v>1091</v>
      </c>
      <c r="E18" s="31" t="s">
        <v>529</v>
      </c>
      <c r="F18" s="84">
        <v>75000</v>
      </c>
      <c r="G18" s="32">
        <v>15.44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45527</v>
      </c>
      <c r="B19" s="32">
        <v>538351</v>
      </c>
      <c r="C19" s="31" t="s">
        <v>897</v>
      </c>
      <c r="D19" s="31" t="s">
        <v>1016</v>
      </c>
      <c r="E19" s="31" t="s">
        <v>529</v>
      </c>
      <c r="F19" s="84">
        <v>182491</v>
      </c>
      <c r="G19" s="32">
        <v>15.44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45527</v>
      </c>
      <c r="B20" s="32">
        <v>540135</v>
      </c>
      <c r="C20" s="31" t="s">
        <v>1018</v>
      </c>
      <c r="D20" s="31" t="s">
        <v>1019</v>
      </c>
      <c r="E20" s="31" t="s">
        <v>528</v>
      </c>
      <c r="F20" s="84">
        <v>11299850</v>
      </c>
      <c r="G20" s="32">
        <v>1.33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45527</v>
      </c>
      <c r="B21" s="32">
        <v>540135</v>
      </c>
      <c r="C21" s="31" t="s">
        <v>1018</v>
      </c>
      <c r="D21" s="31" t="s">
        <v>1019</v>
      </c>
      <c r="E21" s="31" t="s">
        <v>529</v>
      </c>
      <c r="F21" s="84">
        <v>8144443</v>
      </c>
      <c r="G21" s="32">
        <v>1.33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45527</v>
      </c>
      <c r="B22" s="32">
        <v>540135</v>
      </c>
      <c r="C22" s="31" t="s">
        <v>1018</v>
      </c>
      <c r="D22" s="31" t="s">
        <v>875</v>
      </c>
      <c r="E22" s="31" t="s">
        <v>528</v>
      </c>
      <c r="F22" s="84">
        <v>7500000</v>
      </c>
      <c r="G22" s="32">
        <v>1.33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45527</v>
      </c>
      <c r="B23" s="32">
        <v>540135</v>
      </c>
      <c r="C23" s="31" t="s">
        <v>1018</v>
      </c>
      <c r="D23" s="31" t="s">
        <v>1028</v>
      </c>
      <c r="E23" s="31" t="s">
        <v>528</v>
      </c>
      <c r="F23" s="84">
        <v>3990000</v>
      </c>
      <c r="G23" s="32">
        <v>1.33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45527</v>
      </c>
      <c r="B24" s="32">
        <v>540135</v>
      </c>
      <c r="C24" s="31" t="s">
        <v>1018</v>
      </c>
      <c r="D24" s="31" t="s">
        <v>875</v>
      </c>
      <c r="E24" s="31" t="s">
        <v>529</v>
      </c>
      <c r="F24" s="84">
        <v>7500000</v>
      </c>
      <c r="G24" s="32">
        <v>1.33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45527</v>
      </c>
      <c r="B25" s="32">
        <v>540135</v>
      </c>
      <c r="C25" s="31" t="s">
        <v>1018</v>
      </c>
      <c r="D25" s="31" t="s">
        <v>1028</v>
      </c>
      <c r="E25" s="31" t="s">
        <v>529</v>
      </c>
      <c r="F25" s="84">
        <v>3990000</v>
      </c>
      <c r="G25" s="32">
        <v>1.33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45527</v>
      </c>
      <c r="B26" s="32">
        <v>544183</v>
      </c>
      <c r="C26" s="31" t="s">
        <v>1020</v>
      </c>
      <c r="D26" s="31" t="s">
        <v>1021</v>
      </c>
      <c r="E26" s="31" t="s">
        <v>529</v>
      </c>
      <c r="F26" s="84">
        <v>10000</v>
      </c>
      <c r="G26" s="32">
        <v>208.24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45527</v>
      </c>
      <c r="B27" s="32">
        <v>544183</v>
      </c>
      <c r="C27" s="31" t="s">
        <v>1020</v>
      </c>
      <c r="D27" s="31" t="s">
        <v>1092</v>
      </c>
      <c r="E27" s="31" t="s">
        <v>528</v>
      </c>
      <c r="F27" s="84">
        <v>7000</v>
      </c>
      <c r="G27" s="32">
        <v>208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45527</v>
      </c>
      <c r="B28" s="32">
        <v>544177</v>
      </c>
      <c r="C28" s="31" t="s">
        <v>1093</v>
      </c>
      <c r="D28" s="31" t="s">
        <v>1094</v>
      </c>
      <c r="E28" s="31" t="s">
        <v>529</v>
      </c>
      <c r="F28" s="84">
        <v>104000</v>
      </c>
      <c r="G28" s="32">
        <v>99.32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45527</v>
      </c>
      <c r="B29" s="32">
        <v>539662</v>
      </c>
      <c r="C29" s="31" t="s">
        <v>1095</v>
      </c>
      <c r="D29" s="31" t="s">
        <v>1096</v>
      </c>
      <c r="E29" s="31" t="s">
        <v>529</v>
      </c>
      <c r="F29" s="84">
        <v>135329</v>
      </c>
      <c r="G29" s="32">
        <v>19.670000000000002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45527</v>
      </c>
      <c r="B30" s="32">
        <v>543209</v>
      </c>
      <c r="C30" s="31" t="s">
        <v>1097</v>
      </c>
      <c r="D30" s="31" t="s">
        <v>1098</v>
      </c>
      <c r="E30" s="31" t="s">
        <v>528</v>
      </c>
      <c r="F30" s="84">
        <v>27000</v>
      </c>
      <c r="G30" s="32">
        <v>50.34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45527</v>
      </c>
      <c r="B31" s="32">
        <v>544231</v>
      </c>
      <c r="C31" s="31" t="s">
        <v>986</v>
      </c>
      <c r="D31" s="31" t="s">
        <v>951</v>
      </c>
      <c r="E31" s="31" t="s">
        <v>529</v>
      </c>
      <c r="F31" s="84">
        <v>84000</v>
      </c>
      <c r="G31" s="32">
        <v>51.8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45527</v>
      </c>
      <c r="B32" s="32">
        <v>544231</v>
      </c>
      <c r="C32" s="31" t="s">
        <v>986</v>
      </c>
      <c r="D32" s="31" t="s">
        <v>1099</v>
      </c>
      <c r="E32" s="31" t="s">
        <v>529</v>
      </c>
      <c r="F32" s="84">
        <v>42000</v>
      </c>
      <c r="G32" s="32">
        <v>49.86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45527</v>
      </c>
      <c r="B33" s="32">
        <v>506365</v>
      </c>
      <c r="C33" s="31" t="s">
        <v>1022</v>
      </c>
      <c r="D33" s="31" t="s">
        <v>1100</v>
      </c>
      <c r="E33" s="31" t="s">
        <v>528</v>
      </c>
      <c r="F33" s="84">
        <v>11398</v>
      </c>
      <c r="G33" s="32">
        <v>74.48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45527</v>
      </c>
      <c r="B34" s="32">
        <v>506365</v>
      </c>
      <c r="C34" s="31" t="s">
        <v>1022</v>
      </c>
      <c r="D34" s="31" t="s">
        <v>1023</v>
      </c>
      <c r="E34" s="31" t="s">
        <v>529</v>
      </c>
      <c r="F34" s="84">
        <v>10141</v>
      </c>
      <c r="G34" s="32">
        <v>74.5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45527</v>
      </c>
      <c r="B35" s="32">
        <v>502445</v>
      </c>
      <c r="C35" s="31" t="s">
        <v>1101</v>
      </c>
      <c r="D35" s="31" t="s">
        <v>875</v>
      </c>
      <c r="E35" s="31" t="s">
        <v>529</v>
      </c>
      <c r="F35" s="84">
        <v>40000</v>
      </c>
      <c r="G35" s="32">
        <v>49.25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45527</v>
      </c>
      <c r="B36" s="32">
        <v>502445</v>
      </c>
      <c r="C36" s="31" t="s">
        <v>1101</v>
      </c>
      <c r="D36" s="31" t="s">
        <v>875</v>
      </c>
      <c r="E36" s="31" t="s">
        <v>528</v>
      </c>
      <c r="F36" s="84">
        <v>40000</v>
      </c>
      <c r="G36" s="32">
        <v>49.25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45527</v>
      </c>
      <c r="B37" s="32">
        <v>502445</v>
      </c>
      <c r="C37" s="31" t="s">
        <v>1101</v>
      </c>
      <c r="D37" s="31" t="s">
        <v>1102</v>
      </c>
      <c r="E37" s="31" t="s">
        <v>528</v>
      </c>
      <c r="F37" s="84">
        <v>40000</v>
      </c>
      <c r="G37" s="32">
        <v>49.21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45527</v>
      </c>
      <c r="B38" s="32">
        <v>502445</v>
      </c>
      <c r="C38" s="31" t="s">
        <v>1101</v>
      </c>
      <c r="D38" s="31" t="s">
        <v>1103</v>
      </c>
      <c r="E38" s="31" t="s">
        <v>529</v>
      </c>
      <c r="F38" s="84">
        <v>47673</v>
      </c>
      <c r="G38" s="32">
        <v>47.67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45527</v>
      </c>
      <c r="B39" s="32">
        <v>530755</v>
      </c>
      <c r="C39" s="31" t="s">
        <v>1104</v>
      </c>
      <c r="D39" s="31" t="s">
        <v>1105</v>
      </c>
      <c r="E39" s="31" t="s">
        <v>528</v>
      </c>
      <c r="F39" s="84">
        <v>34400</v>
      </c>
      <c r="G39" s="32">
        <v>11.69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45527</v>
      </c>
      <c r="B40" s="32">
        <v>543651</v>
      </c>
      <c r="C40" s="31" t="s">
        <v>1106</v>
      </c>
      <c r="D40" s="31" t="s">
        <v>1107</v>
      </c>
      <c r="E40" s="31" t="s">
        <v>528</v>
      </c>
      <c r="F40" s="84">
        <v>32000</v>
      </c>
      <c r="G40" s="32">
        <v>28.7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45527</v>
      </c>
      <c r="B41" s="32">
        <v>543651</v>
      </c>
      <c r="C41" s="31" t="s">
        <v>1106</v>
      </c>
      <c r="D41" s="31" t="s">
        <v>1108</v>
      </c>
      <c r="E41" s="31" t="s">
        <v>529</v>
      </c>
      <c r="F41" s="84">
        <v>32000</v>
      </c>
      <c r="G41" s="32">
        <v>28.7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45527</v>
      </c>
      <c r="B42" s="32">
        <v>531035</v>
      </c>
      <c r="C42" s="31" t="s">
        <v>1109</v>
      </c>
      <c r="D42" s="31" t="s">
        <v>1110</v>
      </c>
      <c r="E42" s="31" t="s">
        <v>528</v>
      </c>
      <c r="F42" s="84">
        <v>112800</v>
      </c>
      <c r="G42" s="32">
        <v>800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45527</v>
      </c>
      <c r="B43" s="32">
        <v>531035</v>
      </c>
      <c r="C43" s="31" t="s">
        <v>1109</v>
      </c>
      <c r="D43" s="31" t="s">
        <v>1111</v>
      </c>
      <c r="E43" s="31" t="s">
        <v>528</v>
      </c>
      <c r="F43" s="84">
        <v>107800</v>
      </c>
      <c r="G43" s="32">
        <v>800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45527</v>
      </c>
      <c r="B44" s="32">
        <v>544173</v>
      </c>
      <c r="C44" s="31" t="s">
        <v>1112</v>
      </c>
      <c r="D44" s="31" t="s">
        <v>1113</v>
      </c>
      <c r="E44" s="31" t="s">
        <v>529</v>
      </c>
      <c r="F44" s="84">
        <v>24000</v>
      </c>
      <c r="G44" s="32">
        <v>65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45527</v>
      </c>
      <c r="B45" s="32">
        <v>531137</v>
      </c>
      <c r="C45" s="31" t="s">
        <v>1114</v>
      </c>
      <c r="D45" s="31" t="s">
        <v>875</v>
      </c>
      <c r="E45" s="31" t="s">
        <v>528</v>
      </c>
      <c r="F45" s="84">
        <v>297921</v>
      </c>
      <c r="G45" s="32">
        <v>3.42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45527</v>
      </c>
      <c r="B46" s="32">
        <v>531137</v>
      </c>
      <c r="C46" s="31" t="s">
        <v>1114</v>
      </c>
      <c r="D46" s="31" t="s">
        <v>875</v>
      </c>
      <c r="E46" s="31" t="s">
        <v>529</v>
      </c>
      <c r="F46" s="84">
        <v>771581</v>
      </c>
      <c r="G46" s="32">
        <v>3.42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45527</v>
      </c>
      <c r="B47" s="32">
        <v>540266</v>
      </c>
      <c r="C47" s="31" t="s">
        <v>1026</v>
      </c>
      <c r="D47" s="31" t="s">
        <v>1115</v>
      </c>
      <c r="E47" s="31" t="s">
        <v>528</v>
      </c>
      <c r="F47" s="84">
        <v>50000</v>
      </c>
      <c r="G47" s="32">
        <v>28.12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45527</v>
      </c>
      <c r="B48" s="32">
        <v>526025</v>
      </c>
      <c r="C48" s="31" t="s">
        <v>1116</v>
      </c>
      <c r="D48" s="31" t="s">
        <v>1117</v>
      </c>
      <c r="E48" s="31" t="s">
        <v>529</v>
      </c>
      <c r="F48" s="84">
        <v>4010140</v>
      </c>
      <c r="G48" s="32">
        <v>16.71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45527</v>
      </c>
      <c r="B49" s="32">
        <v>526025</v>
      </c>
      <c r="C49" s="31" t="s">
        <v>1116</v>
      </c>
      <c r="D49" s="31" t="s">
        <v>1118</v>
      </c>
      <c r="E49" s="31" t="s">
        <v>528</v>
      </c>
      <c r="F49" s="84">
        <v>3910140</v>
      </c>
      <c r="G49" s="32">
        <v>16.71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45527</v>
      </c>
      <c r="B50" s="32">
        <v>530469</v>
      </c>
      <c r="C50" s="31" t="s">
        <v>1119</v>
      </c>
      <c r="D50" s="31" t="s">
        <v>1120</v>
      </c>
      <c r="E50" s="31" t="s">
        <v>529</v>
      </c>
      <c r="F50" s="84">
        <v>24410</v>
      </c>
      <c r="G50" s="32">
        <v>14.11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45527</v>
      </c>
      <c r="B51" s="32">
        <v>513337</v>
      </c>
      <c r="C51" s="31" t="s">
        <v>1027</v>
      </c>
      <c r="D51" s="31" t="s">
        <v>875</v>
      </c>
      <c r="E51" s="31" t="s">
        <v>528</v>
      </c>
      <c r="F51" s="84">
        <v>1201301</v>
      </c>
      <c r="G51" s="32">
        <v>14.93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45527</v>
      </c>
      <c r="B52" s="32">
        <v>542332</v>
      </c>
      <c r="C52" s="31" t="s">
        <v>1121</v>
      </c>
      <c r="D52" s="31" t="s">
        <v>1122</v>
      </c>
      <c r="E52" s="31" t="s">
        <v>529</v>
      </c>
      <c r="F52" s="84">
        <v>50000</v>
      </c>
      <c r="G52" s="32">
        <v>6.19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45527</v>
      </c>
      <c r="B53" s="32">
        <v>542332</v>
      </c>
      <c r="C53" s="31" t="s">
        <v>1121</v>
      </c>
      <c r="D53" s="31" t="s">
        <v>1123</v>
      </c>
      <c r="E53" s="31" t="s">
        <v>529</v>
      </c>
      <c r="F53" s="84">
        <v>77100</v>
      </c>
      <c r="G53" s="32">
        <v>6.19</v>
      </c>
      <c r="H53" s="32" t="s">
        <v>324</v>
      </c>
    </row>
    <row r="54" spans="1:28" customFormat="1" ht="15" customHeight="1">
      <c r="A54" s="83">
        <v>45527</v>
      </c>
      <c r="B54" s="32">
        <v>542332</v>
      </c>
      <c r="C54" s="31" t="s">
        <v>1121</v>
      </c>
      <c r="D54" s="31" t="s">
        <v>1124</v>
      </c>
      <c r="E54" s="31" t="s">
        <v>529</v>
      </c>
      <c r="F54" s="84">
        <v>97900</v>
      </c>
      <c r="G54" s="32">
        <v>6.19</v>
      </c>
      <c r="H54" s="32" t="s">
        <v>324</v>
      </c>
    </row>
    <row r="55" spans="1:28" customFormat="1" ht="15" customHeight="1">
      <c r="A55" s="83">
        <v>45527</v>
      </c>
      <c r="B55" s="32">
        <v>542332</v>
      </c>
      <c r="C55" s="31" t="s">
        <v>1121</v>
      </c>
      <c r="D55" s="31" t="s">
        <v>1125</v>
      </c>
      <c r="E55" s="31" t="s">
        <v>528</v>
      </c>
      <c r="F55" s="84">
        <v>225000</v>
      </c>
      <c r="G55" s="32">
        <v>6.19</v>
      </c>
      <c r="H55" s="32" t="s">
        <v>324</v>
      </c>
    </row>
    <row r="56" spans="1:28" customFormat="1" ht="15" customHeight="1">
      <c r="A56" s="83">
        <v>45527</v>
      </c>
      <c r="B56" s="32">
        <v>540377</v>
      </c>
      <c r="C56" s="31" t="s">
        <v>975</v>
      </c>
      <c r="D56" s="31" t="s">
        <v>875</v>
      </c>
      <c r="E56" s="31" t="s">
        <v>529</v>
      </c>
      <c r="F56" s="84">
        <v>11000000</v>
      </c>
      <c r="G56" s="32">
        <v>1.45</v>
      </c>
      <c r="H56" s="32" t="s">
        <v>324</v>
      </c>
    </row>
    <row r="57" spans="1:28" customFormat="1" ht="15" customHeight="1">
      <c r="A57" s="83">
        <v>45527</v>
      </c>
      <c r="B57" s="32">
        <v>500202</v>
      </c>
      <c r="C57" s="31" t="s">
        <v>1126</v>
      </c>
      <c r="D57" s="31" t="s">
        <v>1127</v>
      </c>
      <c r="E57" s="31" t="s">
        <v>529</v>
      </c>
      <c r="F57" s="84">
        <v>120187</v>
      </c>
      <c r="G57" s="32">
        <v>9.24</v>
      </c>
      <c r="H57" s="32" t="s">
        <v>324</v>
      </c>
    </row>
    <row r="58" spans="1:28" customFormat="1" ht="15" customHeight="1">
      <c r="A58" s="83">
        <v>45527</v>
      </c>
      <c r="B58" s="32">
        <v>543951</v>
      </c>
      <c r="C58" s="31" t="s">
        <v>952</v>
      </c>
      <c r="D58" s="31" t="s">
        <v>953</v>
      </c>
      <c r="E58" s="31" t="s">
        <v>529</v>
      </c>
      <c r="F58" s="84">
        <v>42000</v>
      </c>
      <c r="G58" s="32">
        <v>60.59</v>
      </c>
      <c r="H58" s="32" t="s">
        <v>324</v>
      </c>
    </row>
    <row r="59" spans="1:28" customFormat="1" ht="15" customHeight="1">
      <c r="A59" s="83">
        <v>45527</v>
      </c>
      <c r="B59" s="32">
        <v>543951</v>
      </c>
      <c r="C59" s="31" t="s">
        <v>952</v>
      </c>
      <c r="D59" s="31" t="s">
        <v>1128</v>
      </c>
      <c r="E59" s="31" t="s">
        <v>528</v>
      </c>
      <c r="F59" s="84">
        <v>21000</v>
      </c>
      <c r="G59" s="32">
        <v>60.44</v>
      </c>
      <c r="H59" s="32" t="s">
        <v>324</v>
      </c>
    </row>
    <row r="60" spans="1:28" customFormat="1" ht="15" customHeight="1">
      <c r="A60" s="83">
        <v>45527</v>
      </c>
      <c r="B60" s="32">
        <v>535730</v>
      </c>
      <c r="C60" s="31" t="s">
        <v>987</v>
      </c>
      <c r="D60" s="31" t="s">
        <v>1029</v>
      </c>
      <c r="E60" s="31" t="s">
        <v>529</v>
      </c>
      <c r="F60" s="84">
        <v>3240000</v>
      </c>
      <c r="G60" s="32">
        <v>1.05</v>
      </c>
      <c r="H60" s="32" t="s">
        <v>324</v>
      </c>
    </row>
    <row r="61" spans="1:28" customFormat="1" ht="15" customHeight="1">
      <c r="A61" s="83">
        <v>45527</v>
      </c>
      <c r="B61" s="32">
        <v>531692</v>
      </c>
      <c r="C61" s="31" t="s">
        <v>1129</v>
      </c>
      <c r="D61" s="31" t="s">
        <v>1130</v>
      </c>
      <c r="E61" s="31" t="s">
        <v>529</v>
      </c>
      <c r="F61" s="84">
        <v>55449</v>
      </c>
      <c r="G61" s="32">
        <v>3.29</v>
      </c>
      <c r="H61" s="32" t="s">
        <v>324</v>
      </c>
    </row>
    <row r="62" spans="1:28" customFormat="1" ht="15" customHeight="1">
      <c r="A62" s="83">
        <v>45527</v>
      </c>
      <c r="B62" s="32">
        <v>544221</v>
      </c>
      <c r="C62" s="31" t="s">
        <v>1131</v>
      </c>
      <c r="D62" s="31" t="s">
        <v>1132</v>
      </c>
      <c r="E62" s="31" t="s">
        <v>528</v>
      </c>
      <c r="F62" s="84">
        <v>54000</v>
      </c>
      <c r="G62" s="32">
        <v>26.29</v>
      </c>
      <c r="H62" s="32" t="s">
        <v>324</v>
      </c>
    </row>
    <row r="63" spans="1:28" customFormat="1" ht="15" customHeight="1">
      <c r="A63" s="83">
        <v>45527</v>
      </c>
      <c r="B63" s="32">
        <v>544221</v>
      </c>
      <c r="C63" s="31" t="s">
        <v>1131</v>
      </c>
      <c r="D63" s="31" t="s">
        <v>1132</v>
      </c>
      <c r="E63" s="31" t="s">
        <v>529</v>
      </c>
      <c r="F63" s="84">
        <v>12000</v>
      </c>
      <c r="G63" s="32">
        <v>25.75</v>
      </c>
      <c r="H63" s="32" t="s">
        <v>324</v>
      </c>
    </row>
    <row r="64" spans="1:28" customFormat="1" ht="15" customHeight="1">
      <c r="A64" s="83">
        <v>45527</v>
      </c>
      <c r="B64" s="32">
        <v>526409</v>
      </c>
      <c r="C64" s="31" t="s">
        <v>1030</v>
      </c>
      <c r="D64" s="31" t="s">
        <v>1031</v>
      </c>
      <c r="E64" s="31" t="s">
        <v>529</v>
      </c>
      <c r="F64" s="84">
        <v>1243389</v>
      </c>
      <c r="G64" s="32">
        <v>10.75</v>
      </c>
      <c r="H64" s="32" t="s">
        <v>324</v>
      </c>
    </row>
    <row r="65" spans="1:8" customFormat="1" ht="15" customHeight="1">
      <c r="A65" s="83">
        <v>45527</v>
      </c>
      <c r="B65" s="32">
        <v>526409</v>
      </c>
      <c r="C65" s="31" t="s">
        <v>1030</v>
      </c>
      <c r="D65" s="31" t="s">
        <v>1133</v>
      </c>
      <c r="E65" s="31" t="s">
        <v>528</v>
      </c>
      <c r="F65" s="84">
        <v>939145</v>
      </c>
      <c r="G65" s="32">
        <v>10.75</v>
      </c>
      <c r="H65" s="32" t="s">
        <v>324</v>
      </c>
    </row>
    <row r="66" spans="1:8" customFormat="1" ht="15" customHeight="1">
      <c r="A66" s="83">
        <v>45527</v>
      </c>
      <c r="B66" s="32">
        <v>533602</v>
      </c>
      <c r="C66" s="31" t="s">
        <v>1134</v>
      </c>
      <c r="D66" s="31" t="s">
        <v>985</v>
      </c>
      <c r="E66" s="31" t="s">
        <v>529</v>
      </c>
      <c r="F66" s="84">
        <v>719164</v>
      </c>
      <c r="G66" s="32">
        <v>3.36</v>
      </c>
      <c r="H66" s="32" t="s">
        <v>324</v>
      </c>
    </row>
    <row r="67" spans="1:8" customFormat="1" ht="15" customHeight="1">
      <c r="A67" s="83">
        <v>45527</v>
      </c>
      <c r="B67" s="32">
        <v>543613</v>
      </c>
      <c r="C67" s="31" t="s">
        <v>1033</v>
      </c>
      <c r="D67" s="31" t="s">
        <v>1135</v>
      </c>
      <c r="E67" s="31" t="s">
        <v>529</v>
      </c>
      <c r="F67" s="84">
        <v>28000</v>
      </c>
      <c r="G67" s="32">
        <v>14.8</v>
      </c>
      <c r="H67" s="32" t="s">
        <v>324</v>
      </c>
    </row>
    <row r="68" spans="1:8" customFormat="1" ht="15" customHeight="1">
      <c r="A68" s="83">
        <v>45527</v>
      </c>
      <c r="B68" s="32">
        <v>514060</v>
      </c>
      <c r="C68" s="31" t="s">
        <v>1034</v>
      </c>
      <c r="D68" s="31" t="s">
        <v>996</v>
      </c>
      <c r="E68" s="31" t="s">
        <v>528</v>
      </c>
      <c r="F68" s="84">
        <v>132108</v>
      </c>
      <c r="G68" s="32">
        <v>21.64</v>
      </c>
      <c r="H68" s="32" t="s">
        <v>324</v>
      </c>
    </row>
    <row r="69" spans="1:8" customFormat="1" ht="15" customHeight="1">
      <c r="A69" s="83">
        <v>45527</v>
      </c>
      <c r="B69" s="32">
        <v>514060</v>
      </c>
      <c r="C69" s="31" t="s">
        <v>1034</v>
      </c>
      <c r="D69" s="31" t="s">
        <v>1136</v>
      </c>
      <c r="E69" s="31" t="s">
        <v>529</v>
      </c>
      <c r="F69" s="84">
        <v>99000</v>
      </c>
      <c r="G69" s="32">
        <v>21.66</v>
      </c>
      <c r="H69" s="32" t="s">
        <v>324</v>
      </c>
    </row>
    <row r="70" spans="1:8" customFormat="1" ht="15" customHeight="1">
      <c r="A70" s="83">
        <v>45527</v>
      </c>
      <c r="B70" s="32">
        <v>514060</v>
      </c>
      <c r="C70" s="31" t="s">
        <v>1034</v>
      </c>
      <c r="D70" s="31" t="s">
        <v>1037</v>
      </c>
      <c r="E70" s="31" t="s">
        <v>529</v>
      </c>
      <c r="F70" s="84">
        <v>383654</v>
      </c>
      <c r="G70" s="32">
        <v>21.66</v>
      </c>
      <c r="H70" s="32" t="s">
        <v>324</v>
      </c>
    </row>
    <row r="71" spans="1:8" customFormat="1" ht="15" customHeight="1">
      <c r="A71" s="83">
        <v>45527</v>
      </c>
      <c r="B71" s="32">
        <v>514060</v>
      </c>
      <c r="C71" s="31" t="s">
        <v>1034</v>
      </c>
      <c r="D71" s="31" t="s">
        <v>1036</v>
      </c>
      <c r="E71" s="31" t="s">
        <v>529</v>
      </c>
      <c r="F71" s="84">
        <v>390000</v>
      </c>
      <c r="G71" s="32">
        <v>21.66</v>
      </c>
      <c r="H71" s="32" t="s">
        <v>324</v>
      </c>
    </row>
    <row r="72" spans="1:8" customFormat="1" ht="15" customHeight="1">
      <c r="A72" s="83">
        <v>45527</v>
      </c>
      <c r="B72" s="32">
        <v>514060</v>
      </c>
      <c r="C72" s="31" t="s">
        <v>1034</v>
      </c>
      <c r="D72" s="31" t="s">
        <v>1035</v>
      </c>
      <c r="E72" s="31" t="s">
        <v>529</v>
      </c>
      <c r="F72" s="84">
        <v>100000</v>
      </c>
      <c r="G72" s="32">
        <v>21.64</v>
      </c>
      <c r="H72" s="32" t="s">
        <v>324</v>
      </c>
    </row>
    <row r="73" spans="1:8" customFormat="1" ht="15" customHeight="1">
      <c r="A73" s="83">
        <v>45527</v>
      </c>
      <c r="B73" s="32">
        <v>539762</v>
      </c>
      <c r="C73" s="31" t="s">
        <v>1137</v>
      </c>
      <c r="D73" s="31" t="s">
        <v>875</v>
      </c>
      <c r="E73" s="31" t="s">
        <v>529</v>
      </c>
      <c r="F73" s="84">
        <v>154</v>
      </c>
      <c r="G73" s="32">
        <v>187.85</v>
      </c>
      <c r="H73" s="32" t="s">
        <v>324</v>
      </c>
    </row>
    <row r="74" spans="1:8" customFormat="1" ht="15" customHeight="1">
      <c r="A74" s="83">
        <v>45527</v>
      </c>
      <c r="B74" s="32">
        <v>539762</v>
      </c>
      <c r="C74" s="31" t="s">
        <v>1137</v>
      </c>
      <c r="D74" s="31" t="s">
        <v>875</v>
      </c>
      <c r="E74" s="31" t="s">
        <v>528</v>
      </c>
      <c r="F74" s="84">
        <v>20000</v>
      </c>
      <c r="G74" s="32">
        <v>187.85</v>
      </c>
      <c r="H74" s="32" t="s">
        <v>324</v>
      </c>
    </row>
    <row r="75" spans="1:8" customFormat="1" ht="15" customHeight="1">
      <c r="A75" s="83">
        <v>45527</v>
      </c>
      <c r="B75" s="32">
        <v>531494</v>
      </c>
      <c r="C75" s="31" t="s">
        <v>1138</v>
      </c>
      <c r="D75" s="31" t="s">
        <v>1139</v>
      </c>
      <c r="E75" s="31" t="s">
        <v>529</v>
      </c>
      <c r="F75" s="84">
        <v>2160000</v>
      </c>
      <c r="G75" s="32">
        <v>13.95</v>
      </c>
      <c r="H75" s="32" t="s">
        <v>324</v>
      </c>
    </row>
    <row r="76" spans="1:8" customFormat="1" ht="15" customHeight="1">
      <c r="A76" s="83">
        <v>45527</v>
      </c>
      <c r="B76" s="32">
        <v>531494</v>
      </c>
      <c r="C76" s="31" t="s">
        <v>1138</v>
      </c>
      <c r="D76" s="31" t="s">
        <v>1140</v>
      </c>
      <c r="E76" s="31" t="s">
        <v>528</v>
      </c>
      <c r="F76" s="84">
        <v>1250000</v>
      </c>
      <c r="G76" s="32">
        <v>13.77</v>
      </c>
      <c r="H76" s="32" t="s">
        <v>324</v>
      </c>
    </row>
    <row r="77" spans="1:8" customFormat="1" ht="15" customHeight="1">
      <c r="A77" s="83">
        <v>45527</v>
      </c>
      <c r="B77" s="32">
        <v>543384</v>
      </c>
      <c r="C77" s="31" t="s">
        <v>269</v>
      </c>
      <c r="D77" s="31" t="s">
        <v>1141</v>
      </c>
      <c r="E77" s="31" t="s">
        <v>529</v>
      </c>
      <c r="F77" s="84">
        <v>40878740</v>
      </c>
      <c r="G77" s="32">
        <v>208.3</v>
      </c>
      <c r="H77" s="32" t="s">
        <v>324</v>
      </c>
    </row>
    <row r="78" spans="1:8" customFormat="1" ht="15" customHeight="1">
      <c r="A78" s="83">
        <v>45527</v>
      </c>
      <c r="B78" s="32">
        <v>531395</v>
      </c>
      <c r="C78" s="31" t="s">
        <v>976</v>
      </c>
      <c r="D78" s="31" t="s">
        <v>1142</v>
      </c>
      <c r="E78" s="31" t="s">
        <v>528</v>
      </c>
      <c r="F78" s="84">
        <v>35000</v>
      </c>
      <c r="G78" s="32">
        <v>63.41</v>
      </c>
      <c r="H78" s="32" t="s">
        <v>324</v>
      </c>
    </row>
    <row r="79" spans="1:8" customFormat="1" ht="15" customHeight="1">
      <c r="A79" s="83">
        <v>45527</v>
      </c>
      <c r="B79" s="32">
        <v>531395</v>
      </c>
      <c r="C79" s="31" t="s">
        <v>976</v>
      </c>
      <c r="D79" s="31" t="s">
        <v>977</v>
      </c>
      <c r="E79" s="31" t="s">
        <v>529</v>
      </c>
      <c r="F79" s="84">
        <v>50000</v>
      </c>
      <c r="G79" s="32">
        <v>63.01</v>
      </c>
      <c r="H79" s="32" t="s">
        <v>324</v>
      </c>
    </row>
    <row r="80" spans="1:8" customFormat="1" ht="15" customHeight="1">
      <c r="A80" s="83">
        <v>45527</v>
      </c>
      <c r="B80" s="32">
        <v>538742</v>
      </c>
      <c r="C80" s="31" t="s">
        <v>954</v>
      </c>
      <c r="D80" s="31" t="s">
        <v>1143</v>
      </c>
      <c r="E80" s="31" t="s">
        <v>529</v>
      </c>
      <c r="F80" s="84">
        <v>38093</v>
      </c>
      <c r="G80" s="32">
        <v>39</v>
      </c>
      <c r="H80" s="32" t="s">
        <v>324</v>
      </c>
    </row>
    <row r="81" spans="1:8" customFormat="1" ht="15" customHeight="1">
      <c r="A81" s="83">
        <v>45527</v>
      </c>
      <c r="B81" s="32">
        <v>538742</v>
      </c>
      <c r="C81" s="31" t="s">
        <v>954</v>
      </c>
      <c r="D81" s="31" t="s">
        <v>1144</v>
      </c>
      <c r="E81" s="31" t="s">
        <v>529</v>
      </c>
      <c r="F81" s="84">
        <v>25000</v>
      </c>
      <c r="G81" s="32">
        <v>39.619999999999997</v>
      </c>
      <c r="H81" s="32" t="s">
        <v>324</v>
      </c>
    </row>
    <row r="82" spans="1:8" customFormat="1" ht="15" customHeight="1">
      <c r="A82" s="83">
        <v>45527</v>
      </c>
      <c r="B82" s="32">
        <v>538742</v>
      </c>
      <c r="C82" s="31" t="s">
        <v>954</v>
      </c>
      <c r="D82" s="31" t="s">
        <v>1143</v>
      </c>
      <c r="E82" s="31" t="s">
        <v>528</v>
      </c>
      <c r="F82" s="84">
        <v>34593</v>
      </c>
      <c r="G82" s="32">
        <v>37.200000000000003</v>
      </c>
      <c r="H82" s="32" t="s">
        <v>324</v>
      </c>
    </row>
    <row r="83" spans="1:8" customFormat="1" ht="15" customHeight="1">
      <c r="A83" s="83">
        <v>45527</v>
      </c>
      <c r="B83" s="32">
        <v>538742</v>
      </c>
      <c r="C83" s="31" t="s">
        <v>954</v>
      </c>
      <c r="D83" s="31" t="s">
        <v>1145</v>
      </c>
      <c r="E83" s="31" t="s">
        <v>528</v>
      </c>
      <c r="F83" s="84">
        <v>23321</v>
      </c>
      <c r="G83" s="32">
        <v>37.28</v>
      </c>
      <c r="H83" s="32" t="s">
        <v>324</v>
      </c>
    </row>
    <row r="84" spans="1:8" customFormat="1" ht="15" customHeight="1">
      <c r="A84" s="83">
        <v>45527</v>
      </c>
      <c r="B84" s="32">
        <v>538742</v>
      </c>
      <c r="C84" s="31" t="s">
        <v>954</v>
      </c>
      <c r="D84" s="31" t="s">
        <v>1145</v>
      </c>
      <c r="E84" s="31" t="s">
        <v>529</v>
      </c>
      <c r="F84" s="84">
        <v>23321</v>
      </c>
      <c r="G84" s="32">
        <v>37.520000000000003</v>
      </c>
      <c r="H84" s="32" t="s">
        <v>324</v>
      </c>
    </row>
    <row r="85" spans="1:8" customFormat="1" ht="15" customHeight="1">
      <c r="A85" s="83">
        <v>45527</v>
      </c>
      <c r="B85" s="32">
        <v>538742</v>
      </c>
      <c r="C85" s="31" t="s">
        <v>954</v>
      </c>
      <c r="D85" s="31" t="s">
        <v>1038</v>
      </c>
      <c r="E85" s="31" t="s">
        <v>529</v>
      </c>
      <c r="F85" s="84">
        <v>25000</v>
      </c>
      <c r="G85" s="32">
        <v>36.39</v>
      </c>
      <c r="H85" s="32" t="s">
        <v>324</v>
      </c>
    </row>
    <row r="86" spans="1:8" customFormat="1" ht="15" customHeight="1">
      <c r="A86" s="83">
        <v>45527</v>
      </c>
      <c r="B86" s="32">
        <v>538742</v>
      </c>
      <c r="C86" s="31" t="s">
        <v>954</v>
      </c>
      <c r="D86" s="31" t="s">
        <v>991</v>
      </c>
      <c r="E86" s="31" t="s">
        <v>528</v>
      </c>
      <c r="F86" s="84">
        <v>43248</v>
      </c>
      <c r="G86" s="32">
        <v>36.369999999999997</v>
      </c>
      <c r="H86" s="32" t="s">
        <v>324</v>
      </c>
    </row>
    <row r="87" spans="1:8" customFormat="1" ht="15" customHeight="1">
      <c r="A87" s="83">
        <v>45527</v>
      </c>
      <c r="B87" s="32">
        <v>538742</v>
      </c>
      <c r="C87" s="31" t="s">
        <v>954</v>
      </c>
      <c r="D87" s="31" t="s">
        <v>999</v>
      </c>
      <c r="E87" s="31" t="s">
        <v>529</v>
      </c>
      <c r="F87" s="84">
        <v>31289</v>
      </c>
      <c r="G87" s="32">
        <v>39</v>
      </c>
      <c r="H87" s="32" t="s">
        <v>324</v>
      </c>
    </row>
    <row r="88" spans="1:8" customFormat="1" ht="15" customHeight="1">
      <c r="A88" s="83">
        <v>45527</v>
      </c>
      <c r="B88" s="32">
        <v>538742</v>
      </c>
      <c r="C88" s="31" t="s">
        <v>954</v>
      </c>
      <c r="D88" s="31" t="s">
        <v>999</v>
      </c>
      <c r="E88" s="31" t="s">
        <v>528</v>
      </c>
      <c r="F88" s="84">
        <v>21890</v>
      </c>
      <c r="G88" s="32">
        <v>37.97</v>
      </c>
      <c r="H88" s="32" t="s">
        <v>324</v>
      </c>
    </row>
    <row r="89" spans="1:8" customFormat="1" ht="15" customHeight="1">
      <c r="A89" s="83">
        <v>45527</v>
      </c>
      <c r="B89" s="32">
        <v>538742</v>
      </c>
      <c r="C89" s="31" t="s">
        <v>954</v>
      </c>
      <c r="D89" s="31" t="s">
        <v>991</v>
      </c>
      <c r="E89" s="31" t="s">
        <v>529</v>
      </c>
      <c r="F89" s="84">
        <v>43248</v>
      </c>
      <c r="G89" s="32">
        <v>37.39</v>
      </c>
      <c r="H89" s="32" t="s">
        <v>324</v>
      </c>
    </row>
    <row r="90" spans="1:8" customFormat="1" ht="15" customHeight="1">
      <c r="A90" s="83">
        <v>45527</v>
      </c>
      <c r="B90" s="32">
        <v>532911</v>
      </c>
      <c r="C90" s="31" t="s">
        <v>988</v>
      </c>
      <c r="D90" s="31" t="s">
        <v>875</v>
      </c>
      <c r="E90" s="31" t="s">
        <v>528</v>
      </c>
      <c r="F90" s="84">
        <v>200000</v>
      </c>
      <c r="G90" s="32">
        <v>16.29</v>
      </c>
      <c r="H90" s="32" t="s">
        <v>324</v>
      </c>
    </row>
    <row r="91" spans="1:8" customFormat="1" ht="15" customHeight="1">
      <c r="A91" s="83">
        <v>45527</v>
      </c>
      <c r="B91" s="32">
        <v>532676</v>
      </c>
      <c r="C91" s="31" t="s">
        <v>1146</v>
      </c>
      <c r="D91" s="31" t="s">
        <v>1147</v>
      </c>
      <c r="E91" s="31" t="s">
        <v>528</v>
      </c>
      <c r="F91" s="84">
        <v>75000</v>
      </c>
      <c r="G91" s="32">
        <v>16.88</v>
      </c>
      <c r="H91" s="32" t="s">
        <v>324</v>
      </c>
    </row>
    <row r="92" spans="1:8" customFormat="1" ht="15" customHeight="1">
      <c r="A92" s="83">
        <v>45527</v>
      </c>
      <c r="B92" s="32">
        <v>511557</v>
      </c>
      <c r="C92" s="31" t="s">
        <v>1039</v>
      </c>
      <c r="D92" s="31" t="s">
        <v>1148</v>
      </c>
      <c r="E92" s="31" t="s">
        <v>528</v>
      </c>
      <c r="F92" s="84">
        <v>5910</v>
      </c>
      <c r="G92" s="32">
        <v>1.01</v>
      </c>
      <c r="H92" s="32" t="s">
        <v>324</v>
      </c>
    </row>
    <row r="93" spans="1:8" customFormat="1" ht="15" customHeight="1">
      <c r="A93" s="83">
        <v>45527</v>
      </c>
      <c r="B93" s="32">
        <v>511557</v>
      </c>
      <c r="C93" s="31" t="s">
        <v>1039</v>
      </c>
      <c r="D93" s="31" t="s">
        <v>1040</v>
      </c>
      <c r="E93" s="31" t="s">
        <v>529</v>
      </c>
      <c r="F93" s="84">
        <v>2759897</v>
      </c>
      <c r="G93" s="32">
        <v>1.01</v>
      </c>
      <c r="H93" s="32" t="s">
        <v>324</v>
      </c>
    </row>
    <row r="94" spans="1:8" customFormat="1" ht="15" customHeight="1">
      <c r="A94" s="83">
        <v>45527</v>
      </c>
      <c r="B94" s="32">
        <v>511557</v>
      </c>
      <c r="C94" s="31" t="s">
        <v>1039</v>
      </c>
      <c r="D94" s="31" t="s">
        <v>1148</v>
      </c>
      <c r="E94" s="31" t="s">
        <v>529</v>
      </c>
      <c r="F94" s="84">
        <v>2100000</v>
      </c>
      <c r="G94" s="32">
        <v>1.01</v>
      </c>
      <c r="H94" s="32" t="s">
        <v>324</v>
      </c>
    </row>
    <row r="95" spans="1:8" customFormat="1" ht="15" customHeight="1">
      <c r="A95" s="83">
        <v>45527</v>
      </c>
      <c r="B95" s="32">
        <v>511557</v>
      </c>
      <c r="C95" s="31" t="s">
        <v>1039</v>
      </c>
      <c r="D95" s="31" t="s">
        <v>1149</v>
      </c>
      <c r="E95" s="31" t="s">
        <v>528</v>
      </c>
      <c r="F95" s="84">
        <v>3900000</v>
      </c>
      <c r="G95" s="32">
        <v>1.01</v>
      </c>
      <c r="H95" s="32" t="s">
        <v>324</v>
      </c>
    </row>
    <row r="96" spans="1:8" customFormat="1" ht="15" customHeight="1">
      <c r="A96" s="83">
        <v>45527</v>
      </c>
      <c r="B96" s="32">
        <v>512591</v>
      </c>
      <c r="C96" s="31" t="s">
        <v>1041</v>
      </c>
      <c r="D96" s="31" t="s">
        <v>1150</v>
      </c>
      <c r="E96" s="31" t="s">
        <v>529</v>
      </c>
      <c r="F96" s="84">
        <v>345110</v>
      </c>
      <c r="G96" s="32">
        <v>13.24</v>
      </c>
      <c r="H96" s="32" t="s">
        <v>324</v>
      </c>
    </row>
    <row r="97" spans="1:8" customFormat="1" ht="15" customHeight="1">
      <c r="A97" s="83">
        <v>45527</v>
      </c>
      <c r="B97" s="32">
        <v>536659</v>
      </c>
      <c r="C97" s="31" t="s">
        <v>917</v>
      </c>
      <c r="D97" s="31" t="s">
        <v>875</v>
      </c>
      <c r="E97" s="31" t="s">
        <v>528</v>
      </c>
      <c r="F97" s="84">
        <v>170318</v>
      </c>
      <c r="G97" s="32">
        <v>10.38</v>
      </c>
      <c r="H97" s="32" t="s">
        <v>324</v>
      </c>
    </row>
    <row r="98" spans="1:8" customFormat="1" ht="15" customHeight="1">
      <c r="A98" s="83">
        <v>45527</v>
      </c>
      <c r="B98" s="32">
        <v>539515</v>
      </c>
      <c r="C98" s="31" t="s">
        <v>1151</v>
      </c>
      <c r="D98" s="31" t="s">
        <v>1152</v>
      </c>
      <c r="E98" s="31" t="s">
        <v>529</v>
      </c>
      <c r="F98" s="84">
        <v>3510094</v>
      </c>
      <c r="G98" s="32">
        <v>96.05</v>
      </c>
      <c r="H98" s="32" t="s">
        <v>324</v>
      </c>
    </row>
    <row r="99" spans="1:8" customFormat="1" ht="15" customHeight="1">
      <c r="A99" s="83">
        <v>45527</v>
      </c>
      <c r="B99" s="32">
        <v>539515</v>
      </c>
      <c r="C99" s="31" t="s">
        <v>1151</v>
      </c>
      <c r="D99" s="31" t="s">
        <v>1153</v>
      </c>
      <c r="E99" s="31" t="s">
        <v>528</v>
      </c>
      <c r="F99" s="84">
        <v>3510094</v>
      </c>
      <c r="G99" s="32">
        <v>96.05</v>
      </c>
      <c r="H99" s="32" t="s">
        <v>324</v>
      </c>
    </row>
    <row r="100" spans="1:8" customFormat="1" ht="15" customHeight="1">
      <c r="A100" s="83">
        <v>45527</v>
      </c>
      <c r="B100" s="32">
        <v>541601</v>
      </c>
      <c r="C100" s="31" t="s">
        <v>1154</v>
      </c>
      <c r="D100" s="31" t="s">
        <v>1155</v>
      </c>
      <c r="E100" s="31" t="s">
        <v>529</v>
      </c>
      <c r="F100" s="84">
        <v>4476624</v>
      </c>
      <c r="G100" s="32">
        <v>4.3499999999999996</v>
      </c>
      <c r="H100" s="32" t="s">
        <v>324</v>
      </c>
    </row>
    <row r="101" spans="1:8" customFormat="1" ht="15" customHeight="1">
      <c r="A101" s="83">
        <v>45527</v>
      </c>
      <c r="B101" s="32">
        <v>541634</v>
      </c>
      <c r="C101" s="31" t="s">
        <v>1156</v>
      </c>
      <c r="D101" s="31" t="s">
        <v>1157</v>
      </c>
      <c r="E101" s="31" t="s">
        <v>529</v>
      </c>
      <c r="F101" s="84">
        <v>55000</v>
      </c>
      <c r="G101" s="32">
        <v>37.5</v>
      </c>
      <c r="H101" s="32" t="s">
        <v>324</v>
      </c>
    </row>
    <row r="102" spans="1:8" customFormat="1" ht="15" customHeight="1">
      <c r="A102" s="83">
        <v>45527</v>
      </c>
      <c r="B102" s="32">
        <v>541634</v>
      </c>
      <c r="C102" s="31" t="s">
        <v>1156</v>
      </c>
      <c r="D102" s="31" t="s">
        <v>1158</v>
      </c>
      <c r="E102" s="31" t="s">
        <v>528</v>
      </c>
      <c r="F102" s="84">
        <v>131741</v>
      </c>
      <c r="G102" s="32">
        <v>38.090000000000003</v>
      </c>
      <c r="H102" s="32" t="s">
        <v>324</v>
      </c>
    </row>
    <row r="103" spans="1:8" customFormat="1" ht="15" customHeight="1">
      <c r="A103" s="83">
        <v>45527</v>
      </c>
      <c r="B103" s="32">
        <v>543171</v>
      </c>
      <c r="C103" s="31" t="s">
        <v>1042</v>
      </c>
      <c r="D103" s="31" t="s">
        <v>1043</v>
      </c>
      <c r="E103" s="31" t="s">
        <v>529</v>
      </c>
      <c r="F103" s="84">
        <v>1410257</v>
      </c>
      <c r="G103" s="32">
        <v>3.67</v>
      </c>
      <c r="H103" s="32" t="s">
        <v>324</v>
      </c>
    </row>
    <row r="104" spans="1:8" customFormat="1" ht="15" customHeight="1">
      <c r="A104" s="83">
        <v>45527</v>
      </c>
      <c r="B104" s="32">
        <v>543171</v>
      </c>
      <c r="C104" s="31" t="s">
        <v>1042</v>
      </c>
      <c r="D104" s="31" t="s">
        <v>1159</v>
      </c>
      <c r="E104" s="31" t="s">
        <v>528</v>
      </c>
      <c r="F104" s="84">
        <v>582735</v>
      </c>
      <c r="G104" s="32">
        <v>3.64</v>
      </c>
      <c r="H104" s="32" t="s">
        <v>324</v>
      </c>
    </row>
    <row r="105" spans="1:8" customFormat="1" ht="15" customHeight="1">
      <c r="A105" s="83">
        <v>45527</v>
      </c>
      <c r="B105" s="32">
        <v>539921</v>
      </c>
      <c r="C105" s="31" t="s">
        <v>1160</v>
      </c>
      <c r="D105" s="31" t="s">
        <v>1161</v>
      </c>
      <c r="E105" s="31" t="s">
        <v>529</v>
      </c>
      <c r="F105" s="84">
        <v>1715000</v>
      </c>
      <c r="G105" s="32">
        <v>114.2</v>
      </c>
      <c r="H105" s="32" t="s">
        <v>324</v>
      </c>
    </row>
    <row r="106" spans="1:8" customFormat="1" ht="15" customHeight="1">
      <c r="A106" s="83">
        <v>45527</v>
      </c>
      <c r="B106" s="32">
        <v>539921</v>
      </c>
      <c r="C106" s="31" t="s">
        <v>1160</v>
      </c>
      <c r="D106" s="31" t="s">
        <v>1162</v>
      </c>
      <c r="E106" s="31" t="s">
        <v>528</v>
      </c>
      <c r="F106" s="84">
        <v>1715000</v>
      </c>
      <c r="G106" s="32">
        <v>114.2</v>
      </c>
      <c r="H106" s="32" t="s">
        <v>324</v>
      </c>
    </row>
    <row r="107" spans="1:8" customFormat="1" ht="15" customHeight="1">
      <c r="A107" s="83">
        <v>45527</v>
      </c>
      <c r="B107" s="32">
        <v>526841</v>
      </c>
      <c r="C107" s="31" t="s">
        <v>1044</v>
      </c>
      <c r="D107" s="31" t="s">
        <v>1163</v>
      </c>
      <c r="E107" s="31" t="s">
        <v>528</v>
      </c>
      <c r="F107" s="84">
        <v>25431</v>
      </c>
      <c r="G107" s="32">
        <v>31.54</v>
      </c>
      <c r="H107" s="32" t="s">
        <v>324</v>
      </c>
    </row>
    <row r="108" spans="1:8" customFormat="1" ht="15" customHeight="1">
      <c r="A108" s="83">
        <v>45527</v>
      </c>
      <c r="B108" s="32">
        <v>526841</v>
      </c>
      <c r="C108" s="31" t="s">
        <v>1044</v>
      </c>
      <c r="D108" s="31" t="s">
        <v>1164</v>
      </c>
      <c r="E108" s="31" t="s">
        <v>528</v>
      </c>
      <c r="F108" s="84">
        <v>32000</v>
      </c>
      <c r="G108" s="32">
        <v>30.28</v>
      </c>
      <c r="H108" s="32" t="s">
        <v>324</v>
      </c>
    </row>
    <row r="109" spans="1:8" customFormat="1" ht="15" customHeight="1">
      <c r="A109" s="83">
        <v>45527</v>
      </c>
      <c r="B109" s="32">
        <v>526841</v>
      </c>
      <c r="C109" s="31" t="s">
        <v>1044</v>
      </c>
      <c r="D109" s="31" t="s">
        <v>1024</v>
      </c>
      <c r="E109" s="31" t="s">
        <v>529</v>
      </c>
      <c r="F109" s="84">
        <v>37600</v>
      </c>
      <c r="G109" s="32">
        <v>30.87</v>
      </c>
      <c r="H109" s="32" t="s">
        <v>324</v>
      </c>
    </row>
    <row r="110" spans="1:8" customFormat="1" ht="15" customHeight="1">
      <c r="A110" s="83">
        <v>45527</v>
      </c>
      <c r="B110" s="32">
        <v>544080</v>
      </c>
      <c r="C110" s="31" t="s">
        <v>1165</v>
      </c>
      <c r="D110" s="31" t="s">
        <v>1166</v>
      </c>
      <c r="E110" s="31" t="s">
        <v>528</v>
      </c>
      <c r="F110" s="84">
        <v>136393</v>
      </c>
      <c r="G110" s="32">
        <v>934</v>
      </c>
      <c r="H110" s="32" t="s">
        <v>324</v>
      </c>
    </row>
    <row r="111" spans="1:8" customFormat="1" ht="15" customHeight="1">
      <c r="A111" s="83">
        <v>45527</v>
      </c>
      <c r="B111" s="32">
        <v>544080</v>
      </c>
      <c r="C111" s="31" t="s">
        <v>1165</v>
      </c>
      <c r="D111" s="31" t="s">
        <v>1167</v>
      </c>
      <c r="E111" s="31" t="s">
        <v>529</v>
      </c>
      <c r="F111" s="84">
        <v>136528</v>
      </c>
      <c r="G111" s="32">
        <v>934.09</v>
      </c>
      <c r="H111" s="32" t="s">
        <v>324</v>
      </c>
    </row>
    <row r="112" spans="1:8" customFormat="1" ht="15" customHeight="1">
      <c r="A112" s="83">
        <v>45527</v>
      </c>
      <c r="B112" s="32">
        <v>539217</v>
      </c>
      <c r="C112" s="31" t="s">
        <v>1168</v>
      </c>
      <c r="D112" s="31" t="s">
        <v>1169</v>
      </c>
      <c r="E112" s="31" t="s">
        <v>529</v>
      </c>
      <c r="F112" s="84">
        <v>4620000</v>
      </c>
      <c r="G112" s="32">
        <v>2.12</v>
      </c>
      <c r="H112" s="32" t="s">
        <v>324</v>
      </c>
    </row>
    <row r="113" spans="1:8" customFormat="1" ht="15" customHeight="1">
      <c r="A113" s="83">
        <v>45527</v>
      </c>
      <c r="B113" s="32">
        <v>539217</v>
      </c>
      <c r="C113" s="31" t="s">
        <v>1168</v>
      </c>
      <c r="D113" s="31" t="s">
        <v>1170</v>
      </c>
      <c r="E113" s="31" t="s">
        <v>528</v>
      </c>
      <c r="F113" s="84">
        <v>5041250</v>
      </c>
      <c r="G113" s="32">
        <v>2.12</v>
      </c>
      <c r="H113" s="32" t="s">
        <v>324</v>
      </c>
    </row>
    <row r="114" spans="1:8" customFormat="1" ht="15" customHeight="1">
      <c r="A114" s="83">
        <v>45527</v>
      </c>
      <c r="B114" s="32">
        <v>539217</v>
      </c>
      <c r="C114" s="31" t="s">
        <v>1168</v>
      </c>
      <c r="D114" s="31" t="s">
        <v>1170</v>
      </c>
      <c r="E114" s="31" t="s">
        <v>529</v>
      </c>
      <c r="F114" s="84">
        <v>1120799</v>
      </c>
      <c r="G114" s="32">
        <v>2.12</v>
      </c>
      <c r="H114" s="32" t="s">
        <v>324</v>
      </c>
    </row>
    <row r="115" spans="1:8" customFormat="1" ht="15" customHeight="1">
      <c r="A115" s="83">
        <v>45527</v>
      </c>
      <c r="B115" s="32">
        <v>539217</v>
      </c>
      <c r="C115" s="31" t="s">
        <v>1168</v>
      </c>
      <c r="D115" s="31" t="s">
        <v>1171</v>
      </c>
      <c r="E115" s="31" t="s">
        <v>528</v>
      </c>
      <c r="F115" s="84">
        <v>174193</v>
      </c>
      <c r="G115" s="32">
        <v>2.15</v>
      </c>
      <c r="H115" s="32" t="s">
        <v>324</v>
      </c>
    </row>
    <row r="116" spans="1:8" customFormat="1" ht="15" customHeight="1">
      <c r="A116" s="83">
        <v>45527</v>
      </c>
      <c r="B116" s="32">
        <v>539217</v>
      </c>
      <c r="C116" s="31" t="s">
        <v>1168</v>
      </c>
      <c r="D116" s="31" t="s">
        <v>1171</v>
      </c>
      <c r="E116" s="31" t="s">
        <v>529</v>
      </c>
      <c r="F116" s="84">
        <v>4182219</v>
      </c>
      <c r="G116" s="32">
        <v>2.12</v>
      </c>
      <c r="H116" s="32" t="s">
        <v>324</v>
      </c>
    </row>
    <row r="117" spans="1:8" customFormat="1" ht="15" customHeight="1">
      <c r="A117" s="83">
        <v>45527</v>
      </c>
      <c r="B117" s="32">
        <v>544230</v>
      </c>
      <c r="C117" s="31" t="s">
        <v>1172</v>
      </c>
      <c r="D117" s="31" t="s">
        <v>989</v>
      </c>
      <c r="E117" s="31" t="s">
        <v>528</v>
      </c>
      <c r="F117" s="84">
        <v>250000</v>
      </c>
      <c r="G117" s="32">
        <v>180.1</v>
      </c>
      <c r="H117" s="32" t="s">
        <v>324</v>
      </c>
    </row>
    <row r="118" spans="1:8" customFormat="1" ht="15" customHeight="1">
      <c r="A118" s="83">
        <v>45527</v>
      </c>
      <c r="B118" s="32">
        <v>544230</v>
      </c>
      <c r="C118" s="31" t="s">
        <v>1172</v>
      </c>
      <c r="D118" s="31" t="s">
        <v>989</v>
      </c>
      <c r="E118" s="31" t="s">
        <v>529</v>
      </c>
      <c r="F118" s="84">
        <v>13265</v>
      </c>
      <c r="G118" s="32">
        <v>180.11</v>
      </c>
      <c r="H118" s="32" t="s">
        <v>324</v>
      </c>
    </row>
    <row r="119" spans="1:8" customFormat="1" ht="15" customHeight="1">
      <c r="A119" s="83">
        <v>45527</v>
      </c>
      <c r="B119" s="32">
        <v>543745</v>
      </c>
      <c r="C119" s="31" t="s">
        <v>1173</v>
      </c>
      <c r="D119" s="31" t="s">
        <v>1174</v>
      </c>
      <c r="E119" s="31" t="s">
        <v>529</v>
      </c>
      <c r="F119" s="84">
        <v>258000</v>
      </c>
      <c r="G119" s="32">
        <v>16.29</v>
      </c>
      <c r="H119" s="32" t="s">
        <v>324</v>
      </c>
    </row>
    <row r="120" spans="1:8" customFormat="1" ht="15" customHeight="1">
      <c r="A120" s="83">
        <v>45527</v>
      </c>
      <c r="B120" s="32">
        <v>544028</v>
      </c>
      <c r="C120" s="31" t="s">
        <v>871</v>
      </c>
      <c r="D120" s="31" t="s">
        <v>1175</v>
      </c>
      <c r="E120" s="31" t="s">
        <v>529</v>
      </c>
      <c r="F120" s="84">
        <v>9910136</v>
      </c>
      <c r="G120" s="32">
        <v>1013.91</v>
      </c>
      <c r="H120" s="32" t="s">
        <v>324</v>
      </c>
    </row>
    <row r="121" spans="1:8" customFormat="1" ht="15" customHeight="1">
      <c r="A121" s="83">
        <v>45527</v>
      </c>
      <c r="B121" s="32">
        <v>532867</v>
      </c>
      <c r="C121" s="31" t="s">
        <v>1045</v>
      </c>
      <c r="D121" s="31" t="s">
        <v>1046</v>
      </c>
      <c r="E121" s="31" t="s">
        <v>529</v>
      </c>
      <c r="F121" s="84">
        <v>400000</v>
      </c>
      <c r="G121" s="32">
        <v>1061.4000000000001</v>
      </c>
      <c r="H121" s="32" t="s">
        <v>324</v>
      </c>
    </row>
    <row r="122" spans="1:8" customFormat="1" ht="15" customHeight="1">
      <c r="A122" s="83">
        <v>45527</v>
      </c>
      <c r="B122" s="32">
        <v>532867</v>
      </c>
      <c r="C122" s="31" t="s">
        <v>1045</v>
      </c>
      <c r="D122" s="31" t="s">
        <v>1176</v>
      </c>
      <c r="E122" s="31" t="s">
        <v>528</v>
      </c>
      <c r="F122" s="84">
        <v>410000</v>
      </c>
      <c r="G122" s="32">
        <v>1062.3499999999999</v>
      </c>
      <c r="H122" s="32" t="s">
        <v>324</v>
      </c>
    </row>
    <row r="123" spans="1:8" customFormat="1" ht="15" customHeight="1">
      <c r="A123" s="83">
        <v>45527</v>
      </c>
      <c r="B123" s="32">
        <v>516098</v>
      </c>
      <c r="C123" s="31" t="s">
        <v>1177</v>
      </c>
      <c r="D123" s="31" t="s">
        <v>1178</v>
      </c>
      <c r="E123" s="31" t="s">
        <v>529</v>
      </c>
      <c r="F123" s="84">
        <v>600000</v>
      </c>
      <c r="G123" s="32">
        <v>12.16</v>
      </c>
      <c r="H123" s="32" t="s">
        <v>324</v>
      </c>
    </row>
    <row r="124" spans="1:8" customFormat="1" ht="15" customHeight="1">
      <c r="A124" s="83">
        <v>45527</v>
      </c>
      <c r="B124" s="32">
        <v>516098</v>
      </c>
      <c r="C124" s="31" t="s">
        <v>1177</v>
      </c>
      <c r="D124" s="31" t="s">
        <v>1179</v>
      </c>
      <c r="E124" s="31" t="s">
        <v>528</v>
      </c>
      <c r="F124" s="84">
        <v>600000</v>
      </c>
      <c r="G124" s="32">
        <v>12.16</v>
      </c>
      <c r="H124" s="32" t="s">
        <v>324</v>
      </c>
    </row>
    <row r="125" spans="1:8" customFormat="1" ht="15" customHeight="1">
      <c r="A125" s="83">
        <v>45527</v>
      </c>
      <c r="B125" s="32">
        <v>524576</v>
      </c>
      <c r="C125" s="31" t="s">
        <v>1180</v>
      </c>
      <c r="D125" s="31" t="s">
        <v>1181</v>
      </c>
      <c r="E125" s="31" t="s">
        <v>529</v>
      </c>
      <c r="F125" s="84">
        <v>52400</v>
      </c>
      <c r="G125" s="32">
        <v>20.350000000000001</v>
      </c>
      <c r="H125" s="32" t="s">
        <v>324</v>
      </c>
    </row>
    <row r="126" spans="1:8" customFormat="1" ht="15" customHeight="1">
      <c r="A126" s="83">
        <v>45527</v>
      </c>
      <c r="B126" s="32">
        <v>514378</v>
      </c>
      <c r="C126" s="31" t="s">
        <v>1047</v>
      </c>
      <c r="D126" s="31" t="s">
        <v>1048</v>
      </c>
      <c r="E126" s="31" t="s">
        <v>529</v>
      </c>
      <c r="F126" s="84">
        <v>44875</v>
      </c>
      <c r="G126" s="32">
        <v>60.6</v>
      </c>
      <c r="H126" s="32" t="s">
        <v>324</v>
      </c>
    </row>
    <row r="127" spans="1:8" customFormat="1" ht="15" customHeight="1">
      <c r="A127" s="83">
        <v>45527</v>
      </c>
      <c r="B127" s="32">
        <v>514378</v>
      </c>
      <c r="C127" s="31" t="s">
        <v>1047</v>
      </c>
      <c r="D127" s="31" t="s">
        <v>1048</v>
      </c>
      <c r="E127" s="31" t="s">
        <v>528</v>
      </c>
      <c r="F127" s="84">
        <v>5926</v>
      </c>
      <c r="G127" s="32">
        <v>60.42</v>
      </c>
      <c r="H127" s="32" t="s">
        <v>324</v>
      </c>
    </row>
    <row r="128" spans="1:8" customFormat="1" ht="15" customHeight="1">
      <c r="A128" s="83">
        <v>45527</v>
      </c>
      <c r="B128" s="32" t="s">
        <v>1182</v>
      </c>
      <c r="C128" s="31" t="s">
        <v>1183</v>
      </c>
      <c r="D128" s="31" t="s">
        <v>1184</v>
      </c>
      <c r="E128" s="31" t="s">
        <v>528</v>
      </c>
      <c r="F128" s="84">
        <v>30000</v>
      </c>
      <c r="G128" s="32">
        <v>1445.6</v>
      </c>
      <c r="H128" s="32" t="s">
        <v>835</v>
      </c>
    </row>
    <row r="129" spans="1:8" customFormat="1" ht="15" customHeight="1">
      <c r="A129" s="83">
        <v>45527</v>
      </c>
      <c r="B129" s="32" t="s">
        <v>1182</v>
      </c>
      <c r="C129" s="31" t="s">
        <v>1183</v>
      </c>
      <c r="D129" s="31" t="s">
        <v>888</v>
      </c>
      <c r="E129" s="31" t="s">
        <v>528</v>
      </c>
      <c r="F129" s="84">
        <v>30971</v>
      </c>
      <c r="G129" s="32">
        <v>1409.57</v>
      </c>
      <c r="H129" s="32" t="s">
        <v>835</v>
      </c>
    </row>
    <row r="130" spans="1:8" customFormat="1" ht="15" customHeight="1">
      <c r="A130" s="83">
        <v>45527</v>
      </c>
      <c r="B130" s="32" t="s">
        <v>52</v>
      </c>
      <c r="C130" s="31" t="s">
        <v>1185</v>
      </c>
      <c r="D130" s="31" t="s">
        <v>1186</v>
      </c>
      <c r="E130" s="31" t="s">
        <v>528</v>
      </c>
      <c r="F130" s="84">
        <v>17073577</v>
      </c>
      <c r="G130" s="32">
        <v>625.5</v>
      </c>
      <c r="H130" s="32" t="s">
        <v>835</v>
      </c>
    </row>
    <row r="131" spans="1:8" customFormat="1" ht="15" customHeight="1">
      <c r="A131" s="83">
        <v>45527</v>
      </c>
      <c r="B131" s="32" t="s">
        <v>1050</v>
      </c>
      <c r="C131" s="31" t="s">
        <v>1051</v>
      </c>
      <c r="D131" s="31" t="s">
        <v>924</v>
      </c>
      <c r="E131" s="31" t="s">
        <v>528</v>
      </c>
      <c r="F131" s="84">
        <v>60500</v>
      </c>
      <c r="G131" s="32">
        <v>146.36000000000001</v>
      </c>
      <c r="H131" s="32" t="s">
        <v>835</v>
      </c>
    </row>
    <row r="132" spans="1:8" customFormat="1" ht="15" customHeight="1">
      <c r="A132" s="83">
        <v>45527</v>
      </c>
      <c r="B132" s="32" t="s">
        <v>1050</v>
      </c>
      <c r="C132" s="31" t="s">
        <v>1051</v>
      </c>
      <c r="D132" s="31" t="s">
        <v>957</v>
      </c>
      <c r="E132" s="31" t="s">
        <v>528</v>
      </c>
      <c r="F132" s="84">
        <v>64789</v>
      </c>
      <c r="G132" s="32">
        <v>154.88999999999999</v>
      </c>
      <c r="H132" s="32" t="s">
        <v>835</v>
      </c>
    </row>
    <row r="133" spans="1:8" customFormat="1" ht="15" customHeight="1">
      <c r="A133" s="83">
        <v>45527</v>
      </c>
      <c r="B133" s="32" t="s">
        <v>1052</v>
      </c>
      <c r="C133" s="31" t="s">
        <v>1053</v>
      </c>
      <c r="D133" s="31" t="s">
        <v>992</v>
      </c>
      <c r="E133" s="31" t="s">
        <v>528</v>
      </c>
      <c r="F133" s="84">
        <v>86838</v>
      </c>
      <c r="G133" s="32">
        <v>142.85</v>
      </c>
      <c r="H133" s="32" t="s">
        <v>835</v>
      </c>
    </row>
    <row r="134" spans="1:8" customFormat="1" ht="15" customHeight="1">
      <c r="A134" s="83">
        <v>45527</v>
      </c>
      <c r="B134" s="32" t="s">
        <v>1187</v>
      </c>
      <c r="C134" s="31" t="s">
        <v>1188</v>
      </c>
      <c r="D134" s="31" t="s">
        <v>1189</v>
      </c>
      <c r="E134" s="31" t="s">
        <v>528</v>
      </c>
      <c r="F134" s="84">
        <v>116000</v>
      </c>
      <c r="G134" s="32">
        <v>115.29</v>
      </c>
      <c r="H134" s="32" t="s">
        <v>835</v>
      </c>
    </row>
    <row r="135" spans="1:8" customFormat="1" ht="15" customHeight="1">
      <c r="A135" s="83">
        <v>45527</v>
      </c>
      <c r="B135" s="32" t="s">
        <v>347</v>
      </c>
      <c r="C135" s="31" t="s">
        <v>1190</v>
      </c>
      <c r="D135" s="31" t="s">
        <v>942</v>
      </c>
      <c r="E135" s="31" t="s">
        <v>528</v>
      </c>
      <c r="F135" s="84">
        <v>652407</v>
      </c>
      <c r="G135" s="32">
        <v>1577.44</v>
      </c>
      <c r="H135" s="32" t="s">
        <v>835</v>
      </c>
    </row>
    <row r="136" spans="1:8" customFormat="1" ht="15" customHeight="1">
      <c r="A136" s="83">
        <v>45527</v>
      </c>
      <c r="B136" s="32" t="s">
        <v>347</v>
      </c>
      <c r="C136" s="31" t="s">
        <v>1190</v>
      </c>
      <c r="D136" s="31" t="s">
        <v>1191</v>
      </c>
      <c r="E136" s="31" t="s">
        <v>528</v>
      </c>
      <c r="F136" s="84">
        <v>1248145</v>
      </c>
      <c r="G136" s="32">
        <v>1589.62</v>
      </c>
      <c r="H136" s="32" t="s">
        <v>835</v>
      </c>
    </row>
    <row r="137" spans="1:8" customFormat="1" ht="15" customHeight="1">
      <c r="A137" s="83">
        <v>45527</v>
      </c>
      <c r="B137" s="32" t="s">
        <v>347</v>
      </c>
      <c r="C137" s="31" t="s">
        <v>1190</v>
      </c>
      <c r="D137" s="31" t="s">
        <v>888</v>
      </c>
      <c r="E137" s="31" t="s">
        <v>528</v>
      </c>
      <c r="F137" s="84">
        <v>832880</v>
      </c>
      <c r="G137" s="32">
        <v>1569.34</v>
      </c>
      <c r="H137" s="32" t="s">
        <v>835</v>
      </c>
    </row>
    <row r="138" spans="1:8" customFormat="1" ht="15" customHeight="1">
      <c r="A138" s="83">
        <v>45527</v>
      </c>
      <c r="B138" s="32" t="s">
        <v>347</v>
      </c>
      <c r="C138" s="31" t="s">
        <v>1190</v>
      </c>
      <c r="D138" s="31" t="s">
        <v>992</v>
      </c>
      <c r="E138" s="31" t="s">
        <v>528</v>
      </c>
      <c r="F138" s="84">
        <v>534117</v>
      </c>
      <c r="G138" s="32">
        <v>1575.9</v>
      </c>
      <c r="H138" s="32" t="s">
        <v>835</v>
      </c>
    </row>
    <row r="139" spans="1:8" customFormat="1" ht="15" customHeight="1">
      <c r="A139" s="83">
        <v>45527</v>
      </c>
      <c r="B139" s="32" t="s">
        <v>1192</v>
      </c>
      <c r="C139" s="31" t="s">
        <v>1193</v>
      </c>
      <c r="D139" s="31" t="s">
        <v>1194</v>
      </c>
      <c r="E139" s="31" t="s">
        <v>528</v>
      </c>
      <c r="F139" s="84">
        <v>88000</v>
      </c>
      <c r="G139" s="32">
        <v>59.62</v>
      </c>
      <c r="H139" s="32" t="s">
        <v>835</v>
      </c>
    </row>
    <row r="140" spans="1:8" customFormat="1" ht="15" customHeight="1">
      <c r="A140" s="83">
        <v>45527</v>
      </c>
      <c r="B140" s="32" t="s">
        <v>1195</v>
      </c>
      <c r="C140" s="31" t="s">
        <v>1196</v>
      </c>
      <c r="D140" s="31" t="s">
        <v>888</v>
      </c>
      <c r="E140" s="31" t="s">
        <v>528</v>
      </c>
      <c r="F140" s="84">
        <v>393106</v>
      </c>
      <c r="G140" s="32">
        <v>234.22</v>
      </c>
      <c r="H140" s="32" t="s">
        <v>835</v>
      </c>
    </row>
    <row r="141" spans="1:8" customFormat="1" ht="15" customHeight="1">
      <c r="A141" s="83">
        <v>45527</v>
      </c>
      <c r="B141" s="32" t="s">
        <v>1197</v>
      </c>
      <c r="C141" s="31" t="s">
        <v>1198</v>
      </c>
      <c r="D141" s="31" t="s">
        <v>875</v>
      </c>
      <c r="E141" s="31" t="s">
        <v>528</v>
      </c>
      <c r="F141" s="84">
        <v>488000</v>
      </c>
      <c r="G141" s="32">
        <v>263.05</v>
      </c>
      <c r="H141" s="32" t="s">
        <v>835</v>
      </c>
    </row>
    <row r="142" spans="1:8" customFormat="1" ht="15" customHeight="1">
      <c r="A142" s="83">
        <v>45527</v>
      </c>
      <c r="B142" s="32" t="s">
        <v>775</v>
      </c>
      <c r="C142" s="31" t="s">
        <v>1199</v>
      </c>
      <c r="D142" s="31" t="s">
        <v>888</v>
      </c>
      <c r="E142" s="31" t="s">
        <v>528</v>
      </c>
      <c r="F142" s="84">
        <v>2386162</v>
      </c>
      <c r="G142" s="32">
        <v>66.150000000000006</v>
      </c>
      <c r="H142" s="32" t="s">
        <v>835</v>
      </c>
    </row>
    <row r="143" spans="1:8" customFormat="1" ht="15" customHeight="1">
      <c r="A143" s="83">
        <v>45527</v>
      </c>
      <c r="B143" s="32" t="s">
        <v>1200</v>
      </c>
      <c r="C143" s="31" t="s">
        <v>1201</v>
      </c>
      <c r="D143" s="31" t="s">
        <v>888</v>
      </c>
      <c r="E143" s="31" t="s">
        <v>528</v>
      </c>
      <c r="F143" s="84">
        <v>1328395</v>
      </c>
      <c r="G143" s="32">
        <v>28.26</v>
      </c>
      <c r="H143" s="32" t="s">
        <v>835</v>
      </c>
    </row>
    <row r="144" spans="1:8" customFormat="1" ht="15" customHeight="1">
      <c r="A144" s="83">
        <v>45527</v>
      </c>
      <c r="B144" s="32" t="s">
        <v>1202</v>
      </c>
      <c r="C144" s="31" t="s">
        <v>1203</v>
      </c>
      <c r="D144" s="31" t="s">
        <v>1162</v>
      </c>
      <c r="E144" s="31" t="s">
        <v>528</v>
      </c>
      <c r="F144" s="84">
        <v>711154</v>
      </c>
      <c r="G144" s="32">
        <v>885.11</v>
      </c>
      <c r="H144" s="32" t="s">
        <v>835</v>
      </c>
    </row>
    <row r="145" spans="1:8" customFormat="1" ht="15" customHeight="1">
      <c r="A145" s="83">
        <v>45527</v>
      </c>
      <c r="B145" s="32" t="s">
        <v>1054</v>
      </c>
      <c r="C145" s="31" t="s">
        <v>1055</v>
      </c>
      <c r="D145" s="31" t="s">
        <v>1204</v>
      </c>
      <c r="E145" s="31" t="s">
        <v>528</v>
      </c>
      <c r="F145" s="84">
        <v>417122</v>
      </c>
      <c r="G145" s="32">
        <v>19.39</v>
      </c>
      <c r="H145" s="32" t="s">
        <v>835</v>
      </c>
    </row>
    <row r="146" spans="1:8" customFormat="1" ht="15" customHeight="1">
      <c r="A146" s="83">
        <v>45527</v>
      </c>
      <c r="B146" s="32" t="s">
        <v>1205</v>
      </c>
      <c r="C146" s="31" t="s">
        <v>1206</v>
      </c>
      <c r="D146" s="31" t="s">
        <v>888</v>
      </c>
      <c r="E146" s="31" t="s">
        <v>528</v>
      </c>
      <c r="F146" s="84">
        <v>3682646</v>
      </c>
      <c r="G146" s="32">
        <v>72.91</v>
      </c>
      <c r="H146" s="32" t="s">
        <v>835</v>
      </c>
    </row>
    <row r="147" spans="1:8" customFormat="1" ht="15" customHeight="1">
      <c r="A147" s="83">
        <v>45527</v>
      </c>
      <c r="B147" s="32" t="s">
        <v>1056</v>
      </c>
      <c r="C147" s="31" t="s">
        <v>1057</v>
      </c>
      <c r="D147" s="31" t="s">
        <v>1058</v>
      </c>
      <c r="E147" s="31" t="s">
        <v>528</v>
      </c>
      <c r="F147" s="84">
        <v>1009275</v>
      </c>
      <c r="G147" s="32">
        <v>2.91</v>
      </c>
      <c r="H147" s="32" t="s">
        <v>835</v>
      </c>
    </row>
    <row r="148" spans="1:8" customFormat="1" ht="15" customHeight="1">
      <c r="A148" s="83">
        <v>45527</v>
      </c>
      <c r="B148" s="32" t="s">
        <v>1207</v>
      </c>
      <c r="C148" s="31" t="s">
        <v>1208</v>
      </c>
      <c r="D148" s="31" t="s">
        <v>1209</v>
      </c>
      <c r="E148" s="31" t="s">
        <v>528</v>
      </c>
      <c r="F148" s="84">
        <v>52000</v>
      </c>
      <c r="G148" s="32">
        <v>44.98</v>
      </c>
      <c r="H148" s="32" t="s">
        <v>835</v>
      </c>
    </row>
    <row r="149" spans="1:8" customFormat="1" ht="15" customHeight="1">
      <c r="A149" s="83">
        <v>45527</v>
      </c>
      <c r="B149" s="32" t="s">
        <v>1210</v>
      </c>
      <c r="C149" s="31" t="s">
        <v>1211</v>
      </c>
      <c r="D149" s="31" t="s">
        <v>1212</v>
      </c>
      <c r="E149" s="31" t="s">
        <v>528</v>
      </c>
      <c r="F149" s="84">
        <v>35000</v>
      </c>
      <c r="G149" s="32">
        <v>121.24</v>
      </c>
      <c r="H149" s="32" t="s">
        <v>835</v>
      </c>
    </row>
    <row r="150" spans="1:8" customFormat="1" ht="15" customHeight="1">
      <c r="A150" s="83">
        <v>45527</v>
      </c>
      <c r="B150" s="32" t="s">
        <v>1213</v>
      </c>
      <c r="C150" s="31" t="s">
        <v>1214</v>
      </c>
      <c r="D150" s="31" t="s">
        <v>888</v>
      </c>
      <c r="E150" s="31" t="s">
        <v>528</v>
      </c>
      <c r="F150" s="84">
        <v>249562</v>
      </c>
      <c r="G150" s="32">
        <v>320.85000000000002</v>
      </c>
      <c r="H150" s="32" t="s">
        <v>835</v>
      </c>
    </row>
    <row r="151" spans="1:8" customFormat="1" ht="15" customHeight="1">
      <c r="A151" s="83">
        <v>45527</v>
      </c>
      <c r="B151" s="32" t="s">
        <v>1032</v>
      </c>
      <c r="C151" s="31" t="s">
        <v>1059</v>
      </c>
      <c r="D151" s="31" t="s">
        <v>1215</v>
      </c>
      <c r="E151" s="31" t="s">
        <v>528</v>
      </c>
      <c r="F151" s="84">
        <v>151234</v>
      </c>
      <c r="G151" s="32">
        <v>9.26</v>
      </c>
      <c r="H151" s="32" t="s">
        <v>835</v>
      </c>
    </row>
    <row r="152" spans="1:8" customFormat="1" ht="15" customHeight="1">
      <c r="A152" s="83">
        <v>45527</v>
      </c>
      <c r="B152" s="32" t="s">
        <v>1216</v>
      </c>
      <c r="C152" s="31" t="s">
        <v>1217</v>
      </c>
      <c r="D152" s="31" t="s">
        <v>1218</v>
      </c>
      <c r="E152" s="31" t="s">
        <v>528</v>
      </c>
      <c r="F152" s="84">
        <v>160000</v>
      </c>
      <c r="G152" s="32">
        <v>176.02</v>
      </c>
      <c r="H152" s="32" t="s">
        <v>835</v>
      </c>
    </row>
    <row r="153" spans="1:8" customFormat="1" ht="15" customHeight="1">
      <c r="A153" s="83">
        <v>45527</v>
      </c>
      <c r="B153" s="32" t="s">
        <v>955</v>
      </c>
      <c r="C153" s="31" t="s">
        <v>956</v>
      </c>
      <c r="D153" s="31" t="s">
        <v>942</v>
      </c>
      <c r="E153" s="31" t="s">
        <v>528</v>
      </c>
      <c r="F153" s="84">
        <v>3693494</v>
      </c>
      <c r="G153" s="32">
        <v>80.77</v>
      </c>
      <c r="H153" s="32" t="s">
        <v>835</v>
      </c>
    </row>
    <row r="154" spans="1:8" customFormat="1" ht="15" customHeight="1">
      <c r="A154" s="83">
        <v>45527</v>
      </c>
      <c r="B154" s="32" t="s">
        <v>955</v>
      </c>
      <c r="C154" s="31" t="s">
        <v>956</v>
      </c>
      <c r="D154" s="31" t="s">
        <v>924</v>
      </c>
      <c r="E154" s="31" t="s">
        <v>528</v>
      </c>
      <c r="F154" s="84">
        <v>3065931</v>
      </c>
      <c r="G154" s="32">
        <v>80.739999999999995</v>
      </c>
      <c r="H154" s="32" t="s">
        <v>835</v>
      </c>
    </row>
    <row r="155" spans="1:8" customFormat="1" ht="15" customHeight="1">
      <c r="A155" s="83">
        <v>45527</v>
      </c>
      <c r="B155" s="32" t="s">
        <v>955</v>
      </c>
      <c r="C155" s="31" t="s">
        <v>956</v>
      </c>
      <c r="D155" s="31" t="s">
        <v>876</v>
      </c>
      <c r="E155" s="31" t="s">
        <v>528</v>
      </c>
      <c r="F155" s="84">
        <v>7205911</v>
      </c>
      <c r="G155" s="32">
        <v>80.739999999999995</v>
      </c>
      <c r="H155" s="32" t="s">
        <v>835</v>
      </c>
    </row>
    <row r="156" spans="1:8" customFormat="1" ht="15" customHeight="1">
      <c r="A156" s="83">
        <v>45527</v>
      </c>
      <c r="B156" s="32" t="s">
        <v>955</v>
      </c>
      <c r="C156" s="31" t="s">
        <v>956</v>
      </c>
      <c r="D156" s="31" t="s">
        <v>888</v>
      </c>
      <c r="E156" s="31" t="s">
        <v>528</v>
      </c>
      <c r="F156" s="84">
        <v>4727183</v>
      </c>
      <c r="G156" s="32">
        <v>80.709999999999994</v>
      </c>
      <c r="H156" s="32" t="s">
        <v>835</v>
      </c>
    </row>
    <row r="157" spans="1:8" customFormat="1" ht="15" customHeight="1">
      <c r="A157" s="83">
        <v>45527</v>
      </c>
      <c r="B157" s="32" t="s">
        <v>1219</v>
      </c>
      <c r="C157" s="31" t="s">
        <v>1220</v>
      </c>
      <c r="D157" s="31" t="s">
        <v>1221</v>
      </c>
      <c r="E157" s="31" t="s">
        <v>528</v>
      </c>
      <c r="F157" s="84">
        <v>228839</v>
      </c>
      <c r="G157" s="32">
        <v>50.2</v>
      </c>
      <c r="H157" s="32" t="s">
        <v>835</v>
      </c>
    </row>
    <row r="158" spans="1:8" customFormat="1" ht="15" customHeight="1">
      <c r="A158" s="83">
        <v>45527</v>
      </c>
      <c r="B158" s="32" t="s">
        <v>1060</v>
      </c>
      <c r="C158" s="31" t="s">
        <v>1061</v>
      </c>
      <c r="D158" s="31" t="s">
        <v>1222</v>
      </c>
      <c r="E158" s="31" t="s">
        <v>528</v>
      </c>
      <c r="F158" s="84">
        <v>800000</v>
      </c>
      <c r="G158" s="32">
        <v>127.55</v>
      </c>
      <c r="H158" s="32" t="s">
        <v>835</v>
      </c>
    </row>
    <row r="159" spans="1:8" customFormat="1" ht="15" customHeight="1">
      <c r="A159" s="83">
        <v>45527</v>
      </c>
      <c r="B159" s="32" t="s">
        <v>1060</v>
      </c>
      <c r="C159" s="31" t="s">
        <v>1061</v>
      </c>
      <c r="D159" s="31" t="s">
        <v>888</v>
      </c>
      <c r="E159" s="31" t="s">
        <v>528</v>
      </c>
      <c r="F159" s="84">
        <v>947807</v>
      </c>
      <c r="G159" s="32">
        <v>128.85</v>
      </c>
      <c r="H159" s="32" t="s">
        <v>835</v>
      </c>
    </row>
    <row r="160" spans="1:8" customFormat="1" ht="15" customHeight="1">
      <c r="A160" s="83">
        <v>45527</v>
      </c>
      <c r="B160" s="32" t="s">
        <v>1062</v>
      </c>
      <c r="C160" s="31" t="s">
        <v>1063</v>
      </c>
      <c r="D160" s="31" t="s">
        <v>990</v>
      </c>
      <c r="E160" s="31" t="s">
        <v>528</v>
      </c>
      <c r="F160" s="84">
        <v>427065</v>
      </c>
      <c r="G160" s="32">
        <v>14.01</v>
      </c>
      <c r="H160" s="32" t="s">
        <v>835</v>
      </c>
    </row>
    <row r="161" spans="1:8" customFormat="1" ht="15" customHeight="1">
      <c r="A161" s="83">
        <v>45527</v>
      </c>
      <c r="B161" s="32" t="s">
        <v>1062</v>
      </c>
      <c r="C161" s="31" t="s">
        <v>1063</v>
      </c>
      <c r="D161" s="31" t="s">
        <v>1223</v>
      </c>
      <c r="E161" s="31" t="s">
        <v>528</v>
      </c>
      <c r="F161" s="84">
        <v>202832</v>
      </c>
      <c r="G161" s="32">
        <v>14.05</v>
      </c>
      <c r="H161" s="32" t="s">
        <v>835</v>
      </c>
    </row>
    <row r="162" spans="1:8" customFormat="1" ht="15" customHeight="1">
      <c r="A162" s="83">
        <v>45527</v>
      </c>
      <c r="B162" s="32" t="s">
        <v>1062</v>
      </c>
      <c r="C162" s="31" t="s">
        <v>1063</v>
      </c>
      <c r="D162" s="31" t="s">
        <v>1224</v>
      </c>
      <c r="E162" s="31" t="s">
        <v>528</v>
      </c>
      <c r="F162" s="84">
        <v>200000</v>
      </c>
      <c r="G162" s="32">
        <v>14.02</v>
      </c>
      <c r="H162" s="32" t="s">
        <v>835</v>
      </c>
    </row>
    <row r="163" spans="1:8" customFormat="1" ht="15" customHeight="1">
      <c r="A163" s="83">
        <v>45527</v>
      </c>
      <c r="B163" s="32" t="s">
        <v>1062</v>
      </c>
      <c r="C163" s="31" t="s">
        <v>1063</v>
      </c>
      <c r="D163" s="31" t="s">
        <v>1225</v>
      </c>
      <c r="E163" s="31" t="s">
        <v>528</v>
      </c>
      <c r="F163" s="84">
        <v>262881</v>
      </c>
      <c r="G163" s="32">
        <v>14.31</v>
      </c>
      <c r="H163" s="32" t="s">
        <v>835</v>
      </c>
    </row>
    <row r="164" spans="1:8" customFormat="1" ht="15" customHeight="1">
      <c r="A164" s="83">
        <v>45527</v>
      </c>
      <c r="B164" s="32" t="s">
        <v>1062</v>
      </c>
      <c r="C164" s="31" t="s">
        <v>1063</v>
      </c>
      <c r="D164" s="31" t="s">
        <v>1226</v>
      </c>
      <c r="E164" s="31" t="s">
        <v>528</v>
      </c>
      <c r="F164" s="84">
        <v>200000</v>
      </c>
      <c r="G164" s="32">
        <v>14.46</v>
      </c>
      <c r="H164" s="32" t="s">
        <v>835</v>
      </c>
    </row>
    <row r="165" spans="1:8" customFormat="1" ht="15" customHeight="1">
      <c r="A165" s="83">
        <v>45527</v>
      </c>
      <c r="B165" s="32" t="s">
        <v>1062</v>
      </c>
      <c r="C165" s="31" t="s">
        <v>1063</v>
      </c>
      <c r="D165" s="31" t="s">
        <v>1227</v>
      </c>
      <c r="E165" s="31" t="s">
        <v>528</v>
      </c>
      <c r="F165" s="84">
        <v>10000</v>
      </c>
      <c r="G165" s="32">
        <v>14.3</v>
      </c>
      <c r="H165" s="32" t="s">
        <v>835</v>
      </c>
    </row>
    <row r="166" spans="1:8" customFormat="1" ht="15" customHeight="1">
      <c r="A166" s="83">
        <v>45527</v>
      </c>
      <c r="B166" s="32" t="s">
        <v>812</v>
      </c>
      <c r="C166" s="31" t="s">
        <v>1228</v>
      </c>
      <c r="D166" s="31" t="s">
        <v>888</v>
      </c>
      <c r="E166" s="31" t="s">
        <v>528</v>
      </c>
      <c r="F166" s="84">
        <v>93342</v>
      </c>
      <c r="G166" s="32">
        <v>6912.14</v>
      </c>
      <c r="H166" s="32" t="s">
        <v>835</v>
      </c>
    </row>
    <row r="167" spans="1:8" customFormat="1" ht="15" customHeight="1">
      <c r="A167" s="83">
        <v>45527</v>
      </c>
      <c r="B167" s="32" t="s">
        <v>679</v>
      </c>
      <c r="C167" s="31" t="s">
        <v>1064</v>
      </c>
      <c r="D167" s="31" t="s">
        <v>888</v>
      </c>
      <c r="E167" s="31" t="s">
        <v>528</v>
      </c>
      <c r="F167" s="84">
        <v>556949</v>
      </c>
      <c r="G167" s="32">
        <v>244.11</v>
      </c>
      <c r="H167" s="32" t="s">
        <v>835</v>
      </c>
    </row>
    <row r="168" spans="1:8" customFormat="1" ht="15" customHeight="1">
      <c r="A168" s="83">
        <v>45527</v>
      </c>
      <c r="B168" s="32" t="s">
        <v>1229</v>
      </c>
      <c r="C168" s="31" t="s">
        <v>1230</v>
      </c>
      <c r="D168" s="31" t="s">
        <v>999</v>
      </c>
      <c r="E168" s="31" t="s">
        <v>528</v>
      </c>
      <c r="F168" s="84">
        <v>280417</v>
      </c>
      <c r="G168" s="32">
        <v>278.41000000000003</v>
      </c>
      <c r="H168" s="32" t="s">
        <v>835</v>
      </c>
    </row>
    <row r="169" spans="1:8" customFormat="1" ht="15" customHeight="1">
      <c r="A169" s="83">
        <v>45527</v>
      </c>
      <c r="B169" s="32" t="s">
        <v>1229</v>
      </c>
      <c r="C169" s="31" t="s">
        <v>1230</v>
      </c>
      <c r="D169" s="31" t="s">
        <v>957</v>
      </c>
      <c r="E169" s="31" t="s">
        <v>528</v>
      </c>
      <c r="F169" s="84">
        <v>15000</v>
      </c>
      <c r="G169" s="32">
        <v>276.93</v>
      </c>
      <c r="H169" s="32" t="s">
        <v>835</v>
      </c>
    </row>
    <row r="170" spans="1:8" customFormat="1" ht="15" customHeight="1">
      <c r="A170" s="83">
        <v>45527</v>
      </c>
      <c r="B170" s="32" t="s">
        <v>1231</v>
      </c>
      <c r="C170" s="31" t="s">
        <v>1232</v>
      </c>
      <c r="D170" s="31" t="s">
        <v>876</v>
      </c>
      <c r="E170" s="31" t="s">
        <v>528</v>
      </c>
      <c r="F170" s="84">
        <v>1016109</v>
      </c>
      <c r="G170" s="32">
        <v>108.38</v>
      </c>
      <c r="H170" s="32" t="s">
        <v>835</v>
      </c>
    </row>
    <row r="171" spans="1:8" customFormat="1" ht="15" customHeight="1">
      <c r="A171" s="83">
        <v>45527</v>
      </c>
      <c r="B171" s="32" t="s">
        <v>1231</v>
      </c>
      <c r="C171" s="31" t="s">
        <v>1232</v>
      </c>
      <c r="D171" s="31" t="s">
        <v>942</v>
      </c>
      <c r="E171" s="31" t="s">
        <v>528</v>
      </c>
      <c r="F171" s="84">
        <v>1385309</v>
      </c>
      <c r="G171" s="32">
        <v>109.2</v>
      </c>
      <c r="H171" s="32" t="s">
        <v>835</v>
      </c>
    </row>
    <row r="172" spans="1:8" customFormat="1" ht="15" customHeight="1">
      <c r="A172" s="83">
        <v>45527</v>
      </c>
      <c r="B172" s="32" t="s">
        <v>1233</v>
      </c>
      <c r="C172" s="31" t="s">
        <v>1234</v>
      </c>
      <c r="D172" s="31" t="s">
        <v>1235</v>
      </c>
      <c r="E172" s="31" t="s">
        <v>528</v>
      </c>
      <c r="F172" s="84">
        <v>117000</v>
      </c>
      <c r="G172" s="32">
        <v>98.99</v>
      </c>
      <c r="H172" s="32" t="s">
        <v>835</v>
      </c>
    </row>
    <row r="173" spans="1:8" customFormat="1" ht="15" customHeight="1">
      <c r="A173" s="83">
        <v>45527</v>
      </c>
      <c r="B173" s="32" t="s">
        <v>1236</v>
      </c>
      <c r="C173" s="31" t="s">
        <v>1237</v>
      </c>
      <c r="D173" s="31" t="s">
        <v>1238</v>
      </c>
      <c r="E173" s="31" t="s">
        <v>528</v>
      </c>
      <c r="F173" s="84">
        <v>75000</v>
      </c>
      <c r="G173" s="32">
        <v>605.51</v>
      </c>
      <c r="H173" s="32" t="s">
        <v>835</v>
      </c>
    </row>
    <row r="174" spans="1:8" customFormat="1" ht="15" customHeight="1">
      <c r="A174" s="83">
        <v>45527</v>
      </c>
      <c r="B174" s="32" t="s">
        <v>1239</v>
      </c>
      <c r="C174" s="31" t="s">
        <v>1240</v>
      </c>
      <c r="D174" s="31" t="s">
        <v>876</v>
      </c>
      <c r="E174" s="31" t="s">
        <v>528</v>
      </c>
      <c r="F174" s="84">
        <v>2720709</v>
      </c>
      <c r="G174" s="32">
        <v>216</v>
      </c>
      <c r="H174" s="32" t="s">
        <v>835</v>
      </c>
    </row>
    <row r="175" spans="1:8" customFormat="1" ht="15" customHeight="1">
      <c r="A175" s="83">
        <v>45527</v>
      </c>
      <c r="B175" s="32" t="s">
        <v>1239</v>
      </c>
      <c r="C175" s="31" t="s">
        <v>1240</v>
      </c>
      <c r="D175" s="31" t="s">
        <v>888</v>
      </c>
      <c r="E175" s="31" t="s">
        <v>528</v>
      </c>
      <c r="F175" s="84">
        <v>3300899</v>
      </c>
      <c r="G175" s="32">
        <v>220.94</v>
      </c>
      <c r="H175" s="32" t="s">
        <v>835</v>
      </c>
    </row>
    <row r="176" spans="1:8" customFormat="1" ht="15" customHeight="1">
      <c r="A176" s="83">
        <v>45527</v>
      </c>
      <c r="B176" s="32" t="s">
        <v>1241</v>
      </c>
      <c r="C176" s="31" t="s">
        <v>1242</v>
      </c>
      <c r="D176" s="31" t="s">
        <v>875</v>
      </c>
      <c r="E176" s="31" t="s">
        <v>528</v>
      </c>
      <c r="F176" s="84">
        <v>5136679</v>
      </c>
      <c r="G176" s="32">
        <v>4.63</v>
      </c>
      <c r="H176" s="32" t="s">
        <v>835</v>
      </c>
    </row>
    <row r="177" spans="1:8" customFormat="1" ht="15" customHeight="1">
      <c r="A177" s="83">
        <v>45527</v>
      </c>
      <c r="B177" s="32" t="s">
        <v>1241</v>
      </c>
      <c r="C177" s="31" t="s">
        <v>1242</v>
      </c>
      <c r="D177" s="31" t="s">
        <v>1243</v>
      </c>
      <c r="E177" s="31" t="s">
        <v>528</v>
      </c>
      <c r="F177" s="84">
        <v>2306463</v>
      </c>
      <c r="G177" s="32">
        <v>4.68</v>
      </c>
      <c r="H177" s="32" t="s">
        <v>835</v>
      </c>
    </row>
    <row r="178" spans="1:8" customFormat="1" ht="15" customHeight="1">
      <c r="A178" s="83">
        <v>45527</v>
      </c>
      <c r="B178" s="32" t="s">
        <v>1244</v>
      </c>
      <c r="C178" s="31" t="s">
        <v>1245</v>
      </c>
      <c r="D178" s="31" t="s">
        <v>875</v>
      </c>
      <c r="E178" s="31" t="s">
        <v>528</v>
      </c>
      <c r="F178" s="84">
        <v>27000008</v>
      </c>
      <c r="G178" s="32">
        <v>35.1</v>
      </c>
      <c r="H178" s="32" t="s">
        <v>835</v>
      </c>
    </row>
    <row r="179" spans="1:8" customFormat="1" ht="15" customHeight="1">
      <c r="A179" s="83">
        <v>45527</v>
      </c>
      <c r="B179" s="32" t="s">
        <v>1244</v>
      </c>
      <c r="C179" s="31" t="s">
        <v>1245</v>
      </c>
      <c r="D179" s="31" t="s">
        <v>957</v>
      </c>
      <c r="E179" s="31" t="s">
        <v>528</v>
      </c>
      <c r="F179" s="84">
        <v>29657369</v>
      </c>
      <c r="G179" s="32">
        <v>35.42</v>
      </c>
      <c r="H179" s="32" t="s">
        <v>835</v>
      </c>
    </row>
    <row r="180" spans="1:8" customFormat="1" ht="15" customHeight="1">
      <c r="A180" s="83">
        <v>45527</v>
      </c>
      <c r="B180" s="32" t="s">
        <v>1246</v>
      </c>
      <c r="C180" s="31" t="s">
        <v>1247</v>
      </c>
      <c r="D180" s="31" t="s">
        <v>1162</v>
      </c>
      <c r="E180" s="31" t="s">
        <v>528</v>
      </c>
      <c r="F180" s="84">
        <v>279000</v>
      </c>
      <c r="G180" s="32">
        <v>1500</v>
      </c>
      <c r="H180" s="32" t="s">
        <v>835</v>
      </c>
    </row>
    <row r="181" spans="1:8" customFormat="1" ht="15" customHeight="1">
      <c r="A181" s="83">
        <v>45527</v>
      </c>
      <c r="B181" s="32" t="s">
        <v>1248</v>
      </c>
      <c r="C181" s="31" t="s">
        <v>1249</v>
      </c>
      <c r="D181" s="31" t="s">
        <v>888</v>
      </c>
      <c r="E181" s="31" t="s">
        <v>528</v>
      </c>
      <c r="F181" s="84">
        <v>11082271</v>
      </c>
      <c r="G181" s="32">
        <v>23.19</v>
      </c>
      <c r="H181" s="32" t="s">
        <v>835</v>
      </c>
    </row>
    <row r="182" spans="1:8" customFormat="1" ht="15" customHeight="1">
      <c r="A182" s="83">
        <v>45527</v>
      </c>
      <c r="B182" s="32" t="s">
        <v>1248</v>
      </c>
      <c r="C182" s="31" t="s">
        <v>1249</v>
      </c>
      <c r="D182" s="31" t="s">
        <v>876</v>
      </c>
      <c r="E182" s="31" t="s">
        <v>528</v>
      </c>
      <c r="F182" s="84">
        <v>15522426</v>
      </c>
      <c r="G182" s="32">
        <v>23.96</v>
      </c>
      <c r="H182" s="32" t="s">
        <v>835</v>
      </c>
    </row>
    <row r="183" spans="1:8" customFormat="1" ht="15" customHeight="1">
      <c r="A183" s="83">
        <v>45527</v>
      </c>
      <c r="B183" s="32" t="s">
        <v>1065</v>
      </c>
      <c r="C183" s="31" t="s">
        <v>1066</v>
      </c>
      <c r="D183" s="31" t="s">
        <v>1250</v>
      </c>
      <c r="E183" s="31" t="s">
        <v>528</v>
      </c>
      <c r="F183" s="84">
        <v>295760</v>
      </c>
      <c r="G183" s="32">
        <v>25.85</v>
      </c>
      <c r="H183" s="32" t="s">
        <v>835</v>
      </c>
    </row>
    <row r="184" spans="1:8" customFormat="1" ht="15" customHeight="1">
      <c r="A184" s="83">
        <v>45527</v>
      </c>
      <c r="B184" s="32" t="s">
        <v>1065</v>
      </c>
      <c r="C184" s="31" t="s">
        <v>1066</v>
      </c>
      <c r="D184" s="31" t="s">
        <v>1251</v>
      </c>
      <c r="E184" s="31" t="s">
        <v>528</v>
      </c>
      <c r="F184" s="84">
        <v>264760</v>
      </c>
      <c r="G184" s="32">
        <v>25.96</v>
      </c>
      <c r="H184" s="32" t="s">
        <v>835</v>
      </c>
    </row>
    <row r="185" spans="1:8" customFormat="1" ht="15" customHeight="1">
      <c r="A185" s="83">
        <v>45527</v>
      </c>
      <c r="B185" s="32" t="s">
        <v>1065</v>
      </c>
      <c r="C185" s="31" t="s">
        <v>1066</v>
      </c>
      <c r="D185" s="31" t="s">
        <v>1252</v>
      </c>
      <c r="E185" s="31" t="s">
        <v>528</v>
      </c>
      <c r="F185" s="84">
        <v>854485</v>
      </c>
      <c r="G185" s="32">
        <v>26.2</v>
      </c>
      <c r="H185" s="32" t="s">
        <v>835</v>
      </c>
    </row>
    <row r="186" spans="1:8" customFormat="1" ht="15" customHeight="1">
      <c r="A186" s="83">
        <v>45527</v>
      </c>
      <c r="B186" s="32" t="s">
        <v>1065</v>
      </c>
      <c r="C186" s="31" t="s">
        <v>1066</v>
      </c>
      <c r="D186" s="31" t="s">
        <v>1253</v>
      </c>
      <c r="E186" s="31" t="s">
        <v>528</v>
      </c>
      <c r="F186" s="84">
        <v>184508</v>
      </c>
      <c r="G186" s="32">
        <v>25.88</v>
      </c>
      <c r="H186" s="32" t="s">
        <v>835</v>
      </c>
    </row>
    <row r="187" spans="1:8" customFormat="1" ht="15" customHeight="1">
      <c r="A187" s="83">
        <v>45527</v>
      </c>
      <c r="B187" s="32" t="s">
        <v>983</v>
      </c>
      <c r="C187" s="31" t="s">
        <v>993</v>
      </c>
      <c r="D187" s="31" t="s">
        <v>924</v>
      </c>
      <c r="E187" s="31" t="s">
        <v>528</v>
      </c>
      <c r="F187" s="84">
        <v>870446</v>
      </c>
      <c r="G187" s="32">
        <v>133.18</v>
      </c>
      <c r="H187" s="32" t="s">
        <v>835</v>
      </c>
    </row>
    <row r="188" spans="1:8" customFormat="1" ht="15" customHeight="1">
      <c r="A188" s="83">
        <v>45527</v>
      </c>
      <c r="B188" s="32" t="s">
        <v>983</v>
      </c>
      <c r="C188" s="31" t="s">
        <v>993</v>
      </c>
      <c r="D188" s="31" t="s">
        <v>942</v>
      </c>
      <c r="E188" s="31" t="s">
        <v>528</v>
      </c>
      <c r="F188" s="84">
        <v>1065999</v>
      </c>
      <c r="G188" s="32">
        <v>132.94</v>
      </c>
      <c r="H188" s="32" t="s">
        <v>835</v>
      </c>
    </row>
    <row r="189" spans="1:8" customFormat="1" ht="15" customHeight="1">
      <c r="A189" s="83">
        <v>45527</v>
      </c>
      <c r="B189" s="32" t="s">
        <v>983</v>
      </c>
      <c r="C189" s="31" t="s">
        <v>993</v>
      </c>
      <c r="D189" s="31" t="s">
        <v>888</v>
      </c>
      <c r="E189" s="31" t="s">
        <v>528</v>
      </c>
      <c r="F189" s="84">
        <v>1456927</v>
      </c>
      <c r="G189" s="32">
        <v>132.62</v>
      </c>
      <c r="H189" s="32" t="s">
        <v>835</v>
      </c>
    </row>
    <row r="190" spans="1:8" customFormat="1" ht="15" customHeight="1">
      <c r="A190" s="83">
        <v>45527</v>
      </c>
      <c r="B190" s="32" t="s">
        <v>1254</v>
      </c>
      <c r="C190" s="31" t="s">
        <v>1255</v>
      </c>
      <c r="D190" s="31" t="s">
        <v>1256</v>
      </c>
      <c r="E190" s="31" t="s">
        <v>528</v>
      </c>
      <c r="F190" s="84">
        <v>141756</v>
      </c>
      <c r="G190" s="32">
        <v>118.03</v>
      </c>
      <c r="H190" s="32" t="s">
        <v>835</v>
      </c>
    </row>
    <row r="191" spans="1:8" customFormat="1" ht="15" customHeight="1">
      <c r="A191" s="83">
        <v>45527</v>
      </c>
      <c r="B191" s="32" t="s">
        <v>914</v>
      </c>
      <c r="C191" s="31" t="s">
        <v>915</v>
      </c>
      <c r="D191" s="31" t="s">
        <v>1257</v>
      </c>
      <c r="E191" s="31" t="s">
        <v>528</v>
      </c>
      <c r="F191" s="84">
        <v>12800</v>
      </c>
      <c r="G191" s="32">
        <v>245</v>
      </c>
      <c r="H191" s="32" t="s">
        <v>835</v>
      </c>
    </row>
    <row r="192" spans="1:8" customFormat="1" ht="15" customHeight="1">
      <c r="A192" s="83">
        <v>45527</v>
      </c>
      <c r="B192" s="32" t="s">
        <v>914</v>
      </c>
      <c r="C192" s="31" t="s">
        <v>915</v>
      </c>
      <c r="D192" s="31" t="s">
        <v>916</v>
      </c>
      <c r="E192" s="31" t="s">
        <v>528</v>
      </c>
      <c r="F192" s="84">
        <v>20800</v>
      </c>
      <c r="G192" s="32">
        <v>243.31</v>
      </c>
      <c r="H192" s="32" t="s">
        <v>835</v>
      </c>
    </row>
    <row r="193" spans="1:8" customFormat="1" ht="15" customHeight="1">
      <c r="A193" s="83">
        <v>45527</v>
      </c>
      <c r="B193" s="32" t="s">
        <v>1172</v>
      </c>
      <c r="C193" s="31" t="s">
        <v>1258</v>
      </c>
      <c r="D193" s="31" t="s">
        <v>875</v>
      </c>
      <c r="E193" s="31" t="s">
        <v>528</v>
      </c>
      <c r="F193" s="84">
        <v>365824</v>
      </c>
      <c r="G193" s="32">
        <v>176.06</v>
      </c>
      <c r="H193" s="32" t="s">
        <v>835</v>
      </c>
    </row>
    <row r="194" spans="1:8" customFormat="1" ht="15" customHeight="1">
      <c r="A194" s="83">
        <v>45527</v>
      </c>
      <c r="B194" s="32" t="s">
        <v>1259</v>
      </c>
      <c r="C194" s="31" t="s">
        <v>1260</v>
      </c>
      <c r="D194" s="31" t="s">
        <v>1261</v>
      </c>
      <c r="E194" s="31" t="s">
        <v>528</v>
      </c>
      <c r="F194" s="84">
        <v>289000</v>
      </c>
      <c r="G194" s="32">
        <v>440.09</v>
      </c>
      <c r="H194" s="32" t="s">
        <v>835</v>
      </c>
    </row>
    <row r="195" spans="1:8" customFormat="1" ht="15" customHeight="1">
      <c r="A195" s="296">
        <v>45527</v>
      </c>
      <c r="B195" s="297" t="s">
        <v>1262</v>
      </c>
      <c r="C195" s="194" t="s">
        <v>1263</v>
      </c>
      <c r="D195" s="194" t="s">
        <v>999</v>
      </c>
      <c r="E195" s="194" t="s">
        <v>528</v>
      </c>
      <c r="F195" s="298">
        <v>58990</v>
      </c>
      <c r="G195" s="297">
        <v>1699.5</v>
      </c>
      <c r="H195" s="32" t="s">
        <v>835</v>
      </c>
    </row>
    <row r="196" spans="1:8" ht="15" customHeight="1">
      <c r="A196" s="299">
        <v>45527</v>
      </c>
      <c r="B196" s="218" t="s">
        <v>1069</v>
      </c>
      <c r="C196" s="206" t="s">
        <v>1070</v>
      </c>
      <c r="D196" s="206" t="s">
        <v>888</v>
      </c>
      <c r="E196" s="206" t="s">
        <v>528</v>
      </c>
      <c r="F196" s="300">
        <v>413904</v>
      </c>
      <c r="G196" s="218">
        <v>193.56</v>
      </c>
      <c r="H196" s="32" t="s">
        <v>835</v>
      </c>
    </row>
    <row r="197" spans="1:8" ht="15" customHeight="1">
      <c r="A197" s="299">
        <v>45527</v>
      </c>
      <c r="B197" s="218" t="s">
        <v>1069</v>
      </c>
      <c r="C197" s="206" t="s">
        <v>1070</v>
      </c>
      <c r="D197" s="206" t="s">
        <v>1264</v>
      </c>
      <c r="E197" s="206" t="s">
        <v>528</v>
      </c>
      <c r="F197" s="300">
        <v>369690</v>
      </c>
      <c r="G197" s="218">
        <v>193.75</v>
      </c>
      <c r="H197" s="32" t="s">
        <v>835</v>
      </c>
    </row>
    <row r="198" spans="1:8" ht="15" customHeight="1">
      <c r="A198" s="299">
        <v>45527</v>
      </c>
      <c r="B198" s="218" t="s">
        <v>1069</v>
      </c>
      <c r="C198" s="206" t="s">
        <v>1070</v>
      </c>
      <c r="D198" s="206" t="s">
        <v>1265</v>
      </c>
      <c r="E198" s="206" t="s">
        <v>528</v>
      </c>
      <c r="F198" s="300">
        <v>461785</v>
      </c>
      <c r="G198" s="218">
        <v>194.59</v>
      </c>
      <c r="H198" s="32" t="s">
        <v>835</v>
      </c>
    </row>
    <row r="199" spans="1:8" ht="15" customHeight="1">
      <c r="A199" s="299">
        <v>45527</v>
      </c>
      <c r="B199" s="218" t="s">
        <v>1069</v>
      </c>
      <c r="C199" s="206" t="s">
        <v>1070</v>
      </c>
      <c r="D199" s="206" t="s">
        <v>924</v>
      </c>
      <c r="E199" s="206" t="s">
        <v>528</v>
      </c>
      <c r="F199" s="300">
        <v>444691</v>
      </c>
      <c r="G199" s="218">
        <v>194.32</v>
      </c>
      <c r="H199" s="32" t="s">
        <v>835</v>
      </c>
    </row>
    <row r="200" spans="1:8" ht="15" customHeight="1">
      <c r="A200" s="299">
        <v>45527</v>
      </c>
      <c r="B200" s="218" t="s">
        <v>1266</v>
      </c>
      <c r="C200" s="206" t="s">
        <v>1267</v>
      </c>
      <c r="D200" s="206" t="s">
        <v>942</v>
      </c>
      <c r="E200" s="206" t="s">
        <v>528</v>
      </c>
      <c r="F200" s="300">
        <v>107114</v>
      </c>
      <c r="G200" s="218">
        <v>439.56</v>
      </c>
      <c r="H200" s="32" t="s">
        <v>835</v>
      </c>
    </row>
    <row r="201" spans="1:8" ht="15" customHeight="1">
      <c r="A201" s="299">
        <v>45527</v>
      </c>
      <c r="B201" s="218" t="s">
        <v>1266</v>
      </c>
      <c r="C201" s="206" t="s">
        <v>1267</v>
      </c>
      <c r="D201" s="206" t="s">
        <v>888</v>
      </c>
      <c r="E201" s="206" t="s">
        <v>528</v>
      </c>
      <c r="F201" s="300">
        <v>136090</v>
      </c>
      <c r="G201" s="218">
        <v>424.71</v>
      </c>
      <c r="H201" s="32" t="s">
        <v>835</v>
      </c>
    </row>
    <row r="202" spans="1:8" ht="15" customHeight="1">
      <c r="A202" s="299">
        <v>45527</v>
      </c>
      <c r="B202" s="218" t="s">
        <v>994</v>
      </c>
      <c r="C202" s="206" t="s">
        <v>995</v>
      </c>
      <c r="D202" s="206" t="s">
        <v>999</v>
      </c>
      <c r="E202" s="206" t="s">
        <v>528</v>
      </c>
      <c r="F202" s="300">
        <v>111719</v>
      </c>
      <c r="G202" s="218">
        <v>168.3</v>
      </c>
      <c r="H202" s="32" t="s">
        <v>835</v>
      </c>
    </row>
    <row r="203" spans="1:8" ht="15" customHeight="1">
      <c r="A203" s="299">
        <v>45527</v>
      </c>
      <c r="B203" s="218" t="s">
        <v>1268</v>
      </c>
      <c r="C203" s="206" t="s">
        <v>1269</v>
      </c>
      <c r="D203" s="206" t="s">
        <v>876</v>
      </c>
      <c r="E203" s="206" t="s">
        <v>528</v>
      </c>
      <c r="F203" s="300">
        <v>85692</v>
      </c>
      <c r="G203" s="218">
        <v>183.88</v>
      </c>
      <c r="H203" s="32" t="s">
        <v>835</v>
      </c>
    </row>
    <row r="204" spans="1:8" ht="15" customHeight="1">
      <c r="A204" s="299">
        <v>45527</v>
      </c>
      <c r="B204" s="218" t="s">
        <v>1270</v>
      </c>
      <c r="C204" s="206" t="s">
        <v>1271</v>
      </c>
      <c r="D204" s="206" t="s">
        <v>1272</v>
      </c>
      <c r="E204" s="206" t="s">
        <v>528</v>
      </c>
      <c r="F204" s="300">
        <v>70400</v>
      </c>
      <c r="G204" s="218">
        <v>84.41</v>
      </c>
      <c r="H204" s="32" t="s">
        <v>835</v>
      </c>
    </row>
    <row r="205" spans="1:8" ht="15" customHeight="1">
      <c r="A205" s="299">
        <v>45527</v>
      </c>
      <c r="B205" s="218" t="s">
        <v>1273</v>
      </c>
      <c r="C205" s="206" t="s">
        <v>1274</v>
      </c>
      <c r="D205" s="206" t="s">
        <v>1275</v>
      </c>
      <c r="E205" s="206" t="s">
        <v>528</v>
      </c>
      <c r="F205" s="300">
        <v>809690</v>
      </c>
      <c r="G205" s="218">
        <v>105.79</v>
      </c>
      <c r="H205" s="32" t="s">
        <v>835</v>
      </c>
    </row>
    <row r="206" spans="1:8" ht="15" customHeight="1">
      <c r="A206" s="299">
        <v>45527</v>
      </c>
      <c r="B206" s="218" t="s">
        <v>1276</v>
      </c>
      <c r="C206" s="206" t="s">
        <v>1277</v>
      </c>
      <c r="D206" s="206" t="s">
        <v>1278</v>
      </c>
      <c r="E206" s="206" t="s">
        <v>528</v>
      </c>
      <c r="F206" s="300">
        <v>6000</v>
      </c>
      <c r="G206" s="218">
        <v>113.5</v>
      </c>
      <c r="H206" s="32" t="s">
        <v>835</v>
      </c>
    </row>
    <row r="207" spans="1:8" ht="15" customHeight="1">
      <c r="A207" s="299">
        <v>45527</v>
      </c>
      <c r="B207" s="218" t="s">
        <v>1279</v>
      </c>
      <c r="C207" s="206" t="s">
        <v>1280</v>
      </c>
      <c r="D207" s="206" t="s">
        <v>1153</v>
      </c>
      <c r="E207" s="206" t="s">
        <v>528</v>
      </c>
      <c r="F207" s="300">
        <v>500000</v>
      </c>
      <c r="G207" s="218">
        <v>1465</v>
      </c>
      <c r="H207" s="32" t="s">
        <v>835</v>
      </c>
    </row>
    <row r="208" spans="1:8" ht="15" customHeight="1">
      <c r="A208" s="299">
        <v>45527</v>
      </c>
      <c r="B208" s="218" t="s">
        <v>1182</v>
      </c>
      <c r="C208" s="206" t="s">
        <v>1183</v>
      </c>
      <c r="D208" s="206" t="s">
        <v>888</v>
      </c>
      <c r="E208" s="206" t="s">
        <v>529</v>
      </c>
      <c r="F208" s="300">
        <v>30971</v>
      </c>
      <c r="G208" s="218">
        <v>1403.65</v>
      </c>
      <c r="H208" s="32" t="s">
        <v>835</v>
      </c>
    </row>
    <row r="209" spans="1:8" ht="15" customHeight="1">
      <c r="A209" s="299">
        <v>45527</v>
      </c>
      <c r="B209" s="218" t="s">
        <v>52</v>
      </c>
      <c r="C209" s="206" t="s">
        <v>1185</v>
      </c>
      <c r="D209" s="206" t="s">
        <v>1281</v>
      </c>
      <c r="E209" s="206" t="s">
        <v>529</v>
      </c>
      <c r="F209" s="300">
        <v>67956000</v>
      </c>
      <c r="G209" s="218">
        <v>625.5</v>
      </c>
      <c r="H209" s="32" t="s">
        <v>835</v>
      </c>
    </row>
    <row r="210" spans="1:8" ht="15" customHeight="1">
      <c r="A210" s="299">
        <v>45527</v>
      </c>
      <c r="B210" s="218" t="s">
        <v>1050</v>
      </c>
      <c r="C210" s="206" t="s">
        <v>1051</v>
      </c>
      <c r="D210" s="206" t="s">
        <v>924</v>
      </c>
      <c r="E210" s="206" t="s">
        <v>529</v>
      </c>
      <c r="F210" s="300">
        <v>60687</v>
      </c>
      <c r="G210" s="218">
        <v>145.88999999999999</v>
      </c>
      <c r="H210" s="32" t="s">
        <v>835</v>
      </c>
    </row>
    <row r="211" spans="1:8" ht="15" customHeight="1">
      <c r="A211" s="299">
        <v>45527</v>
      </c>
      <c r="B211" s="218" t="s">
        <v>1052</v>
      </c>
      <c r="C211" s="206" t="s">
        <v>1053</v>
      </c>
      <c r="D211" s="206" t="s">
        <v>992</v>
      </c>
      <c r="E211" s="206" t="s">
        <v>529</v>
      </c>
      <c r="F211" s="300">
        <v>86838</v>
      </c>
      <c r="G211" s="218">
        <v>143.07</v>
      </c>
      <c r="H211" s="32" t="s">
        <v>835</v>
      </c>
    </row>
    <row r="212" spans="1:8" ht="15" customHeight="1">
      <c r="A212" s="299">
        <v>45527</v>
      </c>
      <c r="B212" s="218" t="s">
        <v>347</v>
      </c>
      <c r="C212" s="206" t="s">
        <v>1190</v>
      </c>
      <c r="D212" s="206" t="s">
        <v>888</v>
      </c>
      <c r="E212" s="206" t="s">
        <v>529</v>
      </c>
      <c r="F212" s="300">
        <v>832880</v>
      </c>
      <c r="G212" s="218">
        <v>1570.92</v>
      </c>
      <c r="H212" s="32" t="s">
        <v>835</v>
      </c>
    </row>
    <row r="213" spans="1:8" ht="15" customHeight="1">
      <c r="A213" s="299">
        <v>45527</v>
      </c>
      <c r="B213" s="218" t="s">
        <v>347</v>
      </c>
      <c r="C213" s="206" t="s">
        <v>1190</v>
      </c>
      <c r="D213" s="206" t="s">
        <v>992</v>
      </c>
      <c r="E213" s="206" t="s">
        <v>529</v>
      </c>
      <c r="F213" s="300">
        <v>534117</v>
      </c>
      <c r="G213" s="218">
        <v>1576.58</v>
      </c>
      <c r="H213" s="32" t="s">
        <v>835</v>
      </c>
    </row>
    <row r="214" spans="1:8" ht="15" customHeight="1">
      <c r="A214" s="299">
        <v>45527</v>
      </c>
      <c r="B214" s="218" t="s">
        <v>347</v>
      </c>
      <c r="C214" s="206" t="s">
        <v>1190</v>
      </c>
      <c r="D214" s="206" t="s">
        <v>1191</v>
      </c>
      <c r="E214" s="206" t="s">
        <v>529</v>
      </c>
      <c r="F214" s="300">
        <v>1248145</v>
      </c>
      <c r="G214" s="218">
        <v>1590.63</v>
      </c>
      <c r="H214" s="32" t="s">
        <v>835</v>
      </c>
    </row>
    <row r="215" spans="1:8" ht="15" customHeight="1">
      <c r="A215" s="299">
        <v>45527</v>
      </c>
      <c r="B215" s="218" t="s">
        <v>347</v>
      </c>
      <c r="C215" s="206" t="s">
        <v>1190</v>
      </c>
      <c r="D215" s="206" t="s">
        <v>942</v>
      </c>
      <c r="E215" s="206" t="s">
        <v>529</v>
      </c>
      <c r="F215" s="300">
        <v>652407</v>
      </c>
      <c r="G215" s="218">
        <v>1578.46</v>
      </c>
      <c r="H215" s="32" t="s">
        <v>835</v>
      </c>
    </row>
    <row r="216" spans="1:8" ht="15" customHeight="1">
      <c r="A216" s="299">
        <v>45527</v>
      </c>
      <c r="B216" s="218" t="s">
        <v>1192</v>
      </c>
      <c r="C216" s="206" t="s">
        <v>1193</v>
      </c>
      <c r="D216" s="206" t="s">
        <v>1194</v>
      </c>
      <c r="E216" s="206" t="s">
        <v>529</v>
      </c>
      <c r="F216" s="300">
        <v>88000</v>
      </c>
      <c r="G216" s="218">
        <v>59.9</v>
      </c>
      <c r="H216" s="32" t="s">
        <v>835</v>
      </c>
    </row>
    <row r="217" spans="1:8" ht="15" customHeight="1">
      <c r="A217" s="299">
        <v>45527</v>
      </c>
      <c r="B217" s="218" t="s">
        <v>1282</v>
      </c>
      <c r="C217" s="206" t="s">
        <v>1283</v>
      </c>
      <c r="D217" s="206" t="s">
        <v>1284</v>
      </c>
      <c r="E217" s="206" t="s">
        <v>529</v>
      </c>
      <c r="F217" s="300">
        <v>87997</v>
      </c>
      <c r="G217" s="218">
        <v>111.17</v>
      </c>
      <c r="H217" s="32" t="s">
        <v>835</v>
      </c>
    </row>
    <row r="218" spans="1:8" ht="15" customHeight="1">
      <c r="A218" s="299">
        <v>45527</v>
      </c>
      <c r="B218" s="218" t="s">
        <v>1195</v>
      </c>
      <c r="C218" s="206" t="s">
        <v>1196</v>
      </c>
      <c r="D218" s="206" t="s">
        <v>888</v>
      </c>
      <c r="E218" s="206" t="s">
        <v>529</v>
      </c>
      <c r="F218" s="300">
        <v>393106</v>
      </c>
      <c r="G218" s="218">
        <v>234.75</v>
      </c>
      <c r="H218" s="32" t="s">
        <v>835</v>
      </c>
    </row>
    <row r="219" spans="1:8" ht="15" customHeight="1">
      <c r="A219" s="299">
        <v>45527</v>
      </c>
      <c r="B219" s="218" t="s">
        <v>1025</v>
      </c>
      <c r="C219" s="206" t="s">
        <v>1071</v>
      </c>
      <c r="D219" s="206" t="s">
        <v>1285</v>
      </c>
      <c r="E219" s="206" t="s">
        <v>529</v>
      </c>
      <c r="F219" s="300">
        <v>148648</v>
      </c>
      <c r="G219" s="218">
        <v>3044.49</v>
      </c>
      <c r="H219" s="32" t="s">
        <v>835</v>
      </c>
    </row>
    <row r="220" spans="1:8" ht="15" customHeight="1">
      <c r="A220" s="299">
        <v>45527</v>
      </c>
      <c r="B220" s="218" t="s">
        <v>1197</v>
      </c>
      <c r="C220" s="206" t="s">
        <v>1198</v>
      </c>
      <c r="D220" s="206" t="s">
        <v>1286</v>
      </c>
      <c r="E220" s="206" t="s">
        <v>529</v>
      </c>
      <c r="F220" s="300">
        <v>73500</v>
      </c>
      <c r="G220" s="218">
        <v>263.05</v>
      </c>
      <c r="H220" s="32" t="s">
        <v>835</v>
      </c>
    </row>
    <row r="221" spans="1:8" ht="15" customHeight="1">
      <c r="A221" s="299">
        <v>45527</v>
      </c>
      <c r="B221" s="218" t="s">
        <v>1197</v>
      </c>
      <c r="C221" s="206" t="s">
        <v>1198</v>
      </c>
      <c r="D221" s="206" t="s">
        <v>1287</v>
      </c>
      <c r="E221" s="206" t="s">
        <v>529</v>
      </c>
      <c r="F221" s="300">
        <v>100000</v>
      </c>
      <c r="G221" s="218">
        <v>263.44</v>
      </c>
      <c r="H221" s="32" t="s">
        <v>835</v>
      </c>
    </row>
    <row r="222" spans="1:8" ht="15" customHeight="1">
      <c r="A222" s="299">
        <v>45527</v>
      </c>
      <c r="B222" s="218" t="s">
        <v>1197</v>
      </c>
      <c r="C222" s="206" t="s">
        <v>1198</v>
      </c>
      <c r="D222" s="206" t="s">
        <v>1288</v>
      </c>
      <c r="E222" s="206" t="s">
        <v>529</v>
      </c>
      <c r="F222" s="300">
        <v>98500</v>
      </c>
      <c r="G222" s="218">
        <v>263.05</v>
      </c>
      <c r="H222" s="32" t="s">
        <v>835</v>
      </c>
    </row>
    <row r="223" spans="1:8" ht="15" customHeight="1">
      <c r="A223" s="299">
        <v>45527</v>
      </c>
      <c r="B223" s="218" t="s">
        <v>1197</v>
      </c>
      <c r="C223" s="206" t="s">
        <v>1198</v>
      </c>
      <c r="D223" s="206" t="s">
        <v>875</v>
      </c>
      <c r="E223" s="206" t="s">
        <v>529</v>
      </c>
      <c r="F223" s="300">
        <v>488000</v>
      </c>
      <c r="G223" s="218">
        <v>263.05</v>
      </c>
      <c r="H223" s="32" t="s">
        <v>835</v>
      </c>
    </row>
    <row r="224" spans="1:8" ht="15" customHeight="1">
      <c r="A224" s="299">
        <v>45527</v>
      </c>
      <c r="B224" s="218" t="s">
        <v>1197</v>
      </c>
      <c r="C224" s="206" t="s">
        <v>1198</v>
      </c>
      <c r="D224" s="206" t="s">
        <v>1049</v>
      </c>
      <c r="E224" s="206" t="s">
        <v>529</v>
      </c>
      <c r="F224" s="300">
        <v>602500</v>
      </c>
      <c r="G224" s="218">
        <v>263.64999999999998</v>
      </c>
      <c r="H224" s="32" t="s">
        <v>835</v>
      </c>
    </row>
    <row r="225" spans="1:8" ht="15" customHeight="1">
      <c r="A225" s="299">
        <v>45527</v>
      </c>
      <c r="B225" s="218" t="s">
        <v>1197</v>
      </c>
      <c r="C225" s="206" t="s">
        <v>1198</v>
      </c>
      <c r="D225" s="206" t="s">
        <v>1289</v>
      </c>
      <c r="E225" s="206" t="s">
        <v>529</v>
      </c>
      <c r="F225" s="300">
        <v>120000</v>
      </c>
      <c r="G225" s="218">
        <v>263.05</v>
      </c>
      <c r="H225" s="32" t="s">
        <v>835</v>
      </c>
    </row>
    <row r="226" spans="1:8" ht="15" customHeight="1">
      <c r="A226" s="299">
        <v>45527</v>
      </c>
      <c r="B226" s="218" t="s">
        <v>1197</v>
      </c>
      <c r="C226" s="206" t="s">
        <v>1198</v>
      </c>
      <c r="D226" s="206" t="s">
        <v>1290</v>
      </c>
      <c r="E226" s="206" t="s">
        <v>529</v>
      </c>
      <c r="F226" s="300">
        <v>152000</v>
      </c>
      <c r="G226" s="218">
        <v>263.10000000000002</v>
      </c>
      <c r="H226" s="32" t="s">
        <v>835</v>
      </c>
    </row>
    <row r="227" spans="1:8" ht="15" customHeight="1">
      <c r="A227" s="299">
        <v>45527</v>
      </c>
      <c r="B227" s="218" t="s">
        <v>775</v>
      </c>
      <c r="C227" s="206" t="s">
        <v>1199</v>
      </c>
      <c r="D227" s="206" t="s">
        <v>888</v>
      </c>
      <c r="E227" s="206" t="s">
        <v>529</v>
      </c>
      <c r="F227" s="300">
        <v>2386162</v>
      </c>
      <c r="G227" s="218">
        <v>66.13</v>
      </c>
      <c r="H227" s="32" t="s">
        <v>835</v>
      </c>
    </row>
    <row r="228" spans="1:8" ht="15" customHeight="1">
      <c r="A228" s="299">
        <v>45527</v>
      </c>
      <c r="B228" s="218" t="s">
        <v>1200</v>
      </c>
      <c r="C228" s="206" t="s">
        <v>1201</v>
      </c>
      <c r="D228" s="206" t="s">
        <v>888</v>
      </c>
      <c r="E228" s="206" t="s">
        <v>529</v>
      </c>
      <c r="F228" s="300">
        <v>1328395</v>
      </c>
      <c r="G228" s="218">
        <v>28.24</v>
      </c>
      <c r="H228" s="32" t="s">
        <v>835</v>
      </c>
    </row>
    <row r="229" spans="1:8" ht="15" customHeight="1">
      <c r="A229" s="299">
        <v>45527</v>
      </c>
      <c r="B229" s="218" t="s">
        <v>1202</v>
      </c>
      <c r="C229" s="206" t="s">
        <v>1203</v>
      </c>
      <c r="D229" s="206" t="s">
        <v>1291</v>
      </c>
      <c r="E229" s="206" t="s">
        <v>529</v>
      </c>
      <c r="F229" s="300">
        <v>364547</v>
      </c>
      <c r="G229" s="218">
        <v>906.84</v>
      </c>
      <c r="H229" s="32" t="s">
        <v>835</v>
      </c>
    </row>
    <row r="230" spans="1:8" ht="15" customHeight="1">
      <c r="A230" s="299">
        <v>45527</v>
      </c>
      <c r="B230" s="218" t="s">
        <v>1292</v>
      </c>
      <c r="C230" s="206" t="s">
        <v>1293</v>
      </c>
      <c r="D230" s="206" t="s">
        <v>1294</v>
      </c>
      <c r="E230" s="206" t="s">
        <v>529</v>
      </c>
      <c r="F230" s="300">
        <v>3936000</v>
      </c>
      <c r="G230" s="218">
        <v>3</v>
      </c>
      <c r="H230" s="32" t="s">
        <v>835</v>
      </c>
    </row>
    <row r="231" spans="1:8" ht="15" customHeight="1">
      <c r="A231" s="299">
        <v>45527</v>
      </c>
      <c r="B231" s="218" t="s">
        <v>1054</v>
      </c>
      <c r="C231" s="206" t="s">
        <v>1055</v>
      </c>
      <c r="D231" s="206" t="s">
        <v>1204</v>
      </c>
      <c r="E231" s="206" t="s">
        <v>529</v>
      </c>
      <c r="F231" s="300">
        <v>446094</v>
      </c>
      <c r="G231" s="218">
        <v>19.64</v>
      </c>
      <c r="H231" s="32" t="s">
        <v>835</v>
      </c>
    </row>
    <row r="232" spans="1:8" ht="15" customHeight="1">
      <c r="A232" s="299">
        <v>45527</v>
      </c>
      <c r="B232" s="218" t="s">
        <v>1295</v>
      </c>
      <c r="C232" s="206" t="s">
        <v>1296</v>
      </c>
      <c r="D232" s="206" t="s">
        <v>1297</v>
      </c>
      <c r="E232" s="206" t="s">
        <v>529</v>
      </c>
      <c r="F232" s="300">
        <v>551400</v>
      </c>
      <c r="G232" s="218">
        <v>24.93</v>
      </c>
      <c r="H232" s="32" t="s">
        <v>835</v>
      </c>
    </row>
    <row r="233" spans="1:8" ht="15" customHeight="1">
      <c r="A233" s="299">
        <v>45527</v>
      </c>
      <c r="B233" s="218" t="s">
        <v>1205</v>
      </c>
      <c r="C233" s="206" t="s">
        <v>1206</v>
      </c>
      <c r="D233" s="206" t="s">
        <v>888</v>
      </c>
      <c r="E233" s="206" t="s">
        <v>529</v>
      </c>
      <c r="F233" s="300">
        <v>3682646</v>
      </c>
      <c r="G233" s="218">
        <v>72.849999999999994</v>
      </c>
      <c r="H233" s="32" t="s">
        <v>835</v>
      </c>
    </row>
    <row r="234" spans="1:8" ht="15" customHeight="1">
      <c r="A234" s="299">
        <v>45527</v>
      </c>
      <c r="B234" s="218" t="s">
        <v>1056</v>
      </c>
      <c r="C234" s="206" t="s">
        <v>1057</v>
      </c>
      <c r="D234" s="206" t="s">
        <v>1058</v>
      </c>
      <c r="E234" s="206" t="s">
        <v>529</v>
      </c>
      <c r="F234" s="300">
        <v>1009275</v>
      </c>
      <c r="G234" s="218">
        <v>2.97</v>
      </c>
      <c r="H234" s="32" t="s">
        <v>835</v>
      </c>
    </row>
    <row r="235" spans="1:8" ht="15" customHeight="1">
      <c r="A235" s="299">
        <v>45527</v>
      </c>
      <c r="B235" s="218" t="s">
        <v>1056</v>
      </c>
      <c r="C235" s="206" t="s">
        <v>1057</v>
      </c>
      <c r="D235" s="206" t="s">
        <v>1072</v>
      </c>
      <c r="E235" s="206" t="s">
        <v>529</v>
      </c>
      <c r="F235" s="300">
        <v>3400000</v>
      </c>
      <c r="G235" s="218">
        <v>2.91</v>
      </c>
      <c r="H235" s="32" t="s">
        <v>835</v>
      </c>
    </row>
    <row r="236" spans="1:8" ht="15" customHeight="1">
      <c r="A236" s="299">
        <v>45527</v>
      </c>
      <c r="B236" s="218" t="s">
        <v>1210</v>
      </c>
      <c r="C236" s="206" t="s">
        <v>1211</v>
      </c>
      <c r="D236" s="206" t="s">
        <v>1298</v>
      </c>
      <c r="E236" s="206" t="s">
        <v>529</v>
      </c>
      <c r="F236" s="300">
        <v>26269</v>
      </c>
      <c r="G236" s="218">
        <v>121.23</v>
      </c>
      <c r="H236" s="32" t="s">
        <v>835</v>
      </c>
    </row>
    <row r="237" spans="1:8" ht="15" customHeight="1">
      <c r="A237" s="299">
        <v>45527</v>
      </c>
      <c r="B237" s="218" t="s">
        <v>1213</v>
      </c>
      <c r="C237" s="206" t="s">
        <v>1214</v>
      </c>
      <c r="D237" s="206" t="s">
        <v>888</v>
      </c>
      <c r="E237" s="206" t="s">
        <v>529</v>
      </c>
      <c r="F237" s="300">
        <v>249562</v>
      </c>
      <c r="G237" s="218">
        <v>320.54000000000002</v>
      </c>
      <c r="H237" s="32" t="s">
        <v>835</v>
      </c>
    </row>
    <row r="238" spans="1:8" ht="15" customHeight="1">
      <c r="A238" s="299">
        <v>45527</v>
      </c>
      <c r="B238" s="218" t="s">
        <v>1032</v>
      </c>
      <c r="C238" s="206" t="s">
        <v>1059</v>
      </c>
      <c r="D238" s="206" t="s">
        <v>1215</v>
      </c>
      <c r="E238" s="206" t="s">
        <v>529</v>
      </c>
      <c r="F238" s="300">
        <v>139263</v>
      </c>
      <c r="G238" s="218">
        <v>9.24</v>
      </c>
      <c r="H238" s="32" t="s">
        <v>835</v>
      </c>
    </row>
    <row r="239" spans="1:8" ht="15" customHeight="1">
      <c r="A239" s="299">
        <v>45527</v>
      </c>
      <c r="B239" s="218" t="s">
        <v>955</v>
      </c>
      <c r="C239" s="206" t="s">
        <v>956</v>
      </c>
      <c r="D239" s="206" t="s">
        <v>942</v>
      </c>
      <c r="E239" s="206" t="s">
        <v>529</v>
      </c>
      <c r="F239" s="300">
        <v>3693494</v>
      </c>
      <c r="G239" s="218">
        <v>80.86</v>
      </c>
      <c r="H239" s="32" t="s">
        <v>835</v>
      </c>
    </row>
    <row r="240" spans="1:8" ht="15" customHeight="1">
      <c r="A240" s="299">
        <v>45527</v>
      </c>
      <c r="B240" s="218" t="s">
        <v>955</v>
      </c>
      <c r="C240" s="206" t="s">
        <v>956</v>
      </c>
      <c r="D240" s="206" t="s">
        <v>876</v>
      </c>
      <c r="E240" s="206" t="s">
        <v>529</v>
      </c>
      <c r="F240" s="300">
        <v>8099347</v>
      </c>
      <c r="G240" s="218">
        <v>80.84</v>
      </c>
      <c r="H240" s="32" t="s">
        <v>835</v>
      </c>
    </row>
    <row r="241" spans="1:8" ht="15" customHeight="1">
      <c r="A241" s="299">
        <v>45527</v>
      </c>
      <c r="B241" s="218" t="s">
        <v>955</v>
      </c>
      <c r="C241" s="206" t="s">
        <v>956</v>
      </c>
      <c r="D241" s="206" t="s">
        <v>924</v>
      </c>
      <c r="E241" s="206" t="s">
        <v>529</v>
      </c>
      <c r="F241" s="300">
        <v>3065522</v>
      </c>
      <c r="G241" s="218">
        <v>80.78</v>
      </c>
      <c r="H241" s="32" t="s">
        <v>835</v>
      </c>
    </row>
    <row r="242" spans="1:8" ht="15" customHeight="1">
      <c r="A242" s="299">
        <v>45527</v>
      </c>
      <c r="B242" s="218" t="s">
        <v>955</v>
      </c>
      <c r="C242" s="206" t="s">
        <v>956</v>
      </c>
      <c r="D242" s="206" t="s">
        <v>888</v>
      </c>
      <c r="E242" s="206" t="s">
        <v>529</v>
      </c>
      <c r="F242" s="300">
        <v>4727183</v>
      </c>
      <c r="G242" s="218">
        <v>80.760000000000005</v>
      </c>
      <c r="H242" s="32" t="s">
        <v>835</v>
      </c>
    </row>
    <row r="243" spans="1:8" ht="15" customHeight="1">
      <c r="A243" s="299">
        <v>45527</v>
      </c>
      <c r="B243" s="218" t="s">
        <v>1219</v>
      </c>
      <c r="C243" s="206" t="s">
        <v>1220</v>
      </c>
      <c r="D243" s="206" t="s">
        <v>1221</v>
      </c>
      <c r="E243" s="206" t="s">
        <v>529</v>
      </c>
      <c r="F243" s="300">
        <v>3839</v>
      </c>
      <c r="G243" s="218">
        <v>49.21</v>
      </c>
      <c r="H243" s="32" t="s">
        <v>835</v>
      </c>
    </row>
    <row r="244" spans="1:8" ht="15" customHeight="1">
      <c r="A244" s="299">
        <v>45527</v>
      </c>
      <c r="B244" s="218" t="s">
        <v>1060</v>
      </c>
      <c r="C244" s="206" t="s">
        <v>1061</v>
      </c>
      <c r="D244" s="206" t="s">
        <v>888</v>
      </c>
      <c r="E244" s="206" t="s">
        <v>529</v>
      </c>
      <c r="F244" s="300">
        <v>947807</v>
      </c>
      <c r="G244" s="218">
        <v>128.94999999999999</v>
      </c>
      <c r="H244" s="32" t="s">
        <v>835</v>
      </c>
    </row>
    <row r="245" spans="1:8" ht="15" customHeight="1">
      <c r="A245" s="299">
        <v>45527</v>
      </c>
      <c r="B245" s="218" t="s">
        <v>1299</v>
      </c>
      <c r="C245" s="206" t="s">
        <v>1300</v>
      </c>
      <c r="D245" s="206" t="s">
        <v>1301</v>
      </c>
      <c r="E245" s="206" t="s">
        <v>529</v>
      </c>
      <c r="F245" s="300">
        <v>365988</v>
      </c>
      <c r="G245" s="218">
        <v>82.43</v>
      </c>
      <c r="H245" s="32" t="s">
        <v>835</v>
      </c>
    </row>
    <row r="246" spans="1:8" ht="15" customHeight="1">
      <c r="A246" s="299">
        <v>45527</v>
      </c>
      <c r="B246" s="218" t="s">
        <v>1062</v>
      </c>
      <c r="C246" s="206" t="s">
        <v>1063</v>
      </c>
      <c r="D246" s="206" t="s">
        <v>990</v>
      </c>
      <c r="E246" s="206" t="s">
        <v>529</v>
      </c>
      <c r="F246" s="300">
        <v>427065</v>
      </c>
      <c r="G246" s="218">
        <v>13.25</v>
      </c>
      <c r="H246" s="32" t="s">
        <v>835</v>
      </c>
    </row>
    <row r="247" spans="1:8" ht="15" customHeight="1">
      <c r="A247" s="299">
        <v>45527</v>
      </c>
      <c r="B247" s="218" t="s">
        <v>1062</v>
      </c>
      <c r="C247" s="206" t="s">
        <v>1063</v>
      </c>
      <c r="D247" s="206" t="s">
        <v>1223</v>
      </c>
      <c r="E247" s="206" t="s">
        <v>529</v>
      </c>
      <c r="F247" s="300">
        <v>202832</v>
      </c>
      <c r="G247" s="218">
        <v>13.96</v>
      </c>
      <c r="H247" s="32" t="s">
        <v>835</v>
      </c>
    </row>
    <row r="248" spans="1:8" ht="15" customHeight="1">
      <c r="A248" s="299">
        <v>45527</v>
      </c>
      <c r="B248" s="218" t="s">
        <v>1062</v>
      </c>
      <c r="C248" s="206" t="s">
        <v>1063</v>
      </c>
      <c r="D248" s="206" t="s">
        <v>1225</v>
      </c>
      <c r="E248" s="206" t="s">
        <v>529</v>
      </c>
      <c r="F248" s="300">
        <v>258509</v>
      </c>
      <c r="G248" s="218">
        <v>14.1</v>
      </c>
      <c r="H248" s="32" t="s">
        <v>835</v>
      </c>
    </row>
    <row r="249" spans="1:8" ht="15" customHeight="1">
      <c r="A249" s="299">
        <v>45527</v>
      </c>
      <c r="B249" s="218" t="s">
        <v>1062</v>
      </c>
      <c r="C249" s="206" t="s">
        <v>1063</v>
      </c>
      <c r="D249" s="206" t="s">
        <v>1227</v>
      </c>
      <c r="E249" s="206" t="s">
        <v>529</v>
      </c>
      <c r="F249" s="300">
        <v>160000</v>
      </c>
      <c r="G249" s="218">
        <v>13.56</v>
      </c>
      <c r="H249" s="32" t="s">
        <v>835</v>
      </c>
    </row>
    <row r="250" spans="1:8" ht="15" customHeight="1">
      <c r="A250" s="299">
        <v>45527</v>
      </c>
      <c r="B250" s="218" t="s">
        <v>997</v>
      </c>
      <c r="C250" s="206" t="s">
        <v>998</v>
      </c>
      <c r="D250" s="206" t="s">
        <v>1302</v>
      </c>
      <c r="E250" s="206" t="s">
        <v>529</v>
      </c>
      <c r="F250" s="300">
        <v>720000</v>
      </c>
      <c r="G250" s="218">
        <v>39.18</v>
      </c>
      <c r="H250" s="32" t="s">
        <v>835</v>
      </c>
    </row>
    <row r="251" spans="1:8" ht="15" customHeight="1">
      <c r="A251" s="299">
        <v>45527</v>
      </c>
      <c r="B251" s="218" t="s">
        <v>978</v>
      </c>
      <c r="C251" s="206" t="s">
        <v>979</v>
      </c>
      <c r="D251" s="206" t="s">
        <v>1303</v>
      </c>
      <c r="E251" s="206" t="s">
        <v>529</v>
      </c>
      <c r="F251" s="300">
        <v>46200</v>
      </c>
      <c r="G251" s="218">
        <v>566.61</v>
      </c>
      <c r="H251" s="32" t="s">
        <v>835</v>
      </c>
    </row>
    <row r="252" spans="1:8" ht="15" customHeight="1">
      <c r="A252" s="299">
        <v>45527</v>
      </c>
      <c r="B252" s="218" t="s">
        <v>978</v>
      </c>
      <c r="C252" s="206" t="s">
        <v>979</v>
      </c>
      <c r="D252" s="206" t="s">
        <v>875</v>
      </c>
      <c r="E252" s="206" t="s">
        <v>529</v>
      </c>
      <c r="F252" s="300">
        <v>180600</v>
      </c>
      <c r="G252" s="218">
        <v>547.75</v>
      </c>
      <c r="H252" s="32" t="s">
        <v>835</v>
      </c>
    </row>
    <row r="253" spans="1:8" ht="15" customHeight="1">
      <c r="A253" s="299">
        <v>45527</v>
      </c>
      <c r="B253" s="218" t="s">
        <v>978</v>
      </c>
      <c r="C253" s="206" t="s">
        <v>979</v>
      </c>
      <c r="D253" s="206" t="s">
        <v>1073</v>
      </c>
      <c r="E253" s="206" t="s">
        <v>529</v>
      </c>
      <c r="F253" s="300">
        <v>70200</v>
      </c>
      <c r="G253" s="218">
        <v>549.35</v>
      </c>
      <c r="H253" s="32" t="s">
        <v>835</v>
      </c>
    </row>
    <row r="254" spans="1:8" ht="15" customHeight="1">
      <c r="A254" s="299">
        <v>45527</v>
      </c>
      <c r="B254" s="218" t="s">
        <v>812</v>
      </c>
      <c r="C254" s="206" t="s">
        <v>1228</v>
      </c>
      <c r="D254" s="206" t="s">
        <v>888</v>
      </c>
      <c r="E254" s="206" t="s">
        <v>529</v>
      </c>
      <c r="F254" s="300">
        <v>93342</v>
      </c>
      <c r="G254" s="218">
        <v>6922.52</v>
      </c>
      <c r="H254" s="32" t="s">
        <v>835</v>
      </c>
    </row>
    <row r="255" spans="1:8" ht="15" customHeight="1">
      <c r="A255" s="299">
        <v>45527</v>
      </c>
      <c r="B255" s="218" t="s">
        <v>679</v>
      </c>
      <c r="C255" s="206" t="s">
        <v>1064</v>
      </c>
      <c r="D255" s="206" t="s">
        <v>888</v>
      </c>
      <c r="E255" s="206" t="s">
        <v>529</v>
      </c>
      <c r="F255" s="300">
        <v>556949</v>
      </c>
      <c r="G255" s="218">
        <v>244.44</v>
      </c>
      <c r="H255" s="32" t="s">
        <v>835</v>
      </c>
    </row>
    <row r="256" spans="1:8" ht="15" customHeight="1">
      <c r="A256" s="299">
        <v>45527</v>
      </c>
      <c r="B256" s="218" t="s">
        <v>1229</v>
      </c>
      <c r="C256" s="206" t="s">
        <v>1230</v>
      </c>
      <c r="D256" s="206" t="s">
        <v>957</v>
      </c>
      <c r="E256" s="206" t="s">
        <v>529</v>
      </c>
      <c r="F256" s="300">
        <v>280417</v>
      </c>
      <c r="G256" s="218">
        <v>278.41000000000003</v>
      </c>
      <c r="H256" s="32" t="s">
        <v>835</v>
      </c>
    </row>
    <row r="257" spans="1:8" ht="15" customHeight="1">
      <c r="A257" s="299">
        <v>45527</v>
      </c>
      <c r="B257" s="218" t="s">
        <v>1231</v>
      </c>
      <c r="C257" s="206" t="s">
        <v>1232</v>
      </c>
      <c r="D257" s="206" t="s">
        <v>942</v>
      </c>
      <c r="E257" s="206" t="s">
        <v>529</v>
      </c>
      <c r="F257" s="300">
        <v>1385309</v>
      </c>
      <c r="G257" s="218">
        <v>109.29</v>
      </c>
      <c r="H257" s="32" t="s">
        <v>835</v>
      </c>
    </row>
    <row r="258" spans="1:8" ht="15" customHeight="1">
      <c r="A258" s="299">
        <v>45527</v>
      </c>
      <c r="B258" s="218" t="s">
        <v>1231</v>
      </c>
      <c r="C258" s="206" t="s">
        <v>1232</v>
      </c>
      <c r="D258" s="206" t="s">
        <v>876</v>
      </c>
      <c r="E258" s="206" t="s">
        <v>529</v>
      </c>
      <c r="F258" s="300">
        <v>1147751</v>
      </c>
      <c r="G258" s="218">
        <v>108.55</v>
      </c>
      <c r="H258" s="32" t="s">
        <v>835</v>
      </c>
    </row>
    <row r="259" spans="1:8" ht="15" customHeight="1">
      <c r="A259" s="299">
        <v>45527</v>
      </c>
      <c r="B259" s="218" t="s">
        <v>1233</v>
      </c>
      <c r="C259" s="206" t="s">
        <v>1234</v>
      </c>
      <c r="D259" s="206" t="s">
        <v>1235</v>
      </c>
      <c r="E259" s="206" t="s">
        <v>529</v>
      </c>
      <c r="F259" s="300">
        <v>111000</v>
      </c>
      <c r="G259" s="218">
        <v>99.45</v>
      </c>
      <c r="H259" s="32" t="s">
        <v>835</v>
      </c>
    </row>
    <row r="260" spans="1:8" ht="15" customHeight="1">
      <c r="A260" s="299">
        <v>45527</v>
      </c>
      <c r="B260" s="218" t="s">
        <v>1239</v>
      </c>
      <c r="C260" s="206" t="s">
        <v>1240</v>
      </c>
      <c r="D260" s="206" t="s">
        <v>888</v>
      </c>
      <c r="E260" s="206" t="s">
        <v>529</v>
      </c>
      <c r="F260" s="300">
        <v>3300899</v>
      </c>
      <c r="G260" s="218">
        <v>221.01</v>
      </c>
      <c r="H260" s="32" t="s">
        <v>835</v>
      </c>
    </row>
    <row r="261" spans="1:8" ht="15" customHeight="1">
      <c r="A261" s="299">
        <v>45527</v>
      </c>
      <c r="B261" s="218" t="s">
        <v>1239</v>
      </c>
      <c r="C261" s="206" t="s">
        <v>1240</v>
      </c>
      <c r="D261" s="206" t="s">
        <v>876</v>
      </c>
      <c r="E261" s="206" t="s">
        <v>529</v>
      </c>
      <c r="F261" s="300">
        <v>2791727</v>
      </c>
      <c r="G261" s="218">
        <v>216.91</v>
      </c>
      <c r="H261" s="32" t="s">
        <v>835</v>
      </c>
    </row>
    <row r="262" spans="1:8" ht="15" customHeight="1">
      <c r="A262" s="299">
        <v>45527</v>
      </c>
      <c r="B262" s="218" t="s">
        <v>1241</v>
      </c>
      <c r="C262" s="206" t="s">
        <v>1242</v>
      </c>
      <c r="D262" s="206" t="s">
        <v>875</v>
      </c>
      <c r="E262" s="206" t="s">
        <v>529</v>
      </c>
      <c r="F262" s="300">
        <v>7136679</v>
      </c>
      <c r="G262" s="218">
        <v>4.72</v>
      </c>
      <c r="H262" s="32" t="s">
        <v>835</v>
      </c>
    </row>
    <row r="263" spans="1:8" ht="15" customHeight="1">
      <c r="A263" s="299">
        <v>45527</v>
      </c>
      <c r="B263" s="218" t="s">
        <v>1241</v>
      </c>
      <c r="C263" s="206" t="s">
        <v>1242</v>
      </c>
      <c r="D263" s="206" t="s">
        <v>1243</v>
      </c>
      <c r="E263" s="206" t="s">
        <v>529</v>
      </c>
      <c r="F263" s="300">
        <v>4306463</v>
      </c>
      <c r="G263" s="218">
        <v>4.8899999999999997</v>
      </c>
      <c r="H263" s="32" t="s">
        <v>835</v>
      </c>
    </row>
    <row r="264" spans="1:8" ht="15" customHeight="1">
      <c r="A264" s="299">
        <v>45527</v>
      </c>
      <c r="B264" s="218" t="s">
        <v>1244</v>
      </c>
      <c r="C264" s="206" t="s">
        <v>1245</v>
      </c>
      <c r="D264" s="206" t="s">
        <v>957</v>
      </c>
      <c r="E264" s="206" t="s">
        <v>529</v>
      </c>
      <c r="F264" s="300">
        <v>25874955</v>
      </c>
      <c r="G264" s="218">
        <v>35.58</v>
      </c>
      <c r="H264" s="32" t="s">
        <v>835</v>
      </c>
    </row>
    <row r="265" spans="1:8" ht="15" customHeight="1">
      <c r="A265" s="299">
        <v>45527</v>
      </c>
      <c r="B265" s="218" t="s">
        <v>1244</v>
      </c>
      <c r="C265" s="206" t="s">
        <v>1245</v>
      </c>
      <c r="D265" s="206" t="s">
        <v>875</v>
      </c>
      <c r="E265" s="206" t="s">
        <v>529</v>
      </c>
      <c r="F265" s="300">
        <v>12169615</v>
      </c>
      <c r="G265" s="218">
        <v>35.82</v>
      </c>
      <c r="H265" s="32" t="s">
        <v>835</v>
      </c>
    </row>
    <row r="266" spans="1:8" ht="15" customHeight="1">
      <c r="A266" s="299">
        <v>45527</v>
      </c>
      <c r="B266" s="218" t="s">
        <v>1246</v>
      </c>
      <c r="C266" s="206" t="s">
        <v>1247</v>
      </c>
      <c r="D266" s="206" t="s">
        <v>1304</v>
      </c>
      <c r="E266" s="206" t="s">
        <v>529</v>
      </c>
      <c r="F266" s="300">
        <v>279000</v>
      </c>
      <c r="G266" s="218">
        <v>1500</v>
      </c>
      <c r="H266" s="32" t="s">
        <v>835</v>
      </c>
    </row>
    <row r="267" spans="1:8" ht="15" customHeight="1">
      <c r="A267" s="299">
        <v>45527</v>
      </c>
      <c r="B267" s="218" t="s">
        <v>1248</v>
      </c>
      <c r="C267" s="206" t="s">
        <v>1249</v>
      </c>
      <c r="D267" s="206" t="s">
        <v>876</v>
      </c>
      <c r="E267" s="206" t="s">
        <v>529</v>
      </c>
      <c r="F267" s="300">
        <v>16354112</v>
      </c>
      <c r="G267" s="218">
        <v>23.75</v>
      </c>
      <c r="H267" s="32" t="s">
        <v>835</v>
      </c>
    </row>
    <row r="268" spans="1:8" ht="15" customHeight="1">
      <c r="A268" s="299">
        <v>45527</v>
      </c>
      <c r="B268" s="218" t="s">
        <v>1248</v>
      </c>
      <c r="C268" s="206" t="s">
        <v>1249</v>
      </c>
      <c r="D268" s="206" t="s">
        <v>888</v>
      </c>
      <c r="E268" s="206" t="s">
        <v>529</v>
      </c>
      <c r="F268" s="300">
        <v>11082271</v>
      </c>
      <c r="G268" s="218">
        <v>23.21</v>
      </c>
      <c r="H268" s="32" t="s">
        <v>835</v>
      </c>
    </row>
    <row r="269" spans="1:8" ht="15" customHeight="1">
      <c r="A269" s="299">
        <v>45527</v>
      </c>
      <c r="B269" s="218" t="s">
        <v>1074</v>
      </c>
      <c r="C269" s="206" t="s">
        <v>1075</v>
      </c>
      <c r="D269" s="206" t="s">
        <v>1076</v>
      </c>
      <c r="E269" s="206" t="s">
        <v>529</v>
      </c>
      <c r="F269" s="300">
        <v>64000</v>
      </c>
      <c r="G269" s="218">
        <v>75.59</v>
      </c>
      <c r="H269" s="32" t="s">
        <v>835</v>
      </c>
    </row>
    <row r="270" spans="1:8" ht="15" customHeight="1">
      <c r="A270" s="299">
        <v>45527</v>
      </c>
      <c r="B270" s="218" t="s">
        <v>1065</v>
      </c>
      <c r="C270" s="206" t="s">
        <v>1066</v>
      </c>
      <c r="D270" s="206" t="s">
        <v>1252</v>
      </c>
      <c r="E270" s="206" t="s">
        <v>529</v>
      </c>
      <c r="F270" s="300">
        <v>908912</v>
      </c>
      <c r="G270" s="218">
        <v>25.91</v>
      </c>
      <c r="H270" s="32" t="s">
        <v>835</v>
      </c>
    </row>
    <row r="271" spans="1:8" ht="15" customHeight="1">
      <c r="A271" s="299">
        <v>45527</v>
      </c>
      <c r="B271" s="218" t="s">
        <v>1065</v>
      </c>
      <c r="C271" s="206" t="s">
        <v>1066</v>
      </c>
      <c r="D271" s="206" t="s">
        <v>1253</v>
      </c>
      <c r="E271" s="206" t="s">
        <v>529</v>
      </c>
      <c r="F271" s="300">
        <v>184508</v>
      </c>
      <c r="G271" s="218">
        <v>25.97</v>
      </c>
      <c r="H271" s="32" t="s">
        <v>835</v>
      </c>
    </row>
    <row r="272" spans="1:8" ht="15" customHeight="1">
      <c r="A272" s="299">
        <v>45527</v>
      </c>
      <c r="B272" s="218" t="s">
        <v>1065</v>
      </c>
      <c r="C272" s="206" t="s">
        <v>1066</v>
      </c>
      <c r="D272" s="206" t="s">
        <v>1250</v>
      </c>
      <c r="E272" s="206" t="s">
        <v>529</v>
      </c>
      <c r="F272" s="300">
        <v>293760</v>
      </c>
      <c r="G272" s="218">
        <v>25.95</v>
      </c>
      <c r="H272" s="32" t="s">
        <v>835</v>
      </c>
    </row>
    <row r="273" spans="1:8" ht="15" customHeight="1">
      <c r="A273" s="299">
        <v>45527</v>
      </c>
      <c r="B273" s="218" t="s">
        <v>1065</v>
      </c>
      <c r="C273" s="206" t="s">
        <v>1066</v>
      </c>
      <c r="D273" s="206" t="s">
        <v>1251</v>
      </c>
      <c r="E273" s="206" t="s">
        <v>529</v>
      </c>
      <c r="F273" s="300">
        <v>315166</v>
      </c>
      <c r="G273" s="218">
        <v>25.71</v>
      </c>
      <c r="H273" s="32" t="s">
        <v>835</v>
      </c>
    </row>
    <row r="274" spans="1:8" ht="15" customHeight="1">
      <c r="A274" s="299">
        <v>45527</v>
      </c>
      <c r="B274" s="218" t="s">
        <v>983</v>
      </c>
      <c r="C274" s="206" t="s">
        <v>993</v>
      </c>
      <c r="D274" s="206" t="s">
        <v>888</v>
      </c>
      <c r="E274" s="206" t="s">
        <v>529</v>
      </c>
      <c r="F274" s="300">
        <v>1456927</v>
      </c>
      <c r="G274" s="218">
        <v>132.66999999999999</v>
      </c>
      <c r="H274" s="32" t="s">
        <v>835</v>
      </c>
    </row>
    <row r="275" spans="1:8" ht="15" customHeight="1">
      <c r="A275" s="299">
        <v>45527</v>
      </c>
      <c r="B275" s="218" t="s">
        <v>983</v>
      </c>
      <c r="C275" s="206" t="s">
        <v>993</v>
      </c>
      <c r="D275" s="206" t="s">
        <v>942</v>
      </c>
      <c r="E275" s="206" t="s">
        <v>529</v>
      </c>
      <c r="F275" s="300">
        <v>1065999</v>
      </c>
      <c r="G275" s="218">
        <v>132.99</v>
      </c>
      <c r="H275" s="32" t="s">
        <v>835</v>
      </c>
    </row>
    <row r="276" spans="1:8" ht="15" customHeight="1">
      <c r="A276" s="299">
        <v>45527</v>
      </c>
      <c r="B276" s="218" t="s">
        <v>983</v>
      </c>
      <c r="C276" s="206" t="s">
        <v>993</v>
      </c>
      <c r="D276" s="206" t="s">
        <v>924</v>
      </c>
      <c r="E276" s="206" t="s">
        <v>529</v>
      </c>
      <c r="F276" s="300">
        <v>907932</v>
      </c>
      <c r="G276" s="218">
        <v>133.12</v>
      </c>
      <c r="H276" s="32" t="s">
        <v>835</v>
      </c>
    </row>
    <row r="277" spans="1:8" ht="15" customHeight="1">
      <c r="A277" s="299">
        <v>45527</v>
      </c>
      <c r="B277" s="218" t="s">
        <v>1067</v>
      </c>
      <c r="C277" s="206" t="s">
        <v>1068</v>
      </c>
      <c r="D277" s="206" t="s">
        <v>1077</v>
      </c>
      <c r="E277" s="206" t="s">
        <v>529</v>
      </c>
      <c r="F277" s="300">
        <v>75599</v>
      </c>
      <c r="G277" s="218">
        <v>25.02</v>
      </c>
      <c r="H277" s="32" t="s">
        <v>835</v>
      </c>
    </row>
    <row r="278" spans="1:8" ht="15" customHeight="1">
      <c r="A278" s="299">
        <v>45527</v>
      </c>
      <c r="B278" s="218" t="s">
        <v>914</v>
      </c>
      <c r="C278" s="206" t="s">
        <v>915</v>
      </c>
      <c r="D278" s="206" t="s">
        <v>1305</v>
      </c>
      <c r="E278" s="206" t="s">
        <v>529</v>
      </c>
      <c r="F278" s="300">
        <v>9600</v>
      </c>
      <c r="G278" s="218">
        <v>235.97</v>
      </c>
      <c r="H278" s="32" t="s">
        <v>835</v>
      </c>
    </row>
    <row r="279" spans="1:8" ht="15" customHeight="1">
      <c r="A279" s="299">
        <v>45527</v>
      </c>
      <c r="B279" s="218" t="s">
        <v>914</v>
      </c>
      <c r="C279" s="206" t="s">
        <v>915</v>
      </c>
      <c r="D279" s="206" t="s">
        <v>916</v>
      </c>
      <c r="E279" s="206" t="s">
        <v>529</v>
      </c>
      <c r="F279" s="300">
        <v>15200</v>
      </c>
      <c r="G279" s="218">
        <v>245</v>
      </c>
      <c r="H279" s="32" t="s">
        <v>835</v>
      </c>
    </row>
    <row r="280" spans="1:8" ht="15" customHeight="1">
      <c r="A280" s="299">
        <v>45527</v>
      </c>
      <c r="B280" s="218" t="s">
        <v>1259</v>
      </c>
      <c r="C280" s="206" t="s">
        <v>1260</v>
      </c>
      <c r="D280" s="206" t="s">
        <v>1261</v>
      </c>
      <c r="E280" s="206" t="s">
        <v>529</v>
      </c>
      <c r="F280" s="300">
        <v>269000</v>
      </c>
      <c r="G280" s="218">
        <v>440.42</v>
      </c>
      <c r="H280" s="32" t="s">
        <v>835</v>
      </c>
    </row>
    <row r="281" spans="1:8" ht="15" customHeight="1">
      <c r="A281" s="299">
        <v>45527</v>
      </c>
      <c r="B281" s="218" t="s">
        <v>1262</v>
      </c>
      <c r="C281" s="206" t="s">
        <v>1263</v>
      </c>
      <c r="D281" s="206" t="s">
        <v>957</v>
      </c>
      <c r="E281" s="206" t="s">
        <v>529</v>
      </c>
      <c r="F281" s="300">
        <v>58990</v>
      </c>
      <c r="G281" s="218">
        <v>1699.36</v>
      </c>
      <c r="H281" s="32" t="s">
        <v>835</v>
      </c>
    </row>
    <row r="282" spans="1:8" ht="15" customHeight="1">
      <c r="A282" s="299">
        <v>45527</v>
      </c>
      <c r="B282" s="218" t="s">
        <v>1069</v>
      </c>
      <c r="C282" s="206" t="s">
        <v>1070</v>
      </c>
      <c r="D282" s="206" t="s">
        <v>1265</v>
      </c>
      <c r="E282" s="206" t="s">
        <v>529</v>
      </c>
      <c r="F282" s="300">
        <v>459885</v>
      </c>
      <c r="G282" s="218">
        <v>194.08</v>
      </c>
      <c r="H282" s="32" t="s">
        <v>835</v>
      </c>
    </row>
    <row r="283" spans="1:8" ht="15" customHeight="1">
      <c r="A283" s="299">
        <v>45527</v>
      </c>
      <c r="B283" s="218" t="s">
        <v>1069</v>
      </c>
      <c r="C283" s="206" t="s">
        <v>1070</v>
      </c>
      <c r="D283" s="206" t="s">
        <v>1264</v>
      </c>
      <c r="E283" s="206" t="s">
        <v>529</v>
      </c>
      <c r="F283" s="300">
        <v>369690</v>
      </c>
      <c r="G283" s="218">
        <v>194.58</v>
      </c>
      <c r="H283" s="32" t="s">
        <v>835</v>
      </c>
    </row>
    <row r="284" spans="1:8" ht="15" customHeight="1">
      <c r="A284" s="299">
        <v>45527</v>
      </c>
      <c r="B284" s="218" t="s">
        <v>1069</v>
      </c>
      <c r="C284" s="206" t="s">
        <v>1070</v>
      </c>
      <c r="D284" s="206" t="s">
        <v>888</v>
      </c>
      <c r="E284" s="206" t="s">
        <v>529</v>
      </c>
      <c r="F284" s="300">
        <v>413904</v>
      </c>
      <c r="G284" s="218">
        <v>193.54</v>
      </c>
      <c r="H284" s="32" t="s">
        <v>835</v>
      </c>
    </row>
    <row r="285" spans="1:8" ht="15" customHeight="1">
      <c r="A285" s="299">
        <v>45527</v>
      </c>
      <c r="B285" s="218" t="s">
        <v>1069</v>
      </c>
      <c r="C285" s="206" t="s">
        <v>1070</v>
      </c>
      <c r="D285" s="206" t="s">
        <v>924</v>
      </c>
      <c r="E285" s="206" t="s">
        <v>529</v>
      </c>
      <c r="F285" s="300">
        <v>439554</v>
      </c>
      <c r="G285" s="218">
        <v>192.69</v>
      </c>
      <c r="H285" s="32" t="s">
        <v>835</v>
      </c>
    </row>
    <row r="286" spans="1:8" ht="15" customHeight="1">
      <c r="A286" s="299">
        <v>45527</v>
      </c>
      <c r="B286" s="218" t="s">
        <v>1306</v>
      </c>
      <c r="C286" s="206" t="s">
        <v>1307</v>
      </c>
      <c r="D286" s="206" t="s">
        <v>1308</v>
      </c>
      <c r="E286" s="206" t="s">
        <v>529</v>
      </c>
      <c r="F286" s="300">
        <v>12267334</v>
      </c>
      <c r="G286" s="218">
        <v>1.6</v>
      </c>
      <c r="H286" s="32" t="s">
        <v>835</v>
      </c>
    </row>
    <row r="287" spans="1:8" ht="15" customHeight="1">
      <c r="A287" s="299">
        <v>45527</v>
      </c>
      <c r="B287" s="218" t="s">
        <v>1266</v>
      </c>
      <c r="C287" s="206" t="s">
        <v>1267</v>
      </c>
      <c r="D287" s="206" t="s">
        <v>888</v>
      </c>
      <c r="E287" s="206" t="s">
        <v>529</v>
      </c>
      <c r="F287" s="300">
        <v>136090</v>
      </c>
      <c r="G287" s="218">
        <v>424.99</v>
      </c>
      <c r="H287" s="32" t="s">
        <v>835</v>
      </c>
    </row>
    <row r="288" spans="1:8" ht="15" customHeight="1">
      <c r="A288" s="299">
        <v>45527</v>
      </c>
      <c r="B288" s="218" t="s">
        <v>1266</v>
      </c>
      <c r="C288" s="206" t="s">
        <v>1267</v>
      </c>
      <c r="D288" s="206" t="s">
        <v>942</v>
      </c>
      <c r="E288" s="206" t="s">
        <v>529</v>
      </c>
      <c r="F288" s="300">
        <v>107114</v>
      </c>
      <c r="G288" s="218">
        <v>440.02</v>
      </c>
      <c r="H288" s="32" t="s">
        <v>835</v>
      </c>
    </row>
    <row r="289" spans="1:8" ht="15" customHeight="1">
      <c r="A289" s="299">
        <v>45527</v>
      </c>
      <c r="B289" s="218" t="s">
        <v>994</v>
      </c>
      <c r="C289" s="206" t="s">
        <v>995</v>
      </c>
      <c r="D289" s="206" t="s">
        <v>957</v>
      </c>
      <c r="E289" s="206" t="s">
        <v>529</v>
      </c>
      <c r="F289" s="300">
        <v>111719</v>
      </c>
      <c r="G289" s="218">
        <v>168.3</v>
      </c>
      <c r="H289" s="32" t="s">
        <v>835</v>
      </c>
    </row>
    <row r="290" spans="1:8" ht="15" customHeight="1">
      <c r="A290" s="299">
        <v>45527</v>
      </c>
      <c r="B290" s="218" t="s">
        <v>1268</v>
      </c>
      <c r="C290" s="206" t="s">
        <v>1269</v>
      </c>
      <c r="D290" s="206" t="s">
        <v>876</v>
      </c>
      <c r="E290" s="206" t="s">
        <v>529</v>
      </c>
      <c r="F290" s="300">
        <v>132329</v>
      </c>
      <c r="G290" s="218">
        <v>184.29</v>
      </c>
      <c r="H290" s="32" t="s">
        <v>835</v>
      </c>
    </row>
    <row r="291" spans="1:8" ht="15" customHeight="1">
      <c r="A291" s="299">
        <v>45527</v>
      </c>
      <c r="B291" s="218" t="s">
        <v>1273</v>
      </c>
      <c r="C291" s="206" t="s">
        <v>1274</v>
      </c>
      <c r="D291" s="206" t="s">
        <v>1275</v>
      </c>
      <c r="E291" s="206" t="s">
        <v>529</v>
      </c>
      <c r="F291" s="300">
        <v>809690</v>
      </c>
      <c r="G291" s="218">
        <v>103.69</v>
      </c>
      <c r="H291" s="32" t="s">
        <v>835</v>
      </c>
    </row>
    <row r="292" spans="1:8" ht="15" customHeight="1">
      <c r="A292" s="299">
        <v>45527</v>
      </c>
      <c r="B292" s="218" t="s">
        <v>1276</v>
      </c>
      <c r="C292" s="206" t="s">
        <v>1277</v>
      </c>
      <c r="D292" s="206" t="s">
        <v>1278</v>
      </c>
      <c r="E292" s="206" t="s">
        <v>529</v>
      </c>
      <c r="F292" s="300">
        <v>114000</v>
      </c>
      <c r="G292" s="218">
        <v>111.98</v>
      </c>
      <c r="H292" s="32" t="s">
        <v>835</v>
      </c>
    </row>
    <row r="293" spans="1:8" ht="15" customHeight="1">
      <c r="A293" s="299">
        <v>45527</v>
      </c>
      <c r="B293" s="218" t="s">
        <v>1279</v>
      </c>
      <c r="C293" s="206" t="s">
        <v>1280</v>
      </c>
      <c r="D293" s="206" t="s">
        <v>1152</v>
      </c>
      <c r="E293" s="206" t="s">
        <v>529</v>
      </c>
      <c r="F293" s="300">
        <v>500000</v>
      </c>
      <c r="G293" s="218">
        <v>1465</v>
      </c>
      <c r="H293" s="32" t="s">
        <v>835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2"/>
  <sheetViews>
    <sheetView topLeftCell="A4" zoomScale="70" zoomScaleNormal="70" workbookViewId="0">
      <selection activeCell="I19" sqref="I1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88671875" bestFit="1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980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45530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A8" s="91" t="s">
        <v>1012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530</v>
      </c>
      <c r="E9" s="93" t="s">
        <v>531</v>
      </c>
      <c r="F9" s="93" t="s">
        <v>532</v>
      </c>
      <c r="G9" s="93" t="s">
        <v>533</v>
      </c>
      <c r="H9" s="93" t="s">
        <v>534</v>
      </c>
      <c r="I9" s="93" t="s">
        <v>535</v>
      </c>
      <c r="J9" s="92" t="s">
        <v>536</v>
      </c>
      <c r="K9" s="93" t="s">
        <v>537</v>
      </c>
      <c r="L9" s="95" t="s">
        <v>538</v>
      </c>
      <c r="M9" s="95" t="s">
        <v>539</v>
      </c>
      <c r="N9" s="93" t="s">
        <v>540</v>
      </c>
      <c r="O9" s="230" t="s">
        <v>541</v>
      </c>
      <c r="P9" s="188" t="s">
        <v>542</v>
      </c>
      <c r="Q9" s="188" t="s">
        <v>807</v>
      </c>
      <c r="R9" s="1"/>
      <c r="S9" s="1"/>
      <c r="T9" s="1"/>
      <c r="U9" s="1"/>
      <c r="V9" s="1"/>
      <c r="W9" s="1"/>
      <c r="X9" s="1"/>
    </row>
    <row r="10" spans="1:26" ht="15" customHeight="1">
      <c r="A10" s="289">
        <v>1</v>
      </c>
      <c r="B10" s="290">
        <v>45468</v>
      </c>
      <c r="C10" s="291"/>
      <c r="D10" s="292" t="s">
        <v>389</v>
      </c>
      <c r="E10" s="293" t="s">
        <v>543</v>
      </c>
      <c r="F10" s="294">
        <v>830</v>
      </c>
      <c r="G10" s="295">
        <v>795</v>
      </c>
      <c r="H10" s="294">
        <v>780</v>
      </c>
      <c r="I10" s="294" t="s">
        <v>879</v>
      </c>
      <c r="J10" s="284" t="s">
        <v>905</v>
      </c>
      <c r="K10" s="284">
        <f t="shared" ref="K10" si="0">H10-F10</f>
        <v>-50</v>
      </c>
      <c r="L10" s="285">
        <f t="shared" ref="L10" si="1">(F10*-0.3)/100</f>
        <v>-2.4900000000000002</v>
      </c>
      <c r="M10" s="286">
        <f t="shared" ref="M10" si="2">(K10+L10)/F10</f>
        <v>-6.3240963855421689E-2</v>
      </c>
      <c r="N10" s="284" t="s">
        <v>555</v>
      </c>
      <c r="O10" s="287">
        <v>45509</v>
      </c>
      <c r="P10" s="288"/>
      <c r="Q10" s="221"/>
      <c r="R10" s="54" t="s">
        <v>837</v>
      </c>
    </row>
    <row r="11" spans="1:26" ht="15" customHeight="1">
      <c r="A11" s="280">
        <v>2</v>
      </c>
      <c r="B11" s="255">
        <v>45470</v>
      </c>
      <c r="C11" s="281"/>
      <c r="D11" s="282" t="s">
        <v>65</v>
      </c>
      <c r="E11" s="283" t="s">
        <v>543</v>
      </c>
      <c r="F11" s="239">
        <v>9325</v>
      </c>
      <c r="G11" s="240">
        <v>8900</v>
      </c>
      <c r="H11" s="239">
        <v>9825</v>
      </c>
      <c r="I11" s="239" t="s">
        <v>880</v>
      </c>
      <c r="J11" s="238" t="s">
        <v>902</v>
      </c>
      <c r="K11" s="238">
        <f t="shared" ref="K11:K12" si="3">H11-F11</f>
        <v>500</v>
      </c>
      <c r="L11" s="251">
        <f t="shared" ref="L11:L12" si="4">(F11*-0.3)/100</f>
        <v>-27.975000000000001</v>
      </c>
      <c r="M11" s="252">
        <f t="shared" ref="M11:M12" si="5">(K11+L11)/F11</f>
        <v>5.0619302949061661E-2</v>
      </c>
      <c r="N11" s="238" t="s">
        <v>545</v>
      </c>
      <c r="O11" s="253">
        <v>45505</v>
      </c>
      <c r="P11" s="254"/>
      <c r="Q11" s="221"/>
      <c r="R11" s="54" t="s">
        <v>837</v>
      </c>
    </row>
    <row r="12" spans="1:26" ht="15" customHeight="1">
      <c r="A12" s="289">
        <v>3</v>
      </c>
      <c r="B12" s="290">
        <v>45474</v>
      </c>
      <c r="C12" s="291"/>
      <c r="D12" s="292" t="s">
        <v>205</v>
      </c>
      <c r="E12" s="293" t="s">
        <v>543</v>
      </c>
      <c r="F12" s="294">
        <v>3075</v>
      </c>
      <c r="G12" s="295">
        <v>2940</v>
      </c>
      <c r="H12" s="294">
        <v>2900</v>
      </c>
      <c r="I12" s="294" t="s">
        <v>881</v>
      </c>
      <c r="J12" s="284" t="s">
        <v>906</v>
      </c>
      <c r="K12" s="284">
        <f t="shared" si="3"/>
        <v>-175</v>
      </c>
      <c r="L12" s="285">
        <f t="shared" si="4"/>
        <v>-9.2249999999999996</v>
      </c>
      <c r="M12" s="286">
        <f t="shared" si="5"/>
        <v>-5.9910569105691057E-2</v>
      </c>
      <c r="N12" s="284" t="s">
        <v>555</v>
      </c>
      <c r="O12" s="287">
        <v>45509</v>
      </c>
      <c r="P12" s="288"/>
      <c r="Q12" s="221"/>
      <c r="R12" s="54" t="s">
        <v>837</v>
      </c>
    </row>
    <row r="13" spans="1:26" ht="15" customHeight="1">
      <c r="A13" s="289">
        <v>4</v>
      </c>
      <c r="B13" s="290">
        <v>45492</v>
      </c>
      <c r="C13" s="291"/>
      <c r="D13" s="292" t="s">
        <v>67</v>
      </c>
      <c r="E13" s="293" t="s">
        <v>543</v>
      </c>
      <c r="F13" s="294">
        <v>1617</v>
      </c>
      <c r="G13" s="295">
        <v>1560</v>
      </c>
      <c r="H13" s="294">
        <v>1555</v>
      </c>
      <c r="I13" s="294" t="s">
        <v>887</v>
      </c>
      <c r="J13" s="284" t="s">
        <v>922</v>
      </c>
      <c r="K13" s="284">
        <f t="shared" ref="K13" si="6">H13-F13</f>
        <v>-62</v>
      </c>
      <c r="L13" s="285">
        <f t="shared" ref="L13" si="7">(F13*-0.3)/100</f>
        <v>-4.851</v>
      </c>
      <c r="M13" s="286">
        <f t="shared" ref="M13" si="8">(K13+L13)/F13</f>
        <v>-4.1342609771181198E-2</v>
      </c>
      <c r="N13" s="284" t="s">
        <v>555</v>
      </c>
      <c r="O13" s="287">
        <v>45512</v>
      </c>
      <c r="P13" s="288"/>
      <c r="Q13" s="221"/>
      <c r="R13" s="54" t="s">
        <v>837</v>
      </c>
    </row>
    <row r="14" spans="1:26" ht="15" customHeight="1">
      <c r="A14" s="180">
        <v>5</v>
      </c>
      <c r="B14" s="177">
        <v>45498</v>
      </c>
      <c r="C14" s="181"/>
      <c r="D14" s="185" t="s">
        <v>183</v>
      </c>
      <c r="E14" s="182" t="s">
        <v>543</v>
      </c>
      <c r="F14" s="176" t="s">
        <v>889</v>
      </c>
      <c r="G14" s="178">
        <v>2330</v>
      </c>
      <c r="H14" s="176"/>
      <c r="I14" s="176" t="s">
        <v>890</v>
      </c>
      <c r="J14" s="178" t="s">
        <v>544</v>
      </c>
      <c r="K14" s="178"/>
      <c r="L14" s="179"/>
      <c r="M14" s="183"/>
      <c r="N14" s="178"/>
      <c r="O14" s="184"/>
      <c r="P14" s="179">
        <f>VLOOKUP(D14,'MidCap Intra'!$B$11:$C$571,2,0)</f>
        <v>2529.1999999999998</v>
      </c>
      <c r="Q14" s="221"/>
      <c r="R14" s="54" t="s">
        <v>837</v>
      </c>
    </row>
    <row r="15" spans="1:26" ht="15" customHeight="1">
      <c r="A15" s="289">
        <v>6</v>
      </c>
      <c r="B15" s="290">
        <v>45499</v>
      </c>
      <c r="C15" s="291"/>
      <c r="D15" s="292" t="s">
        <v>834</v>
      </c>
      <c r="E15" s="293" t="s">
        <v>543</v>
      </c>
      <c r="F15" s="294">
        <v>173.5</v>
      </c>
      <c r="G15" s="295">
        <v>164</v>
      </c>
      <c r="H15" s="294">
        <v>163.5</v>
      </c>
      <c r="I15" s="294" t="s">
        <v>893</v>
      </c>
      <c r="J15" s="284" t="s">
        <v>935</v>
      </c>
      <c r="K15" s="284">
        <f t="shared" ref="K15" si="9">H15-F15</f>
        <v>-10</v>
      </c>
      <c r="L15" s="285">
        <f t="shared" ref="L15" si="10">(F15*-0.3)/100</f>
        <v>-0.52049999999999996</v>
      </c>
      <c r="M15" s="286">
        <f t="shared" ref="M15" si="11">(K15+L15)/F15</f>
        <v>-6.0636887608069165E-2</v>
      </c>
      <c r="N15" s="284" t="s">
        <v>555</v>
      </c>
      <c r="O15" s="287">
        <v>45517</v>
      </c>
      <c r="P15" s="288"/>
      <c r="Q15" s="221"/>
      <c r="R15" s="54" t="s">
        <v>837</v>
      </c>
    </row>
    <row r="16" spans="1:26" ht="15" customHeight="1">
      <c r="A16" s="280">
        <v>7</v>
      </c>
      <c r="B16" s="255">
        <v>45499</v>
      </c>
      <c r="C16" s="281"/>
      <c r="D16" s="282" t="s">
        <v>801</v>
      </c>
      <c r="E16" s="283" t="s">
        <v>543</v>
      </c>
      <c r="F16" s="239">
        <v>840</v>
      </c>
      <c r="G16" s="240">
        <v>790</v>
      </c>
      <c r="H16" s="239">
        <v>882</v>
      </c>
      <c r="I16" s="239" t="s">
        <v>879</v>
      </c>
      <c r="J16" s="238" t="s">
        <v>728</v>
      </c>
      <c r="K16" s="238">
        <f t="shared" ref="K16:K17" si="12">H16-F16</f>
        <v>42</v>
      </c>
      <c r="L16" s="251">
        <f t="shared" ref="L16:L17" si="13">(F16*-0.3)/100</f>
        <v>-2.52</v>
      </c>
      <c r="M16" s="252">
        <f t="shared" ref="M16:M17" si="14">(K16+L16)/F16</f>
        <v>4.6999999999999993E-2</v>
      </c>
      <c r="N16" s="238" t="s">
        <v>545</v>
      </c>
      <c r="O16" s="253">
        <v>45506</v>
      </c>
      <c r="P16" s="254"/>
      <c r="Q16" s="221"/>
      <c r="R16" s="54" t="s">
        <v>837</v>
      </c>
    </row>
    <row r="17" spans="1:18" ht="15" customHeight="1">
      <c r="A17" s="289">
        <v>8</v>
      </c>
      <c r="B17" s="290">
        <v>45502</v>
      </c>
      <c r="C17" s="291"/>
      <c r="D17" s="292" t="s">
        <v>343</v>
      </c>
      <c r="E17" s="293" t="s">
        <v>543</v>
      </c>
      <c r="F17" s="294">
        <v>1710</v>
      </c>
      <c r="G17" s="295">
        <v>1645</v>
      </c>
      <c r="H17" s="294">
        <v>1605</v>
      </c>
      <c r="I17" s="294" t="s">
        <v>894</v>
      </c>
      <c r="J17" s="284" t="s">
        <v>904</v>
      </c>
      <c r="K17" s="284">
        <f t="shared" si="12"/>
        <v>-105</v>
      </c>
      <c r="L17" s="285">
        <f t="shared" si="13"/>
        <v>-5.13</v>
      </c>
      <c r="M17" s="286">
        <f t="shared" si="14"/>
        <v>-6.4403508771929824E-2</v>
      </c>
      <c r="N17" s="284" t="s">
        <v>555</v>
      </c>
      <c r="O17" s="287">
        <v>45509</v>
      </c>
      <c r="P17" s="288"/>
      <c r="Q17" s="221"/>
      <c r="R17" s="54" t="s">
        <v>837</v>
      </c>
    </row>
    <row r="18" spans="1:18" ht="15" customHeight="1">
      <c r="A18" s="280">
        <v>9</v>
      </c>
      <c r="B18" s="255">
        <v>45503</v>
      </c>
      <c r="C18" s="281"/>
      <c r="D18" s="282" t="s">
        <v>164</v>
      </c>
      <c r="E18" s="283" t="s">
        <v>543</v>
      </c>
      <c r="F18" s="239">
        <v>5105</v>
      </c>
      <c r="G18" s="240">
        <v>4800</v>
      </c>
      <c r="H18" s="239">
        <v>5380</v>
      </c>
      <c r="I18" s="239" t="s">
        <v>895</v>
      </c>
      <c r="J18" s="238" t="s">
        <v>968</v>
      </c>
      <c r="K18" s="238">
        <f t="shared" ref="K18" si="15">H18-F18</f>
        <v>275</v>
      </c>
      <c r="L18" s="251">
        <f t="shared" ref="L18" si="16">(F18*-0.3)/100</f>
        <v>-15.315</v>
      </c>
      <c r="M18" s="252">
        <f t="shared" ref="M18" si="17">(K18+L18)/F18</f>
        <v>5.086875612144956E-2</v>
      </c>
      <c r="N18" s="238" t="s">
        <v>545</v>
      </c>
      <c r="O18" s="253">
        <v>45524</v>
      </c>
      <c r="P18" s="254"/>
      <c r="Q18" s="221"/>
      <c r="R18" s="54" t="s">
        <v>838</v>
      </c>
    </row>
    <row r="19" spans="1:18" ht="15" customHeight="1">
      <c r="A19" s="289">
        <v>10</v>
      </c>
      <c r="B19" s="290">
        <v>45503</v>
      </c>
      <c r="C19" s="291"/>
      <c r="D19" s="292" t="s">
        <v>297</v>
      </c>
      <c r="E19" s="293" t="s">
        <v>543</v>
      </c>
      <c r="F19" s="294">
        <v>1565</v>
      </c>
      <c r="G19" s="295">
        <v>1495</v>
      </c>
      <c r="H19" s="294">
        <v>1490</v>
      </c>
      <c r="I19" s="294" t="s">
        <v>896</v>
      </c>
      <c r="J19" s="284" t="s">
        <v>912</v>
      </c>
      <c r="K19" s="284">
        <f t="shared" ref="K19" si="18">H19-F19</f>
        <v>-75</v>
      </c>
      <c r="L19" s="285">
        <f t="shared" ref="L19" si="19">(F19*-0.3)/100</f>
        <v>-4.6950000000000003</v>
      </c>
      <c r="M19" s="286">
        <f t="shared" ref="M19" si="20">(K19+L19)/F19</f>
        <v>-5.0923322683706064E-2</v>
      </c>
      <c r="N19" s="284" t="s">
        <v>555</v>
      </c>
      <c r="O19" s="287">
        <v>45510</v>
      </c>
      <c r="P19" s="288"/>
      <c r="Q19" s="221"/>
      <c r="R19" s="54" t="s">
        <v>837</v>
      </c>
    </row>
    <row r="20" spans="1:18" ht="15" customHeight="1">
      <c r="A20" s="289">
        <v>11</v>
      </c>
      <c r="B20" s="290">
        <v>45503</v>
      </c>
      <c r="C20" s="291"/>
      <c r="D20" s="292" t="s">
        <v>150</v>
      </c>
      <c r="E20" s="293" t="s">
        <v>543</v>
      </c>
      <c r="F20" s="294">
        <v>177.5</v>
      </c>
      <c r="G20" s="295">
        <v>167</v>
      </c>
      <c r="H20" s="294">
        <v>167</v>
      </c>
      <c r="I20" s="294" t="s">
        <v>886</v>
      </c>
      <c r="J20" s="284" t="s">
        <v>913</v>
      </c>
      <c r="K20" s="284">
        <f t="shared" ref="K20" si="21">H20-F20</f>
        <v>-10.5</v>
      </c>
      <c r="L20" s="285">
        <f t="shared" ref="L20" si="22">(F20*-0.3)/100</f>
        <v>-0.53249999999999997</v>
      </c>
      <c r="M20" s="286">
        <f t="shared" ref="M20" si="23">(K20+L20)/F20</f>
        <v>-6.2154929577464789E-2</v>
      </c>
      <c r="N20" s="284" t="s">
        <v>555</v>
      </c>
      <c r="O20" s="287">
        <v>45510</v>
      </c>
      <c r="P20" s="288"/>
      <c r="Q20" s="221"/>
      <c r="R20" s="54" t="s">
        <v>837</v>
      </c>
    </row>
    <row r="21" spans="1:18" ht="15" customHeight="1">
      <c r="A21" s="289">
        <v>12</v>
      </c>
      <c r="B21" s="290">
        <v>45505</v>
      </c>
      <c r="C21" s="291"/>
      <c r="D21" s="292" t="s">
        <v>227</v>
      </c>
      <c r="E21" s="293" t="s">
        <v>543</v>
      </c>
      <c r="F21" s="294">
        <v>5700</v>
      </c>
      <c r="G21" s="295">
        <v>5400</v>
      </c>
      <c r="H21" s="294">
        <v>5375</v>
      </c>
      <c r="I21" s="294" t="s">
        <v>901</v>
      </c>
      <c r="J21" s="284" t="s">
        <v>903</v>
      </c>
      <c r="K21" s="284">
        <f t="shared" ref="K21:K22" si="24">H21-F21</f>
        <v>-325</v>
      </c>
      <c r="L21" s="285">
        <f t="shared" ref="L21:L22" si="25">(F21*-0.3)/100</f>
        <v>-17.100000000000001</v>
      </c>
      <c r="M21" s="286">
        <f t="shared" ref="M21:M22" si="26">(K21+L21)/F21</f>
        <v>-6.0017543859649129E-2</v>
      </c>
      <c r="N21" s="284" t="s">
        <v>555</v>
      </c>
      <c r="O21" s="287">
        <v>45509</v>
      </c>
      <c r="P21" s="288"/>
      <c r="Q21" s="221"/>
    </row>
    <row r="22" spans="1:18" ht="15" customHeight="1">
      <c r="A22" s="280">
        <v>13</v>
      </c>
      <c r="B22" s="255">
        <v>45510</v>
      </c>
      <c r="C22" s="281"/>
      <c r="D22" s="282" t="s">
        <v>220</v>
      </c>
      <c r="E22" s="283" t="s">
        <v>543</v>
      </c>
      <c r="F22" s="239">
        <v>1029</v>
      </c>
      <c r="G22" s="240">
        <v>948</v>
      </c>
      <c r="H22" s="239">
        <v>1078</v>
      </c>
      <c r="I22" s="239" t="s">
        <v>907</v>
      </c>
      <c r="J22" s="238" t="s">
        <v>770</v>
      </c>
      <c r="K22" s="238">
        <f t="shared" si="24"/>
        <v>49</v>
      </c>
      <c r="L22" s="251">
        <f t="shared" si="25"/>
        <v>-3.0869999999999997</v>
      </c>
      <c r="M22" s="252">
        <f t="shared" si="26"/>
        <v>4.4619047619047614E-2</v>
      </c>
      <c r="N22" s="238" t="s">
        <v>545</v>
      </c>
      <c r="O22" s="253">
        <v>45516</v>
      </c>
      <c r="P22" s="254"/>
      <c r="Q22" s="221"/>
    </row>
    <row r="23" spans="1:18" ht="15" customHeight="1">
      <c r="A23" s="180">
        <v>14</v>
      </c>
      <c r="B23" s="177">
        <v>45510</v>
      </c>
      <c r="C23" s="181"/>
      <c r="D23" s="185" t="s">
        <v>162</v>
      </c>
      <c r="E23" s="182" t="s">
        <v>543</v>
      </c>
      <c r="F23" s="176" t="s">
        <v>908</v>
      </c>
      <c r="G23" s="178">
        <v>3440</v>
      </c>
      <c r="H23" s="176"/>
      <c r="I23" s="176" t="s">
        <v>909</v>
      </c>
      <c r="J23" s="178" t="s">
        <v>544</v>
      </c>
      <c r="K23" s="178"/>
      <c r="L23" s="179"/>
      <c r="M23" s="183"/>
      <c r="N23" s="178"/>
      <c r="O23" s="184"/>
      <c r="P23" s="179">
        <f>VLOOKUP(D23,'MidCap Intra'!$B$11:$C$571,2,0)</f>
        <v>3598.55</v>
      </c>
      <c r="Q23" s="221"/>
    </row>
    <row r="24" spans="1:18" ht="15" customHeight="1">
      <c r="A24" s="280">
        <v>15</v>
      </c>
      <c r="B24" s="255">
        <v>45510</v>
      </c>
      <c r="C24" s="281"/>
      <c r="D24" s="282" t="s">
        <v>497</v>
      </c>
      <c r="E24" s="283" t="s">
        <v>543</v>
      </c>
      <c r="F24" s="239">
        <v>259</v>
      </c>
      <c r="G24" s="240">
        <v>246</v>
      </c>
      <c r="H24" s="239">
        <v>271.5</v>
      </c>
      <c r="I24" s="239" t="s">
        <v>910</v>
      </c>
      <c r="J24" s="238" t="s">
        <v>920</v>
      </c>
      <c r="K24" s="238">
        <f t="shared" ref="K24:K25" si="27">H24-F24</f>
        <v>12.5</v>
      </c>
      <c r="L24" s="251">
        <f t="shared" ref="L24:L25" si="28">(F24*-0.3)/100</f>
        <v>-0.77700000000000002</v>
      </c>
      <c r="M24" s="252">
        <f t="shared" ref="M24:M25" si="29">(K24+L24)/F24</f>
        <v>4.5262548262548268E-2</v>
      </c>
      <c r="N24" s="238" t="s">
        <v>545</v>
      </c>
      <c r="O24" s="253">
        <v>45512</v>
      </c>
      <c r="P24" s="254"/>
      <c r="Q24" s="221"/>
    </row>
    <row r="25" spans="1:18" ht="15" customHeight="1">
      <c r="A25" s="280">
        <v>16</v>
      </c>
      <c r="B25" s="255">
        <v>45510</v>
      </c>
      <c r="C25" s="281"/>
      <c r="D25" s="282" t="s">
        <v>74</v>
      </c>
      <c r="E25" s="283" t="s">
        <v>543</v>
      </c>
      <c r="F25" s="239">
        <v>292</v>
      </c>
      <c r="G25" s="240">
        <v>268</v>
      </c>
      <c r="H25" s="239">
        <v>308</v>
      </c>
      <c r="I25" s="239" t="s">
        <v>911</v>
      </c>
      <c r="J25" s="238" t="s">
        <v>1000</v>
      </c>
      <c r="K25" s="238">
        <f t="shared" si="27"/>
        <v>16</v>
      </c>
      <c r="L25" s="251">
        <f t="shared" si="28"/>
        <v>-0.87599999999999989</v>
      </c>
      <c r="M25" s="252">
        <f t="shared" si="29"/>
        <v>5.1794520547945207E-2</v>
      </c>
      <c r="N25" s="238" t="s">
        <v>545</v>
      </c>
      <c r="O25" s="253">
        <v>45527</v>
      </c>
      <c r="P25" s="254"/>
      <c r="Q25" s="221"/>
    </row>
    <row r="26" spans="1:18" ht="15" customHeight="1">
      <c r="A26" s="180">
        <v>17</v>
      </c>
      <c r="B26" s="177">
        <v>45512</v>
      </c>
      <c r="C26" s="181"/>
      <c r="D26" s="185" t="s">
        <v>78</v>
      </c>
      <c r="E26" s="182" t="s">
        <v>543</v>
      </c>
      <c r="F26" s="176" t="s">
        <v>918</v>
      </c>
      <c r="G26" s="178">
        <v>1390</v>
      </c>
      <c r="H26" s="176"/>
      <c r="I26" s="176" t="s">
        <v>919</v>
      </c>
      <c r="J26" s="178" t="s">
        <v>544</v>
      </c>
      <c r="K26" s="178"/>
      <c r="L26" s="179"/>
      <c r="M26" s="183"/>
      <c r="N26" s="178"/>
      <c r="O26" s="184"/>
      <c r="P26" s="179">
        <f>VLOOKUP(D26,'MidCap Intra'!$B$11:$C$571,2,0)</f>
        <v>1506.75</v>
      </c>
      <c r="Q26" s="221"/>
    </row>
    <row r="27" spans="1:18" ht="15" customHeight="1">
      <c r="A27" s="280">
        <v>18</v>
      </c>
      <c r="B27" s="255">
        <v>45512</v>
      </c>
      <c r="C27" s="281"/>
      <c r="D27" s="282" t="s">
        <v>56</v>
      </c>
      <c r="E27" s="283" t="s">
        <v>543</v>
      </c>
      <c r="F27" s="239">
        <v>247.5</v>
      </c>
      <c r="G27" s="240">
        <v>232</v>
      </c>
      <c r="H27" s="239">
        <v>261</v>
      </c>
      <c r="I27" s="239" t="s">
        <v>921</v>
      </c>
      <c r="J27" s="238" t="s">
        <v>969</v>
      </c>
      <c r="K27" s="238">
        <f t="shared" ref="K27" si="30">H27-F27</f>
        <v>13.5</v>
      </c>
      <c r="L27" s="251">
        <f t="shared" ref="L27" si="31">(F27*-0.3)/100</f>
        <v>-0.74250000000000005</v>
      </c>
      <c r="M27" s="252">
        <f t="shared" ref="M27" si="32">(K27+L27)/F27</f>
        <v>5.1545454545454547E-2</v>
      </c>
      <c r="N27" s="238" t="s">
        <v>545</v>
      </c>
      <c r="O27" s="253">
        <v>45524</v>
      </c>
      <c r="P27" s="254"/>
      <c r="Q27" s="221"/>
    </row>
    <row r="28" spans="1:18" ht="15" customHeight="1">
      <c r="A28" s="280">
        <v>19</v>
      </c>
      <c r="B28" s="255">
        <v>45512</v>
      </c>
      <c r="C28" s="281"/>
      <c r="D28" s="282" t="s">
        <v>287</v>
      </c>
      <c r="E28" s="283" t="s">
        <v>543</v>
      </c>
      <c r="F28" s="239">
        <v>363</v>
      </c>
      <c r="G28" s="240">
        <v>345</v>
      </c>
      <c r="H28" s="239">
        <v>381.5</v>
      </c>
      <c r="I28" s="239" t="s">
        <v>923</v>
      </c>
      <c r="J28" s="238" t="s">
        <v>967</v>
      </c>
      <c r="K28" s="238">
        <f t="shared" ref="K28" si="33">H28-F28</f>
        <v>18.5</v>
      </c>
      <c r="L28" s="251">
        <f t="shared" ref="L28" si="34">(F28*-0.3)/100</f>
        <v>-1.089</v>
      </c>
      <c r="M28" s="252">
        <f t="shared" ref="M28" si="35">(K28+L28)/F28</f>
        <v>4.7964187327823697E-2</v>
      </c>
      <c r="N28" s="238" t="s">
        <v>545</v>
      </c>
      <c r="O28" s="253">
        <v>45524</v>
      </c>
      <c r="P28" s="254"/>
      <c r="Q28" s="221"/>
    </row>
    <row r="29" spans="1:18" ht="15" customHeight="1">
      <c r="A29" s="289">
        <v>20</v>
      </c>
      <c r="B29" s="290">
        <v>45513</v>
      </c>
      <c r="C29" s="291"/>
      <c r="D29" s="292" t="s">
        <v>59</v>
      </c>
      <c r="E29" s="293" t="s">
        <v>543</v>
      </c>
      <c r="F29" s="294">
        <v>2010</v>
      </c>
      <c r="G29" s="295">
        <v>1930</v>
      </c>
      <c r="H29" s="294">
        <v>1915</v>
      </c>
      <c r="I29" s="294" t="s">
        <v>928</v>
      </c>
      <c r="J29" s="284" t="s">
        <v>664</v>
      </c>
      <c r="K29" s="284">
        <f t="shared" ref="K29" si="36">H29-F29</f>
        <v>-95</v>
      </c>
      <c r="L29" s="285">
        <f t="shared" ref="L29" si="37">(F29*-0.3)/100</f>
        <v>-6.03</v>
      </c>
      <c r="M29" s="286">
        <f t="shared" ref="M29" si="38">(K29+L29)/F29</f>
        <v>-5.0263681592039804E-2</v>
      </c>
      <c r="N29" s="284" t="s">
        <v>555</v>
      </c>
      <c r="O29" s="287">
        <v>45517</v>
      </c>
      <c r="P29" s="288"/>
      <c r="Q29" s="221"/>
    </row>
    <row r="30" spans="1:18" ht="15" customHeight="1">
      <c r="A30" s="180">
        <v>21</v>
      </c>
      <c r="B30" s="177">
        <v>45516</v>
      </c>
      <c r="C30" s="181"/>
      <c r="D30" s="185" t="s">
        <v>133</v>
      </c>
      <c r="E30" s="182" t="s">
        <v>543</v>
      </c>
      <c r="F30" s="176" t="s">
        <v>929</v>
      </c>
      <c r="G30" s="178">
        <v>2540</v>
      </c>
      <c r="H30" s="176"/>
      <c r="I30" s="176" t="s">
        <v>930</v>
      </c>
      <c r="J30" s="178" t="s">
        <v>544</v>
      </c>
      <c r="K30" s="178"/>
      <c r="L30" s="179"/>
      <c r="M30" s="183"/>
      <c r="N30" s="178"/>
      <c r="O30" s="184"/>
      <c r="P30" s="179">
        <f>VLOOKUP(D30,'MidCap Intra'!$B$11:$C$571,2,0)</f>
        <v>2815.6</v>
      </c>
      <c r="Q30" s="221"/>
    </row>
    <row r="31" spans="1:18" ht="15" customHeight="1">
      <c r="A31" s="280">
        <v>22</v>
      </c>
      <c r="B31" s="255">
        <v>45516</v>
      </c>
      <c r="C31" s="281"/>
      <c r="D31" s="282" t="s">
        <v>211</v>
      </c>
      <c r="E31" s="283" t="s">
        <v>543</v>
      </c>
      <c r="F31" s="239">
        <v>6890</v>
      </c>
      <c r="G31" s="240">
        <v>6490</v>
      </c>
      <c r="H31" s="239">
        <v>7240</v>
      </c>
      <c r="I31" s="239" t="s">
        <v>931</v>
      </c>
      <c r="J31" s="238" t="s">
        <v>949</v>
      </c>
      <c r="K31" s="238">
        <f t="shared" ref="K31" si="39">H31-F31</f>
        <v>350</v>
      </c>
      <c r="L31" s="251">
        <f t="shared" ref="L31" si="40">(F31*-0.3)/100</f>
        <v>-20.67</v>
      </c>
      <c r="M31" s="252">
        <f t="shared" ref="M31" si="41">(K31+L31)/F31</f>
        <v>4.7798258345428155E-2</v>
      </c>
      <c r="N31" s="238" t="s">
        <v>545</v>
      </c>
      <c r="O31" s="253">
        <v>45523</v>
      </c>
      <c r="P31" s="254"/>
      <c r="Q31" s="221"/>
    </row>
    <row r="32" spans="1:18" ht="15" customHeight="1">
      <c r="A32" s="280">
        <v>23</v>
      </c>
      <c r="B32" s="255">
        <v>45520</v>
      </c>
      <c r="C32" s="281"/>
      <c r="D32" s="282" t="s">
        <v>297</v>
      </c>
      <c r="E32" s="283" t="s">
        <v>543</v>
      </c>
      <c r="F32" s="239">
        <v>1420</v>
      </c>
      <c r="G32" s="240">
        <v>1335</v>
      </c>
      <c r="H32" s="239">
        <v>1498</v>
      </c>
      <c r="I32" s="239" t="s">
        <v>941</v>
      </c>
      <c r="J32" s="238" t="s">
        <v>946</v>
      </c>
      <c r="K32" s="238">
        <f t="shared" ref="K32" si="42">H32-F32</f>
        <v>78</v>
      </c>
      <c r="L32" s="251">
        <f t="shared" ref="L32" si="43">(F32*-0.3)/100</f>
        <v>-4.26</v>
      </c>
      <c r="M32" s="252">
        <f t="shared" ref="M32" si="44">(K32+L32)/F32</f>
        <v>5.1929577464788726E-2</v>
      </c>
      <c r="N32" s="238" t="s">
        <v>545</v>
      </c>
      <c r="O32" s="253">
        <v>45523</v>
      </c>
      <c r="P32" s="254"/>
      <c r="Q32" s="221"/>
    </row>
    <row r="33" spans="1:38" ht="15" customHeight="1">
      <c r="A33" s="180">
        <v>24</v>
      </c>
      <c r="B33" s="177">
        <v>45523</v>
      </c>
      <c r="C33" s="181"/>
      <c r="D33" s="185" t="s">
        <v>273</v>
      </c>
      <c r="E33" s="182" t="s">
        <v>543</v>
      </c>
      <c r="F33" s="176" t="s">
        <v>944</v>
      </c>
      <c r="G33" s="178">
        <v>468</v>
      </c>
      <c r="H33" s="176"/>
      <c r="I33" s="176" t="s">
        <v>945</v>
      </c>
      <c r="J33" s="178" t="s">
        <v>544</v>
      </c>
      <c r="K33" s="178"/>
      <c r="L33" s="179"/>
      <c r="M33" s="183"/>
      <c r="N33" s="178"/>
      <c r="O33" s="184"/>
      <c r="P33" s="179">
        <f>VLOOKUP(D33,'MidCap Intra'!$B$11:$C$571,2,0)</f>
        <v>513.79999999999995</v>
      </c>
      <c r="Q33" s="221"/>
    </row>
    <row r="34" spans="1:38" ht="15" customHeight="1">
      <c r="A34" s="180">
        <v>25</v>
      </c>
      <c r="B34" s="177">
        <v>45524</v>
      </c>
      <c r="C34" s="181"/>
      <c r="D34" s="185" t="s">
        <v>135</v>
      </c>
      <c r="E34" s="182" t="s">
        <v>543</v>
      </c>
      <c r="F34" s="176" t="s">
        <v>958</v>
      </c>
      <c r="G34" s="178">
        <v>1900</v>
      </c>
      <c r="H34" s="176"/>
      <c r="I34" s="176" t="s">
        <v>959</v>
      </c>
      <c r="J34" s="178" t="s">
        <v>544</v>
      </c>
      <c r="K34" s="178"/>
      <c r="L34" s="179"/>
      <c r="M34" s="183"/>
      <c r="N34" s="178"/>
      <c r="O34" s="184"/>
      <c r="P34" s="179">
        <f>VLOOKUP(D34,'MidCap Intra'!$B$11:$C$571,2,0)</f>
        <v>2096.8000000000002</v>
      </c>
      <c r="Q34" s="221"/>
    </row>
    <row r="35" spans="1:38" ht="15" customHeight="1">
      <c r="A35" s="180">
        <v>26</v>
      </c>
      <c r="B35" s="177">
        <v>45524</v>
      </c>
      <c r="C35" s="181"/>
      <c r="D35" s="185" t="s">
        <v>495</v>
      </c>
      <c r="E35" s="182" t="s">
        <v>543</v>
      </c>
      <c r="F35" s="176" t="s">
        <v>960</v>
      </c>
      <c r="G35" s="178">
        <v>699</v>
      </c>
      <c r="H35" s="176"/>
      <c r="I35" s="176" t="s">
        <v>961</v>
      </c>
      <c r="J35" s="178" t="s">
        <v>544</v>
      </c>
      <c r="K35" s="178"/>
      <c r="L35" s="179"/>
      <c r="M35" s="183"/>
      <c r="N35" s="178"/>
      <c r="O35" s="184"/>
      <c r="P35" s="179">
        <f>VLOOKUP(D35,'MidCap Intra'!$B$11:$C$571,2,0)</f>
        <v>749.2</v>
      </c>
      <c r="Q35" s="221"/>
    </row>
    <row r="36" spans="1:38" ht="15" customHeight="1">
      <c r="A36" s="180">
        <v>27</v>
      </c>
      <c r="B36" s="177">
        <v>45524</v>
      </c>
      <c r="C36" s="181"/>
      <c r="D36" s="185" t="s">
        <v>219</v>
      </c>
      <c r="E36" s="182" t="s">
        <v>543</v>
      </c>
      <c r="F36" s="176" t="s">
        <v>962</v>
      </c>
      <c r="G36" s="178">
        <v>1120</v>
      </c>
      <c r="H36" s="176"/>
      <c r="I36" s="176" t="s">
        <v>963</v>
      </c>
      <c r="J36" s="178" t="s">
        <v>544</v>
      </c>
      <c r="K36" s="178"/>
      <c r="L36" s="179"/>
      <c r="M36" s="183"/>
      <c r="N36" s="178"/>
      <c r="O36" s="184"/>
      <c r="P36" s="179">
        <f>VLOOKUP(D36,'MidCap Intra'!$B$11:$C$571,2,0)</f>
        <v>1196.8</v>
      </c>
      <c r="Q36" s="221"/>
    </row>
    <row r="37" spans="1:38" ht="15" customHeight="1">
      <c r="A37" s="280">
        <v>28</v>
      </c>
      <c r="B37" s="255">
        <v>45524</v>
      </c>
      <c r="C37" s="281"/>
      <c r="D37" s="282" t="s">
        <v>168</v>
      </c>
      <c r="E37" s="283" t="s">
        <v>543</v>
      </c>
      <c r="F37" s="239">
        <v>203</v>
      </c>
      <c r="G37" s="240">
        <v>188</v>
      </c>
      <c r="H37" s="239">
        <v>219</v>
      </c>
      <c r="I37" s="239" t="s">
        <v>964</v>
      </c>
      <c r="J37" s="238" t="s">
        <v>1000</v>
      </c>
      <c r="K37" s="238">
        <f t="shared" ref="K37" si="45">H37-F37</f>
        <v>16</v>
      </c>
      <c r="L37" s="251">
        <f t="shared" ref="L37" si="46">(F37*-0.3)/100</f>
        <v>-0.60899999999999999</v>
      </c>
      <c r="M37" s="252">
        <f t="shared" ref="M37" si="47">(K37+L37)/F37</f>
        <v>7.5817733990147781E-2</v>
      </c>
      <c r="N37" s="238" t="s">
        <v>545</v>
      </c>
      <c r="O37" s="253">
        <v>45526</v>
      </c>
      <c r="P37" s="254"/>
      <c r="Q37" s="221"/>
    </row>
    <row r="38" spans="1:38" ht="15" customHeight="1">
      <c r="A38" s="180">
        <v>29</v>
      </c>
      <c r="B38" s="177">
        <v>45524</v>
      </c>
      <c r="C38" s="181"/>
      <c r="D38" s="185" t="s">
        <v>211</v>
      </c>
      <c r="E38" s="182" t="s">
        <v>543</v>
      </c>
      <c r="F38" s="176" t="s">
        <v>965</v>
      </c>
      <c r="G38" s="178">
        <v>6640</v>
      </c>
      <c r="H38" s="176"/>
      <c r="I38" s="176" t="s">
        <v>966</v>
      </c>
      <c r="J38" s="178" t="s">
        <v>544</v>
      </c>
      <c r="K38" s="178"/>
      <c r="L38" s="179"/>
      <c r="M38" s="183"/>
      <c r="N38" s="178"/>
      <c r="O38" s="184"/>
      <c r="P38" s="179">
        <f>VLOOKUP(D38,'MidCap Intra'!$B$11:$C$571,2,0)</f>
        <v>7022.15</v>
      </c>
      <c r="Q38" s="221"/>
    </row>
    <row r="39" spans="1:38" ht="15" customHeight="1">
      <c r="A39" s="180">
        <v>30</v>
      </c>
      <c r="B39" s="177">
        <v>45527</v>
      </c>
      <c r="C39" s="181"/>
      <c r="D39" s="185" t="s">
        <v>871</v>
      </c>
      <c r="E39" s="182" t="s">
        <v>543</v>
      </c>
      <c r="F39" s="176" t="s">
        <v>1078</v>
      </c>
      <c r="G39" s="178">
        <v>945</v>
      </c>
      <c r="H39" s="176"/>
      <c r="I39" s="176" t="s">
        <v>907</v>
      </c>
      <c r="J39" s="178" t="s">
        <v>544</v>
      </c>
      <c r="K39" s="178"/>
      <c r="L39" s="179"/>
      <c r="M39" s="183"/>
      <c r="N39" s="178"/>
      <c r="O39" s="184"/>
      <c r="P39" s="179">
        <f>VLOOKUP(D39,'[1]MidCap Intra'!$B$11:$C$571,2,0)</f>
        <v>1007.2</v>
      </c>
      <c r="Q39" s="221"/>
    </row>
    <row r="40" spans="1:38" ht="15" customHeight="1">
      <c r="A40" s="180"/>
      <c r="B40" s="177"/>
      <c r="C40" s="181"/>
      <c r="D40" s="185"/>
      <c r="E40" s="182"/>
      <c r="F40" s="176"/>
      <c r="G40" s="178"/>
      <c r="H40" s="176"/>
      <c r="I40" s="176"/>
      <c r="J40" s="178"/>
      <c r="K40" s="178"/>
      <c r="L40" s="179"/>
      <c r="M40" s="183"/>
      <c r="N40" s="178"/>
      <c r="O40" s="184"/>
      <c r="P40" s="179"/>
      <c r="Q40" s="221"/>
    </row>
    <row r="41" spans="1:38" ht="15" customHeight="1">
      <c r="A41" s="180"/>
      <c r="B41" s="177"/>
      <c r="C41" s="181"/>
      <c r="D41" s="185"/>
      <c r="E41" s="182"/>
      <c r="F41" s="176"/>
      <c r="G41" s="178"/>
      <c r="H41" s="176"/>
      <c r="I41" s="176"/>
      <c r="J41" s="178"/>
      <c r="K41" s="178"/>
      <c r="L41" s="179"/>
      <c r="M41" s="183"/>
      <c r="N41" s="178"/>
      <c r="O41" s="184"/>
      <c r="P41" s="179"/>
      <c r="Q41" s="221"/>
    </row>
    <row r="42" spans="1:38" ht="15" customHeight="1"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1:38" ht="14.25" customHeight="1">
      <c r="A43" s="96"/>
      <c r="B43" s="97"/>
      <c r="C43" s="98"/>
      <c r="D43" s="99"/>
      <c r="E43" s="100"/>
      <c r="F43" s="100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101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2" t="s">
        <v>546</v>
      </c>
      <c r="B44" s="103"/>
      <c r="C44" s="104"/>
      <c r="E44" s="105"/>
      <c r="F44" s="105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6" t="s">
        <v>547</v>
      </c>
      <c r="B45" s="102"/>
      <c r="C45" s="102"/>
      <c r="D45" s="102"/>
      <c r="E45" s="37"/>
      <c r="F45" s="107" t="s">
        <v>548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2" t="s">
        <v>549</v>
      </c>
      <c r="B46" s="102"/>
      <c r="C46" s="102"/>
      <c r="D46" s="102" t="s">
        <v>550</v>
      </c>
      <c r="E46" s="6"/>
      <c r="F46" s="107" t="s">
        <v>551</v>
      </c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02"/>
      <c r="B47" s="102"/>
      <c r="C47" s="102"/>
      <c r="D47" s="102"/>
      <c r="E47" s="6"/>
      <c r="F47" s="6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" customHeight="1">
      <c r="A48" s="189"/>
      <c r="B48" s="189"/>
      <c r="C48" s="189"/>
      <c r="D48" s="189"/>
      <c r="E48" s="190"/>
      <c r="F48" s="190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" customHeight="1">
      <c r="A49" s="189"/>
      <c r="B49" s="189"/>
      <c r="C49" s="189"/>
      <c r="D49" s="189"/>
      <c r="E49" s="190"/>
      <c r="F49" s="190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38.25" customHeight="1">
      <c r="A50" s="91" t="s">
        <v>1013</v>
      </c>
      <c r="B50" s="119"/>
      <c r="C50" s="119"/>
      <c r="D50" s="120"/>
      <c r="E50" s="108"/>
      <c r="F50" s="6"/>
      <c r="G50" s="6"/>
      <c r="H50" s="109"/>
      <c r="I50" s="121"/>
      <c r="J50" s="1"/>
      <c r="K50" s="6"/>
      <c r="L50" s="6"/>
      <c r="M50" s="6"/>
      <c r="N50" s="1"/>
      <c r="O50" s="1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"/>
      <c r="AH50" s="1"/>
      <c r="AI50" s="1"/>
      <c r="AJ50" s="6"/>
      <c r="AK50" s="1"/>
    </row>
    <row r="51" spans="1:38" ht="39.6">
      <c r="A51" s="92" t="s">
        <v>16</v>
      </c>
      <c r="B51" s="93" t="s">
        <v>520</v>
      </c>
      <c r="C51" s="93"/>
      <c r="D51" s="94" t="s">
        <v>530</v>
      </c>
      <c r="E51" s="93" t="s">
        <v>531</v>
      </c>
      <c r="F51" s="93" t="s">
        <v>532</v>
      </c>
      <c r="G51" s="93" t="s">
        <v>533</v>
      </c>
      <c r="H51" s="93" t="s">
        <v>534</v>
      </c>
      <c r="I51" s="93" t="s">
        <v>535</v>
      </c>
      <c r="J51" s="92" t="s">
        <v>536</v>
      </c>
      <c r="K51" s="112" t="s">
        <v>553</v>
      </c>
      <c r="L51" s="113" t="s">
        <v>538</v>
      </c>
      <c r="M51" s="95" t="s">
        <v>539</v>
      </c>
      <c r="N51" s="93" t="s">
        <v>540</v>
      </c>
      <c r="O51" s="94" t="s">
        <v>541</v>
      </c>
      <c r="P51" s="186" t="s">
        <v>542</v>
      </c>
      <c r="Q51" s="188" t="s">
        <v>807</v>
      </c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37"/>
      <c r="AH51" s="37"/>
      <c r="AI51" s="37"/>
      <c r="AJ51" s="37"/>
      <c r="AK51" s="37"/>
      <c r="AL51" s="37"/>
    </row>
    <row r="52" spans="1:38" ht="12.75" customHeight="1">
      <c r="A52" s="239">
        <v>1</v>
      </c>
      <c r="B52" s="255">
        <v>45523</v>
      </c>
      <c r="C52" s="313"/>
      <c r="D52" s="313" t="s">
        <v>947</v>
      </c>
      <c r="E52" s="239" t="s">
        <v>543</v>
      </c>
      <c r="F52" s="239">
        <v>327.5</v>
      </c>
      <c r="G52" s="239">
        <v>298</v>
      </c>
      <c r="H52" s="239">
        <v>353</v>
      </c>
      <c r="I52" s="239" t="s">
        <v>948</v>
      </c>
      <c r="J52" s="238" t="s">
        <v>982</v>
      </c>
      <c r="K52" s="238">
        <f t="shared" ref="K52" si="48">H52-F52</f>
        <v>25.5</v>
      </c>
      <c r="L52" s="251">
        <f t="shared" ref="L52" si="49">(F52*-0.3)/100</f>
        <v>-0.98250000000000004</v>
      </c>
      <c r="M52" s="252">
        <f t="shared" ref="M52" si="50">(K52+L52)/F52</f>
        <v>7.4862595419847328E-2</v>
      </c>
      <c r="N52" s="238" t="s">
        <v>545</v>
      </c>
      <c r="O52" s="253">
        <v>45525</v>
      </c>
      <c r="P52" s="254"/>
      <c r="Q52" s="235"/>
      <c r="R52" s="54" t="s">
        <v>837</v>
      </c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8" ht="12.75" customHeight="1">
      <c r="A53" s="239">
        <v>2</v>
      </c>
      <c r="B53" s="255">
        <v>45525</v>
      </c>
      <c r="C53" s="313"/>
      <c r="D53" s="313" t="s">
        <v>983</v>
      </c>
      <c r="E53" s="239" t="s">
        <v>543</v>
      </c>
      <c r="F53" s="239">
        <v>120</v>
      </c>
      <c r="G53" s="239">
        <v>107</v>
      </c>
      <c r="H53" s="239">
        <v>129.5</v>
      </c>
      <c r="I53" s="239" t="s">
        <v>984</v>
      </c>
      <c r="J53" s="238" t="s">
        <v>1001</v>
      </c>
      <c r="K53" s="238">
        <f t="shared" ref="K53" si="51">H53-F53</f>
        <v>9.5</v>
      </c>
      <c r="L53" s="251">
        <f t="shared" ref="L53" si="52">(F53*-0.3)/100</f>
        <v>-0.36</v>
      </c>
      <c r="M53" s="252">
        <f t="shared" ref="M53" si="53">(K53+L53)/F53</f>
        <v>7.6166666666666674E-2</v>
      </c>
      <c r="N53" s="238" t="s">
        <v>545</v>
      </c>
      <c r="O53" s="253">
        <v>45526</v>
      </c>
      <c r="P53" s="254"/>
      <c r="Q53" s="235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8" ht="12.75" customHeight="1">
      <c r="A54" s="176">
        <v>3</v>
      </c>
      <c r="B54" s="177">
        <v>45526</v>
      </c>
      <c r="C54" s="220"/>
      <c r="D54" s="220" t="s">
        <v>137</v>
      </c>
      <c r="E54" s="176" t="s">
        <v>543</v>
      </c>
      <c r="F54" s="176" t="s">
        <v>1002</v>
      </c>
      <c r="G54" s="176">
        <v>14.9</v>
      </c>
      <c r="H54" s="176"/>
      <c r="I54" s="176" t="s">
        <v>1003</v>
      </c>
      <c r="J54" s="176" t="s">
        <v>544</v>
      </c>
      <c r="K54" s="176"/>
      <c r="L54" s="236"/>
      <c r="M54" s="237"/>
      <c r="N54" s="176"/>
      <c r="O54" s="223"/>
      <c r="P54" s="179"/>
      <c r="Q54" s="235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8" ht="12.75" customHeight="1">
      <c r="A55" s="176">
        <v>4</v>
      </c>
      <c r="B55" s="177">
        <v>45526</v>
      </c>
      <c r="C55" s="220"/>
      <c r="D55" s="220" t="s">
        <v>1004</v>
      </c>
      <c r="E55" s="176" t="s">
        <v>543</v>
      </c>
      <c r="F55" s="176" t="s">
        <v>1005</v>
      </c>
      <c r="G55" s="176">
        <v>1690</v>
      </c>
      <c r="H55" s="176"/>
      <c r="I55" s="176" t="s">
        <v>1006</v>
      </c>
      <c r="J55" s="176" t="s">
        <v>544</v>
      </c>
      <c r="K55" s="176"/>
      <c r="L55" s="236"/>
      <c r="M55" s="237"/>
      <c r="N55" s="176"/>
      <c r="O55" s="223"/>
      <c r="P55" s="179"/>
      <c r="Q55" s="235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76"/>
      <c r="B56" s="177"/>
      <c r="C56" s="220"/>
      <c r="D56" s="220"/>
      <c r="E56" s="176"/>
      <c r="F56" s="176"/>
      <c r="G56" s="176"/>
      <c r="H56" s="176"/>
      <c r="I56" s="176"/>
      <c r="J56" s="176"/>
      <c r="K56" s="176"/>
      <c r="L56" s="236"/>
      <c r="M56" s="237"/>
      <c r="N56" s="176"/>
      <c r="O56" s="223"/>
      <c r="P56" s="179"/>
      <c r="Q56" s="235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76"/>
      <c r="B57" s="177"/>
      <c r="C57" s="220"/>
      <c r="D57" s="220"/>
      <c r="E57" s="176"/>
      <c r="F57" s="176"/>
      <c r="G57" s="176"/>
      <c r="H57" s="176"/>
      <c r="I57" s="176"/>
      <c r="J57" s="176"/>
      <c r="K57" s="176"/>
      <c r="L57" s="236"/>
      <c r="M57" s="237"/>
      <c r="N57" s="176"/>
      <c r="O57" s="223"/>
      <c r="P57" s="179"/>
      <c r="Q57" s="235"/>
      <c r="R57" s="54" t="s">
        <v>837</v>
      </c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02" t="s">
        <v>546</v>
      </c>
      <c r="B58" s="102"/>
      <c r="C58" s="102"/>
      <c r="D58" s="54"/>
      <c r="E58" s="37"/>
      <c r="F58" s="107" t="s">
        <v>548</v>
      </c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6" t="s">
        <v>547</v>
      </c>
      <c r="B59" s="102"/>
      <c r="C59" s="102"/>
      <c r="D59" s="54"/>
      <c r="E59" s="37"/>
      <c r="F59" s="107" t="s">
        <v>551</v>
      </c>
      <c r="G59" s="54"/>
      <c r="H59" s="54" t="s">
        <v>567</v>
      </c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54"/>
      <c r="B60" s="54"/>
      <c r="C60" s="102"/>
      <c r="D60" s="54"/>
      <c r="E60" s="37"/>
      <c r="F60" s="107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" customHeight="1">
      <c r="A61" s="189"/>
      <c r="B61" s="189"/>
      <c r="C61" s="189"/>
      <c r="D61" s="189"/>
      <c r="E61" s="190"/>
      <c r="F61" s="190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</row>
    <row r="62" spans="1:38" ht="38.25" customHeight="1">
      <c r="A62" s="91" t="s">
        <v>1014</v>
      </c>
      <c r="B62" s="119"/>
      <c r="C62" s="119"/>
      <c r="D62" s="120"/>
      <c r="E62" s="108"/>
      <c r="F62" s="6"/>
      <c r="G62" s="6"/>
      <c r="H62" s="109"/>
      <c r="I62" s="121"/>
      <c r="J62" s="1"/>
      <c r="K62" s="6"/>
      <c r="L62" s="6"/>
      <c r="M62" s="6"/>
      <c r="N62" s="1"/>
      <c r="O62" s="1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  <c r="AE62" s="54"/>
      <c r="AF62" s="37"/>
      <c r="AG62" s="1"/>
      <c r="AH62" s="1"/>
      <c r="AI62" s="1"/>
      <c r="AJ62" s="6"/>
      <c r="AK62" s="1"/>
    </row>
    <row r="63" spans="1:38" ht="39.6">
      <c r="A63" s="92" t="s">
        <v>16</v>
      </c>
      <c r="B63" s="93" t="s">
        <v>520</v>
      </c>
      <c r="C63" s="93"/>
      <c r="D63" s="94" t="s">
        <v>530</v>
      </c>
      <c r="E63" s="93" t="s">
        <v>531</v>
      </c>
      <c r="F63" s="93" t="s">
        <v>532</v>
      </c>
      <c r="G63" s="93" t="s">
        <v>533</v>
      </c>
      <c r="H63" s="93" t="s">
        <v>534</v>
      </c>
      <c r="I63" s="93" t="s">
        <v>535</v>
      </c>
      <c r="J63" s="92" t="s">
        <v>536</v>
      </c>
      <c r="K63" s="112" t="s">
        <v>553</v>
      </c>
      <c r="L63" s="113" t="s">
        <v>538</v>
      </c>
      <c r="M63" s="95" t="s">
        <v>539</v>
      </c>
      <c r="N63" s="93" t="s">
        <v>540</v>
      </c>
      <c r="O63" s="94" t="s">
        <v>541</v>
      </c>
      <c r="P63" s="186" t="s">
        <v>542</v>
      </c>
      <c r="Q63" s="188" t="s">
        <v>807</v>
      </c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  <c r="AE63" s="54"/>
      <c r="AF63" s="37"/>
      <c r="AG63" s="37"/>
      <c r="AH63" s="37"/>
      <c r="AI63" s="37"/>
      <c r="AJ63" s="37"/>
      <c r="AK63" s="37"/>
      <c r="AL63" s="37"/>
    </row>
    <row r="64" spans="1:38" ht="12.75" customHeight="1">
      <c r="A64" s="176">
        <v>1</v>
      </c>
      <c r="B64" s="177">
        <v>45356</v>
      </c>
      <c r="C64" s="220"/>
      <c r="D64" s="220" t="s">
        <v>294</v>
      </c>
      <c r="E64" s="176" t="s">
        <v>836</v>
      </c>
      <c r="F64" s="176">
        <v>38.94</v>
      </c>
      <c r="G64" s="176">
        <v>34.64</v>
      </c>
      <c r="H64" s="176"/>
      <c r="I64" s="176" t="s">
        <v>874</v>
      </c>
      <c r="J64" s="176" t="s">
        <v>544</v>
      </c>
      <c r="K64" s="176"/>
      <c r="L64" s="236"/>
      <c r="M64" s="237"/>
      <c r="N64" s="176"/>
      <c r="O64" s="223"/>
      <c r="P64" s="179">
        <f>VLOOKUP(D64,'MidCap Intra'!$B$11:$C$571,2,0)</f>
        <v>37.74</v>
      </c>
      <c r="Q64" s="235"/>
      <c r="R64" s="54" t="s">
        <v>837</v>
      </c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  <c r="AE64" s="54"/>
      <c r="AF64" s="37"/>
    </row>
    <row r="65" spans="1:32" ht="12.75" customHeight="1">
      <c r="A65" s="176">
        <v>2</v>
      </c>
      <c r="B65" s="177">
        <v>45498</v>
      </c>
      <c r="C65" s="220"/>
      <c r="D65" s="220" t="s">
        <v>474</v>
      </c>
      <c r="E65" s="176" t="s">
        <v>543</v>
      </c>
      <c r="F65" s="176" t="s">
        <v>891</v>
      </c>
      <c r="G65" s="176">
        <v>3600</v>
      </c>
      <c r="H65" s="176"/>
      <c r="I65" s="176" t="s">
        <v>892</v>
      </c>
      <c r="J65" s="176" t="s">
        <v>544</v>
      </c>
      <c r="K65" s="176"/>
      <c r="L65" s="236"/>
      <c r="M65" s="237"/>
      <c r="N65" s="176"/>
      <c r="O65" s="223"/>
      <c r="P65" s="179">
        <f>VLOOKUP(D65,'MidCap Intra'!$B$11:$C$571,2,0)</f>
        <v>4100.3</v>
      </c>
      <c r="Q65" s="235"/>
      <c r="R65" s="54" t="s">
        <v>837</v>
      </c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  <c r="AE65" s="54"/>
      <c r="AF65" s="37"/>
    </row>
    <row r="66" spans="1:32" ht="12.75" customHeight="1">
      <c r="A66" s="239">
        <v>3</v>
      </c>
      <c r="B66" s="255">
        <v>45517</v>
      </c>
      <c r="C66" s="313"/>
      <c r="D66" s="313" t="s">
        <v>498</v>
      </c>
      <c r="E66" s="239" t="s">
        <v>543</v>
      </c>
      <c r="F66" s="239">
        <v>4325</v>
      </c>
      <c r="G66" s="239">
        <v>3970</v>
      </c>
      <c r="H66" s="239">
        <v>4615</v>
      </c>
      <c r="I66" s="239" t="s">
        <v>934</v>
      </c>
      <c r="J66" s="238" t="s">
        <v>749</v>
      </c>
      <c r="K66" s="238">
        <f t="shared" ref="K66" si="54">H66-F66</f>
        <v>290</v>
      </c>
      <c r="L66" s="251">
        <f t="shared" ref="L66" si="55">(F66*-0.3)/100</f>
        <v>-12.975</v>
      </c>
      <c r="M66" s="252">
        <f t="shared" ref="M66" si="56">(K66+L66)/F66</f>
        <v>6.4052023121387275E-2</v>
      </c>
      <c r="N66" s="238" t="s">
        <v>545</v>
      </c>
      <c r="O66" s="253">
        <v>45527</v>
      </c>
      <c r="P66" s="254"/>
      <c r="Q66" s="235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  <c r="AE66" s="54"/>
      <c r="AF66" s="37"/>
    </row>
    <row r="67" spans="1:32" ht="12.75" customHeight="1">
      <c r="A67" s="176"/>
      <c r="B67" s="177"/>
      <c r="C67" s="220"/>
      <c r="D67" s="220"/>
      <c r="E67" s="176"/>
      <c r="F67" s="176"/>
      <c r="G67" s="176"/>
      <c r="H67" s="176"/>
      <c r="I67" s="176"/>
      <c r="J67" s="176"/>
      <c r="K67" s="176"/>
      <c r="L67" s="236"/>
      <c r="M67" s="237"/>
      <c r="N67" s="176"/>
      <c r="O67" s="223"/>
      <c r="P67" s="179"/>
      <c r="Q67" s="235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  <c r="AE67" s="54"/>
      <c r="AF67" s="37"/>
    </row>
    <row r="68" spans="1:32" ht="12.75" customHeight="1">
      <c r="A68" s="176"/>
      <c r="B68" s="177"/>
      <c r="C68" s="220"/>
      <c r="D68" s="220"/>
      <c r="E68" s="176"/>
      <c r="F68" s="176"/>
      <c r="G68" s="176"/>
      <c r="H68" s="176"/>
      <c r="I68" s="176"/>
      <c r="J68" s="176"/>
      <c r="K68" s="176"/>
      <c r="L68" s="236"/>
      <c r="M68" s="237"/>
      <c r="N68" s="176"/>
      <c r="O68" s="223"/>
      <c r="P68" s="177"/>
      <c r="Q68" s="235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  <c r="AE68" s="54"/>
      <c r="AF68" s="37"/>
    </row>
    <row r="69" spans="1:32" ht="12.75" customHeight="1">
      <c r="A69" s="102" t="s">
        <v>546</v>
      </c>
      <c r="B69" s="102"/>
      <c r="C69" s="102"/>
      <c r="D69" s="54"/>
      <c r="E69" s="37"/>
      <c r="F69" s="107" t="s">
        <v>548</v>
      </c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</row>
    <row r="70" spans="1:32" ht="12.75" customHeight="1">
      <c r="A70" s="106" t="s">
        <v>547</v>
      </c>
      <c r="B70" s="102"/>
      <c r="C70" s="102"/>
      <c r="D70" s="54"/>
      <c r="E70" s="37"/>
      <c r="F70" s="107" t="s">
        <v>551</v>
      </c>
      <c r="G70" s="54"/>
      <c r="H70" s="54" t="s">
        <v>567</v>
      </c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</row>
    <row r="71" spans="1:32" ht="12.75" customHeight="1">
      <c r="A71" s="54"/>
      <c r="B71" s="54"/>
      <c r="C71" s="102"/>
      <c r="D71" s="54"/>
      <c r="E71" s="37"/>
      <c r="F71" s="107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</row>
    <row r="72" spans="1:32" ht="12.75" customHeight="1">
      <c r="A72" s="54"/>
      <c r="B72" s="54"/>
      <c r="C72" s="102"/>
      <c r="D72" s="54"/>
      <c r="E72" s="37"/>
      <c r="F72" s="107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2" ht="38.25" customHeight="1">
      <c r="A73" s="122" t="s">
        <v>1015</v>
      </c>
      <c r="C73" s="122"/>
      <c r="D73" s="54"/>
      <c r="E73" s="122"/>
      <c r="F73" s="6"/>
      <c r="G73" s="6"/>
      <c r="H73" s="110"/>
      <c r="I73" s="6"/>
      <c r="J73" s="110"/>
      <c r="K73" s="111"/>
      <c r="L73" s="6"/>
      <c r="M73" s="6"/>
      <c r="N73" s="1"/>
      <c r="O73" s="54"/>
      <c r="P73" s="54"/>
      <c r="Q73" s="191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2" ht="12.75" customHeight="1">
      <c r="A74" s="92" t="s">
        <v>16</v>
      </c>
      <c r="B74" s="93" t="s">
        <v>520</v>
      </c>
      <c r="C74" s="93"/>
      <c r="D74" s="94" t="s">
        <v>530</v>
      </c>
      <c r="E74" s="93" t="s">
        <v>531</v>
      </c>
      <c r="F74" s="93" t="s">
        <v>532</v>
      </c>
      <c r="G74" s="93" t="s">
        <v>568</v>
      </c>
      <c r="H74" s="93" t="s">
        <v>569</v>
      </c>
      <c r="I74" s="93" t="s">
        <v>535</v>
      </c>
      <c r="J74" s="123" t="s">
        <v>536</v>
      </c>
      <c r="K74" s="93" t="s">
        <v>537</v>
      </c>
      <c r="L74" s="93" t="s">
        <v>570</v>
      </c>
      <c r="M74" s="93" t="s">
        <v>540</v>
      </c>
      <c r="N74" s="94" t="s">
        <v>541</v>
      </c>
      <c r="O74" s="54"/>
      <c r="P74" s="54"/>
      <c r="Q74" s="191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2" ht="12.75" customHeight="1">
      <c r="A75" s="124">
        <v>1</v>
      </c>
      <c r="B75" s="125">
        <v>41579</v>
      </c>
      <c r="C75" s="125"/>
      <c r="D75" s="126" t="s">
        <v>571</v>
      </c>
      <c r="E75" s="127" t="s">
        <v>543</v>
      </c>
      <c r="F75" s="128">
        <v>82</v>
      </c>
      <c r="G75" s="127" t="s">
        <v>572</v>
      </c>
      <c r="H75" s="127">
        <v>100</v>
      </c>
      <c r="I75" s="129">
        <v>100</v>
      </c>
      <c r="J75" s="130" t="s">
        <v>573</v>
      </c>
      <c r="K75" s="131">
        <f t="shared" ref="K75:K106" si="57">H75-F75</f>
        <v>18</v>
      </c>
      <c r="L75" s="132">
        <f t="shared" ref="L75:L106" si="58">K75/F75</f>
        <v>0.21951219512195122</v>
      </c>
      <c r="M75" s="127" t="s">
        <v>545</v>
      </c>
      <c r="N75" s="133">
        <v>42657</v>
      </c>
      <c r="O75" s="54"/>
      <c r="P75" s="54"/>
      <c r="Q75" s="191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2" ht="12.75" customHeight="1">
      <c r="A76" s="124">
        <v>2</v>
      </c>
      <c r="B76" s="125">
        <v>41794</v>
      </c>
      <c r="C76" s="125"/>
      <c r="D76" s="126" t="s">
        <v>574</v>
      </c>
      <c r="E76" s="127" t="s">
        <v>554</v>
      </c>
      <c r="F76" s="128">
        <v>257</v>
      </c>
      <c r="G76" s="127" t="s">
        <v>572</v>
      </c>
      <c r="H76" s="127">
        <v>300</v>
      </c>
      <c r="I76" s="129">
        <v>300</v>
      </c>
      <c r="J76" s="130" t="s">
        <v>573</v>
      </c>
      <c r="K76" s="131">
        <f t="shared" si="57"/>
        <v>43</v>
      </c>
      <c r="L76" s="132">
        <f t="shared" si="58"/>
        <v>0.16731517509727625</v>
      </c>
      <c r="M76" s="127" t="s">
        <v>545</v>
      </c>
      <c r="N76" s="133">
        <v>41822</v>
      </c>
      <c r="O76" s="54"/>
      <c r="P76" s="54"/>
      <c r="Q76" s="191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2" ht="12.75" customHeight="1">
      <c r="A77" s="124">
        <v>3</v>
      </c>
      <c r="B77" s="125">
        <v>41828</v>
      </c>
      <c r="C77" s="125"/>
      <c r="D77" s="126" t="s">
        <v>575</v>
      </c>
      <c r="E77" s="127" t="s">
        <v>554</v>
      </c>
      <c r="F77" s="128">
        <v>393</v>
      </c>
      <c r="G77" s="127" t="s">
        <v>572</v>
      </c>
      <c r="H77" s="127">
        <v>468</v>
      </c>
      <c r="I77" s="129">
        <v>468</v>
      </c>
      <c r="J77" s="130" t="s">
        <v>573</v>
      </c>
      <c r="K77" s="131">
        <f t="shared" si="57"/>
        <v>75</v>
      </c>
      <c r="L77" s="132">
        <f t="shared" si="58"/>
        <v>0.19083969465648856</v>
      </c>
      <c r="M77" s="127" t="s">
        <v>545</v>
      </c>
      <c r="N77" s="133">
        <v>41863</v>
      </c>
      <c r="O77" s="54"/>
      <c r="P77" s="54"/>
      <c r="Q77" s="191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2" ht="12.75" customHeight="1">
      <c r="A78" s="124">
        <v>4</v>
      </c>
      <c r="B78" s="125">
        <v>41857</v>
      </c>
      <c r="C78" s="125"/>
      <c r="D78" s="126" t="s">
        <v>576</v>
      </c>
      <c r="E78" s="127" t="s">
        <v>554</v>
      </c>
      <c r="F78" s="128">
        <v>205</v>
      </c>
      <c r="G78" s="127" t="s">
        <v>572</v>
      </c>
      <c r="H78" s="127">
        <v>275</v>
      </c>
      <c r="I78" s="129">
        <v>250</v>
      </c>
      <c r="J78" s="130" t="s">
        <v>573</v>
      </c>
      <c r="K78" s="131">
        <f t="shared" si="57"/>
        <v>70</v>
      </c>
      <c r="L78" s="132">
        <f t="shared" si="58"/>
        <v>0.34146341463414637</v>
      </c>
      <c r="M78" s="127" t="s">
        <v>545</v>
      </c>
      <c r="N78" s="133">
        <v>41962</v>
      </c>
      <c r="O78" s="54"/>
      <c r="P78" s="54"/>
      <c r="Q78" s="191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2" ht="12.75" customHeight="1">
      <c r="A79" s="124">
        <v>5</v>
      </c>
      <c r="B79" s="125">
        <v>41886</v>
      </c>
      <c r="C79" s="125"/>
      <c r="D79" s="126" t="s">
        <v>577</v>
      </c>
      <c r="E79" s="127" t="s">
        <v>554</v>
      </c>
      <c r="F79" s="128">
        <v>162</v>
      </c>
      <c r="G79" s="127" t="s">
        <v>572</v>
      </c>
      <c r="H79" s="127">
        <v>190</v>
      </c>
      <c r="I79" s="129">
        <v>190</v>
      </c>
      <c r="J79" s="130" t="s">
        <v>573</v>
      </c>
      <c r="K79" s="131">
        <f t="shared" si="57"/>
        <v>28</v>
      </c>
      <c r="L79" s="132">
        <f t="shared" si="58"/>
        <v>0.1728395061728395</v>
      </c>
      <c r="M79" s="127" t="s">
        <v>545</v>
      </c>
      <c r="N79" s="133">
        <v>42006</v>
      </c>
      <c r="O79" s="54"/>
      <c r="P79" s="54"/>
      <c r="Q79" s="191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2" ht="12.75" customHeight="1">
      <c r="A80" s="124">
        <v>6</v>
      </c>
      <c r="B80" s="125">
        <v>41886</v>
      </c>
      <c r="C80" s="125"/>
      <c r="D80" s="126" t="s">
        <v>578</v>
      </c>
      <c r="E80" s="127" t="s">
        <v>554</v>
      </c>
      <c r="F80" s="128">
        <v>75</v>
      </c>
      <c r="G80" s="127" t="s">
        <v>572</v>
      </c>
      <c r="H80" s="127">
        <v>91.5</v>
      </c>
      <c r="I80" s="129" t="s">
        <v>566</v>
      </c>
      <c r="J80" s="130" t="s">
        <v>579</v>
      </c>
      <c r="K80" s="131">
        <f t="shared" si="57"/>
        <v>16.5</v>
      </c>
      <c r="L80" s="132">
        <f t="shared" si="58"/>
        <v>0.22</v>
      </c>
      <c r="M80" s="127" t="s">
        <v>545</v>
      </c>
      <c r="N80" s="133">
        <v>41954</v>
      </c>
      <c r="O80" s="54"/>
      <c r="P80" s="54"/>
      <c r="Q80" s="191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4">
        <v>7</v>
      </c>
      <c r="B81" s="125">
        <v>41913</v>
      </c>
      <c r="C81" s="125"/>
      <c r="D81" s="126" t="s">
        <v>580</v>
      </c>
      <c r="E81" s="127" t="s">
        <v>554</v>
      </c>
      <c r="F81" s="128">
        <v>850</v>
      </c>
      <c r="G81" s="127" t="s">
        <v>572</v>
      </c>
      <c r="H81" s="127">
        <v>982.5</v>
      </c>
      <c r="I81" s="129">
        <v>1050</v>
      </c>
      <c r="J81" s="130" t="s">
        <v>581</v>
      </c>
      <c r="K81" s="131">
        <f t="shared" si="57"/>
        <v>132.5</v>
      </c>
      <c r="L81" s="132">
        <f t="shared" si="58"/>
        <v>0.15588235294117647</v>
      </c>
      <c r="M81" s="127" t="s">
        <v>545</v>
      </c>
      <c r="N81" s="133">
        <v>42039</v>
      </c>
      <c r="O81" s="54"/>
      <c r="P81" s="54"/>
      <c r="Q81" s="191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8</v>
      </c>
      <c r="B82" s="125">
        <v>41913</v>
      </c>
      <c r="C82" s="125"/>
      <c r="D82" s="126" t="s">
        <v>582</v>
      </c>
      <c r="E82" s="127" t="s">
        <v>554</v>
      </c>
      <c r="F82" s="128">
        <v>475</v>
      </c>
      <c r="G82" s="127" t="s">
        <v>572</v>
      </c>
      <c r="H82" s="127">
        <v>515</v>
      </c>
      <c r="I82" s="129">
        <v>600</v>
      </c>
      <c r="J82" s="130" t="s">
        <v>583</v>
      </c>
      <c r="K82" s="131">
        <f t="shared" si="57"/>
        <v>40</v>
      </c>
      <c r="L82" s="132">
        <f t="shared" si="58"/>
        <v>8.4210526315789472E-2</v>
      </c>
      <c r="M82" s="127" t="s">
        <v>545</v>
      </c>
      <c r="N82" s="133">
        <v>41939</v>
      </c>
      <c r="O82" s="54"/>
      <c r="P82" s="54"/>
      <c r="Q82" s="191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9</v>
      </c>
      <c r="B83" s="125">
        <v>41913</v>
      </c>
      <c r="C83" s="125"/>
      <c r="D83" s="126" t="s">
        <v>584</v>
      </c>
      <c r="E83" s="127" t="s">
        <v>554</v>
      </c>
      <c r="F83" s="128">
        <v>86</v>
      </c>
      <c r="G83" s="127" t="s">
        <v>572</v>
      </c>
      <c r="H83" s="127">
        <v>99</v>
      </c>
      <c r="I83" s="129">
        <v>140</v>
      </c>
      <c r="J83" s="130" t="s">
        <v>585</v>
      </c>
      <c r="K83" s="131">
        <f t="shared" si="57"/>
        <v>13</v>
      </c>
      <c r="L83" s="132">
        <f t="shared" si="58"/>
        <v>0.15116279069767441</v>
      </c>
      <c r="M83" s="127" t="s">
        <v>545</v>
      </c>
      <c r="N83" s="133">
        <v>41939</v>
      </c>
      <c r="O83" s="54"/>
      <c r="P83" s="54"/>
      <c r="Q83" s="19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10</v>
      </c>
      <c r="B84" s="125">
        <v>41926</v>
      </c>
      <c r="C84" s="125"/>
      <c r="D84" s="126" t="s">
        <v>586</v>
      </c>
      <c r="E84" s="127" t="s">
        <v>554</v>
      </c>
      <c r="F84" s="128">
        <v>496.6</v>
      </c>
      <c r="G84" s="127" t="s">
        <v>572</v>
      </c>
      <c r="H84" s="127">
        <v>621</v>
      </c>
      <c r="I84" s="129">
        <v>580</v>
      </c>
      <c r="J84" s="130" t="s">
        <v>573</v>
      </c>
      <c r="K84" s="131">
        <f t="shared" si="57"/>
        <v>124.39999999999998</v>
      </c>
      <c r="L84" s="132">
        <f t="shared" si="58"/>
        <v>0.25050342327829234</v>
      </c>
      <c r="M84" s="127" t="s">
        <v>545</v>
      </c>
      <c r="N84" s="133">
        <v>42605</v>
      </c>
      <c r="O84" s="54"/>
      <c r="P84" s="54"/>
      <c r="Q84" s="191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11</v>
      </c>
      <c r="B85" s="125">
        <v>41926</v>
      </c>
      <c r="C85" s="125"/>
      <c r="D85" s="126" t="s">
        <v>587</v>
      </c>
      <c r="E85" s="127" t="s">
        <v>554</v>
      </c>
      <c r="F85" s="128">
        <v>2481.9</v>
      </c>
      <c r="G85" s="127" t="s">
        <v>572</v>
      </c>
      <c r="H85" s="127">
        <v>2840</v>
      </c>
      <c r="I85" s="129">
        <v>2870</v>
      </c>
      <c r="J85" s="130" t="s">
        <v>588</v>
      </c>
      <c r="K85" s="131">
        <f t="shared" si="57"/>
        <v>358.09999999999991</v>
      </c>
      <c r="L85" s="132">
        <f t="shared" si="58"/>
        <v>0.14428462065353154</v>
      </c>
      <c r="M85" s="127" t="s">
        <v>545</v>
      </c>
      <c r="N85" s="133">
        <v>42017</v>
      </c>
      <c r="O85" s="54"/>
      <c r="P85" s="54"/>
      <c r="Q85" s="191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12</v>
      </c>
      <c r="B86" s="125">
        <v>41928</v>
      </c>
      <c r="C86" s="125"/>
      <c r="D86" s="126" t="s">
        <v>589</v>
      </c>
      <c r="E86" s="127" t="s">
        <v>554</v>
      </c>
      <c r="F86" s="128">
        <v>84.5</v>
      </c>
      <c r="G86" s="127" t="s">
        <v>572</v>
      </c>
      <c r="H86" s="127">
        <v>93</v>
      </c>
      <c r="I86" s="129">
        <v>110</v>
      </c>
      <c r="J86" s="130" t="s">
        <v>590</v>
      </c>
      <c r="K86" s="131">
        <f t="shared" si="57"/>
        <v>8.5</v>
      </c>
      <c r="L86" s="132">
        <f t="shared" si="58"/>
        <v>0.10059171597633136</v>
      </c>
      <c r="M86" s="127" t="s">
        <v>545</v>
      </c>
      <c r="N86" s="133">
        <v>41939</v>
      </c>
      <c r="O86" s="54"/>
      <c r="P86" s="54"/>
      <c r="Q86" s="191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13</v>
      </c>
      <c r="B87" s="125">
        <v>41928</v>
      </c>
      <c r="C87" s="125"/>
      <c r="D87" s="126" t="s">
        <v>591</v>
      </c>
      <c r="E87" s="127" t="s">
        <v>554</v>
      </c>
      <c r="F87" s="128">
        <v>401</v>
      </c>
      <c r="G87" s="127" t="s">
        <v>572</v>
      </c>
      <c r="H87" s="127">
        <v>428</v>
      </c>
      <c r="I87" s="129">
        <v>450</v>
      </c>
      <c r="J87" s="130" t="s">
        <v>592</v>
      </c>
      <c r="K87" s="131">
        <f t="shared" si="57"/>
        <v>27</v>
      </c>
      <c r="L87" s="132">
        <f t="shared" si="58"/>
        <v>6.7331670822942641E-2</v>
      </c>
      <c r="M87" s="127" t="s">
        <v>545</v>
      </c>
      <c r="N87" s="133">
        <v>42020</v>
      </c>
      <c r="O87" s="54"/>
      <c r="P87" s="54"/>
      <c r="Q87" s="191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14</v>
      </c>
      <c r="B88" s="125">
        <v>41928</v>
      </c>
      <c r="C88" s="125"/>
      <c r="D88" s="126" t="s">
        <v>593</v>
      </c>
      <c r="E88" s="127" t="s">
        <v>554</v>
      </c>
      <c r="F88" s="128">
        <v>101</v>
      </c>
      <c r="G88" s="127" t="s">
        <v>572</v>
      </c>
      <c r="H88" s="127">
        <v>112</v>
      </c>
      <c r="I88" s="129">
        <v>120</v>
      </c>
      <c r="J88" s="130" t="s">
        <v>594</v>
      </c>
      <c r="K88" s="131">
        <f t="shared" si="57"/>
        <v>11</v>
      </c>
      <c r="L88" s="132">
        <f t="shared" si="58"/>
        <v>0.10891089108910891</v>
      </c>
      <c r="M88" s="127" t="s">
        <v>545</v>
      </c>
      <c r="N88" s="133">
        <v>41939</v>
      </c>
      <c r="O88" s="54"/>
      <c r="P88" s="54"/>
      <c r="Q88" s="191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4">
        <v>15</v>
      </c>
      <c r="B89" s="125">
        <v>41954</v>
      </c>
      <c r="C89" s="125"/>
      <c r="D89" s="126" t="s">
        <v>595</v>
      </c>
      <c r="E89" s="127" t="s">
        <v>554</v>
      </c>
      <c r="F89" s="128">
        <v>59</v>
      </c>
      <c r="G89" s="127" t="s">
        <v>572</v>
      </c>
      <c r="H89" s="127">
        <v>76</v>
      </c>
      <c r="I89" s="129">
        <v>76</v>
      </c>
      <c r="J89" s="130" t="s">
        <v>573</v>
      </c>
      <c r="K89" s="131">
        <f t="shared" si="57"/>
        <v>17</v>
      </c>
      <c r="L89" s="132">
        <f t="shared" si="58"/>
        <v>0.28813559322033899</v>
      </c>
      <c r="M89" s="127" t="s">
        <v>545</v>
      </c>
      <c r="N89" s="133">
        <v>43032</v>
      </c>
      <c r="O89" s="54"/>
      <c r="P89" s="54"/>
      <c r="Q89" s="191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16</v>
      </c>
      <c r="B90" s="125">
        <v>41954</v>
      </c>
      <c r="C90" s="125"/>
      <c r="D90" s="126" t="s">
        <v>584</v>
      </c>
      <c r="E90" s="127" t="s">
        <v>554</v>
      </c>
      <c r="F90" s="128">
        <v>99</v>
      </c>
      <c r="G90" s="127" t="s">
        <v>572</v>
      </c>
      <c r="H90" s="127">
        <v>120</v>
      </c>
      <c r="I90" s="129">
        <v>120</v>
      </c>
      <c r="J90" s="130" t="s">
        <v>563</v>
      </c>
      <c r="K90" s="131">
        <f t="shared" si="57"/>
        <v>21</v>
      </c>
      <c r="L90" s="132">
        <f t="shared" si="58"/>
        <v>0.21212121212121213</v>
      </c>
      <c r="M90" s="127" t="s">
        <v>545</v>
      </c>
      <c r="N90" s="133">
        <v>41960</v>
      </c>
      <c r="O90" s="54"/>
      <c r="P90" s="54"/>
      <c r="Q90" s="191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17</v>
      </c>
      <c r="B91" s="125">
        <v>41956</v>
      </c>
      <c r="C91" s="125"/>
      <c r="D91" s="126" t="s">
        <v>596</v>
      </c>
      <c r="E91" s="127" t="s">
        <v>554</v>
      </c>
      <c r="F91" s="128">
        <v>22</v>
      </c>
      <c r="G91" s="127" t="s">
        <v>572</v>
      </c>
      <c r="H91" s="127">
        <v>33.549999999999997</v>
      </c>
      <c r="I91" s="129">
        <v>32</v>
      </c>
      <c r="J91" s="130" t="s">
        <v>597</v>
      </c>
      <c r="K91" s="131">
        <f t="shared" si="57"/>
        <v>11.549999999999997</v>
      </c>
      <c r="L91" s="132">
        <f t="shared" si="58"/>
        <v>0.52499999999999991</v>
      </c>
      <c r="M91" s="127" t="s">
        <v>545</v>
      </c>
      <c r="N91" s="133">
        <v>42188</v>
      </c>
      <c r="O91" s="54"/>
      <c r="P91" s="54"/>
      <c r="Q91" s="191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18</v>
      </c>
      <c r="B92" s="125">
        <v>41976</v>
      </c>
      <c r="C92" s="125"/>
      <c r="D92" s="126" t="s">
        <v>598</v>
      </c>
      <c r="E92" s="127" t="s">
        <v>554</v>
      </c>
      <c r="F92" s="128">
        <v>440</v>
      </c>
      <c r="G92" s="127" t="s">
        <v>572</v>
      </c>
      <c r="H92" s="127">
        <v>520</v>
      </c>
      <c r="I92" s="129">
        <v>520</v>
      </c>
      <c r="J92" s="130" t="s">
        <v>599</v>
      </c>
      <c r="K92" s="131">
        <f t="shared" si="57"/>
        <v>80</v>
      </c>
      <c r="L92" s="132">
        <f t="shared" si="58"/>
        <v>0.18181818181818182</v>
      </c>
      <c r="M92" s="127" t="s">
        <v>545</v>
      </c>
      <c r="N92" s="133">
        <v>42208</v>
      </c>
      <c r="O92" s="54"/>
      <c r="P92" s="54"/>
      <c r="Q92" s="191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19</v>
      </c>
      <c r="B93" s="125">
        <v>41976</v>
      </c>
      <c r="C93" s="125"/>
      <c r="D93" s="126" t="s">
        <v>600</v>
      </c>
      <c r="E93" s="127" t="s">
        <v>554</v>
      </c>
      <c r="F93" s="128">
        <v>360</v>
      </c>
      <c r="G93" s="127" t="s">
        <v>572</v>
      </c>
      <c r="H93" s="127">
        <v>427</v>
      </c>
      <c r="I93" s="129">
        <v>425</v>
      </c>
      <c r="J93" s="130" t="s">
        <v>601</v>
      </c>
      <c r="K93" s="131">
        <f t="shared" si="57"/>
        <v>67</v>
      </c>
      <c r="L93" s="132">
        <f t="shared" si="58"/>
        <v>0.18611111111111112</v>
      </c>
      <c r="M93" s="127" t="s">
        <v>545</v>
      </c>
      <c r="N93" s="133">
        <v>42058</v>
      </c>
      <c r="O93" s="54"/>
      <c r="P93" s="54"/>
      <c r="Q93" s="191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20</v>
      </c>
      <c r="B94" s="125">
        <v>42012</v>
      </c>
      <c r="C94" s="125"/>
      <c r="D94" s="126" t="s">
        <v>602</v>
      </c>
      <c r="E94" s="127" t="s">
        <v>554</v>
      </c>
      <c r="F94" s="128">
        <v>360</v>
      </c>
      <c r="G94" s="127" t="s">
        <v>572</v>
      </c>
      <c r="H94" s="127">
        <v>455</v>
      </c>
      <c r="I94" s="129">
        <v>420</v>
      </c>
      <c r="J94" s="130" t="s">
        <v>603</v>
      </c>
      <c r="K94" s="131">
        <f t="shared" si="57"/>
        <v>95</v>
      </c>
      <c r="L94" s="132">
        <f t="shared" si="58"/>
        <v>0.2638888888888889</v>
      </c>
      <c r="M94" s="127" t="s">
        <v>545</v>
      </c>
      <c r="N94" s="133">
        <v>42024</v>
      </c>
      <c r="O94" s="54"/>
      <c r="P94" s="54"/>
      <c r="Q94" s="191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21</v>
      </c>
      <c r="B95" s="125">
        <v>42012</v>
      </c>
      <c r="C95" s="125"/>
      <c r="D95" s="126" t="s">
        <v>604</v>
      </c>
      <c r="E95" s="127" t="s">
        <v>554</v>
      </c>
      <c r="F95" s="128">
        <v>130</v>
      </c>
      <c r="G95" s="127"/>
      <c r="H95" s="127">
        <v>175.5</v>
      </c>
      <c r="I95" s="129">
        <v>165</v>
      </c>
      <c r="J95" s="130" t="s">
        <v>605</v>
      </c>
      <c r="K95" s="131">
        <f t="shared" si="57"/>
        <v>45.5</v>
      </c>
      <c r="L95" s="132">
        <f t="shared" si="58"/>
        <v>0.35</v>
      </c>
      <c r="M95" s="127" t="s">
        <v>545</v>
      </c>
      <c r="N95" s="133">
        <v>43088</v>
      </c>
      <c r="O95" s="54"/>
      <c r="P95" s="54"/>
      <c r="Q95" s="191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22</v>
      </c>
      <c r="B96" s="125">
        <v>42040</v>
      </c>
      <c r="C96" s="125"/>
      <c r="D96" s="126" t="s">
        <v>386</v>
      </c>
      <c r="E96" s="127" t="s">
        <v>543</v>
      </c>
      <c r="F96" s="128">
        <v>98</v>
      </c>
      <c r="G96" s="127"/>
      <c r="H96" s="127">
        <v>120</v>
      </c>
      <c r="I96" s="129">
        <v>120</v>
      </c>
      <c r="J96" s="130" t="s">
        <v>573</v>
      </c>
      <c r="K96" s="131">
        <f t="shared" si="57"/>
        <v>22</v>
      </c>
      <c r="L96" s="132">
        <f t="shared" si="58"/>
        <v>0.22448979591836735</v>
      </c>
      <c r="M96" s="127" t="s">
        <v>545</v>
      </c>
      <c r="N96" s="133">
        <v>42753</v>
      </c>
      <c r="O96" s="54"/>
      <c r="P96" s="54"/>
      <c r="Q96" s="191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23</v>
      </c>
      <c r="B97" s="125">
        <v>42040</v>
      </c>
      <c r="C97" s="125"/>
      <c r="D97" s="126" t="s">
        <v>606</v>
      </c>
      <c r="E97" s="127" t="s">
        <v>543</v>
      </c>
      <c r="F97" s="128">
        <v>196</v>
      </c>
      <c r="G97" s="127"/>
      <c r="H97" s="127">
        <v>262</v>
      </c>
      <c r="I97" s="129">
        <v>255</v>
      </c>
      <c r="J97" s="130" t="s">
        <v>573</v>
      </c>
      <c r="K97" s="131">
        <f t="shared" si="57"/>
        <v>66</v>
      </c>
      <c r="L97" s="132">
        <f t="shared" si="58"/>
        <v>0.33673469387755101</v>
      </c>
      <c r="M97" s="127" t="s">
        <v>545</v>
      </c>
      <c r="N97" s="133">
        <v>42599</v>
      </c>
      <c r="O97" s="54"/>
      <c r="P97" s="54"/>
      <c r="Q97" s="191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34">
        <v>24</v>
      </c>
      <c r="B98" s="135">
        <v>42067</v>
      </c>
      <c r="C98" s="135"/>
      <c r="D98" s="136" t="s">
        <v>385</v>
      </c>
      <c r="E98" s="137" t="s">
        <v>543</v>
      </c>
      <c r="F98" s="138">
        <v>235</v>
      </c>
      <c r="G98" s="138"/>
      <c r="H98" s="139">
        <v>77</v>
      </c>
      <c r="I98" s="139" t="s">
        <v>607</v>
      </c>
      <c r="J98" s="140" t="s">
        <v>608</v>
      </c>
      <c r="K98" s="141">
        <f t="shared" si="57"/>
        <v>-158</v>
      </c>
      <c r="L98" s="142">
        <f t="shared" si="58"/>
        <v>-0.67234042553191486</v>
      </c>
      <c r="M98" s="138" t="s">
        <v>555</v>
      </c>
      <c r="N98" s="135">
        <v>43522</v>
      </c>
      <c r="O98" s="54"/>
      <c r="P98" s="54"/>
      <c r="Q98" s="191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25</v>
      </c>
      <c r="B99" s="125">
        <v>42067</v>
      </c>
      <c r="C99" s="125"/>
      <c r="D99" s="126" t="s">
        <v>609</v>
      </c>
      <c r="E99" s="127" t="s">
        <v>543</v>
      </c>
      <c r="F99" s="128">
        <v>185</v>
      </c>
      <c r="G99" s="127"/>
      <c r="H99" s="127">
        <v>224</v>
      </c>
      <c r="I99" s="129" t="s">
        <v>610</v>
      </c>
      <c r="J99" s="130" t="s">
        <v>573</v>
      </c>
      <c r="K99" s="131">
        <f t="shared" si="57"/>
        <v>39</v>
      </c>
      <c r="L99" s="132">
        <f t="shared" si="58"/>
        <v>0.21081081081081082</v>
      </c>
      <c r="M99" s="127" t="s">
        <v>545</v>
      </c>
      <c r="N99" s="133">
        <v>42647</v>
      </c>
      <c r="O99" s="54"/>
      <c r="P99" s="54"/>
      <c r="Q99" s="191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34">
        <v>26</v>
      </c>
      <c r="B100" s="135">
        <v>42090</v>
      </c>
      <c r="C100" s="135"/>
      <c r="D100" s="143" t="s">
        <v>611</v>
      </c>
      <c r="E100" s="138" t="s">
        <v>543</v>
      </c>
      <c r="F100" s="138">
        <v>49.5</v>
      </c>
      <c r="G100" s="139"/>
      <c r="H100" s="139">
        <v>15.85</v>
      </c>
      <c r="I100" s="139">
        <v>67</v>
      </c>
      <c r="J100" s="140" t="s">
        <v>612</v>
      </c>
      <c r="K100" s="139">
        <f t="shared" si="57"/>
        <v>-33.65</v>
      </c>
      <c r="L100" s="144">
        <f t="shared" si="58"/>
        <v>-0.67979797979797973</v>
      </c>
      <c r="M100" s="138" t="s">
        <v>555</v>
      </c>
      <c r="N100" s="145">
        <v>43627</v>
      </c>
      <c r="O100" s="54"/>
      <c r="P100" s="54"/>
      <c r="Q100" s="19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27</v>
      </c>
      <c r="B101" s="125">
        <v>42093</v>
      </c>
      <c r="C101" s="125"/>
      <c r="D101" s="126" t="s">
        <v>613</v>
      </c>
      <c r="E101" s="127" t="s">
        <v>543</v>
      </c>
      <c r="F101" s="128">
        <v>183.5</v>
      </c>
      <c r="G101" s="127"/>
      <c r="H101" s="127">
        <v>219</v>
      </c>
      <c r="I101" s="129">
        <v>218</v>
      </c>
      <c r="J101" s="130" t="s">
        <v>614</v>
      </c>
      <c r="K101" s="131">
        <f t="shared" si="57"/>
        <v>35.5</v>
      </c>
      <c r="L101" s="132">
        <f t="shared" si="58"/>
        <v>0.19346049046321526</v>
      </c>
      <c r="M101" s="127" t="s">
        <v>545</v>
      </c>
      <c r="N101" s="133">
        <v>42103</v>
      </c>
      <c r="O101" s="54"/>
      <c r="P101" s="54"/>
      <c r="Q101" s="191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28</v>
      </c>
      <c r="B102" s="125">
        <v>42114</v>
      </c>
      <c r="C102" s="125"/>
      <c r="D102" s="126" t="s">
        <v>615</v>
      </c>
      <c r="E102" s="127" t="s">
        <v>543</v>
      </c>
      <c r="F102" s="128">
        <f>(227+237)/2</f>
        <v>232</v>
      </c>
      <c r="G102" s="127"/>
      <c r="H102" s="127">
        <v>298</v>
      </c>
      <c r="I102" s="129">
        <v>298</v>
      </c>
      <c r="J102" s="130" t="s">
        <v>573</v>
      </c>
      <c r="K102" s="131">
        <f t="shared" si="57"/>
        <v>66</v>
      </c>
      <c r="L102" s="132">
        <f t="shared" si="58"/>
        <v>0.28448275862068967</v>
      </c>
      <c r="M102" s="127" t="s">
        <v>545</v>
      </c>
      <c r="N102" s="133">
        <v>42823</v>
      </c>
      <c r="O102" s="54"/>
      <c r="P102" s="54"/>
      <c r="Q102" s="191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29</v>
      </c>
      <c r="B103" s="125">
        <v>42128</v>
      </c>
      <c r="C103" s="125"/>
      <c r="D103" s="126" t="s">
        <v>616</v>
      </c>
      <c r="E103" s="127" t="s">
        <v>554</v>
      </c>
      <c r="F103" s="128">
        <v>385</v>
      </c>
      <c r="G103" s="127"/>
      <c r="H103" s="127">
        <f>212.5+331</f>
        <v>543.5</v>
      </c>
      <c r="I103" s="129">
        <v>510</v>
      </c>
      <c r="J103" s="130" t="s">
        <v>617</v>
      </c>
      <c r="K103" s="131">
        <f t="shared" si="57"/>
        <v>158.5</v>
      </c>
      <c r="L103" s="132">
        <f t="shared" si="58"/>
        <v>0.41168831168831171</v>
      </c>
      <c r="M103" s="127" t="s">
        <v>545</v>
      </c>
      <c r="N103" s="133">
        <v>42235</v>
      </c>
      <c r="O103" s="54"/>
      <c r="P103" s="54"/>
      <c r="Q103" s="191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30</v>
      </c>
      <c r="B104" s="125">
        <v>42128</v>
      </c>
      <c r="C104" s="125"/>
      <c r="D104" s="126" t="s">
        <v>618</v>
      </c>
      <c r="E104" s="127" t="s">
        <v>554</v>
      </c>
      <c r="F104" s="128">
        <v>115.5</v>
      </c>
      <c r="G104" s="127"/>
      <c r="H104" s="127">
        <v>146</v>
      </c>
      <c r="I104" s="129">
        <v>142</v>
      </c>
      <c r="J104" s="130" t="s">
        <v>619</v>
      </c>
      <c r="K104" s="131">
        <f t="shared" si="57"/>
        <v>30.5</v>
      </c>
      <c r="L104" s="132">
        <f t="shared" si="58"/>
        <v>0.26406926406926406</v>
      </c>
      <c r="M104" s="127" t="s">
        <v>545</v>
      </c>
      <c r="N104" s="133">
        <v>42202</v>
      </c>
      <c r="O104" s="54"/>
      <c r="P104" s="54"/>
      <c r="Q104" s="191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31</v>
      </c>
      <c r="B105" s="125">
        <v>42151</v>
      </c>
      <c r="C105" s="125"/>
      <c r="D105" s="126" t="s">
        <v>500</v>
      </c>
      <c r="E105" s="127" t="s">
        <v>554</v>
      </c>
      <c r="F105" s="128">
        <v>237.5</v>
      </c>
      <c r="G105" s="127"/>
      <c r="H105" s="127">
        <v>279.5</v>
      </c>
      <c r="I105" s="129">
        <v>278</v>
      </c>
      <c r="J105" s="130" t="s">
        <v>573</v>
      </c>
      <c r="K105" s="131">
        <f t="shared" si="57"/>
        <v>42</v>
      </c>
      <c r="L105" s="132">
        <f t="shared" si="58"/>
        <v>0.17684210526315788</v>
      </c>
      <c r="M105" s="127" t="s">
        <v>545</v>
      </c>
      <c r="N105" s="133">
        <v>42222</v>
      </c>
      <c r="O105" s="54"/>
      <c r="P105" s="54"/>
      <c r="Q105" s="191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4">
        <v>32</v>
      </c>
      <c r="B106" s="125">
        <v>42174</v>
      </c>
      <c r="C106" s="125"/>
      <c r="D106" s="126" t="s">
        <v>591</v>
      </c>
      <c r="E106" s="127" t="s">
        <v>543</v>
      </c>
      <c r="F106" s="128">
        <v>340</v>
      </c>
      <c r="G106" s="127"/>
      <c r="H106" s="127">
        <v>448</v>
      </c>
      <c r="I106" s="129">
        <v>448</v>
      </c>
      <c r="J106" s="130" t="s">
        <v>573</v>
      </c>
      <c r="K106" s="131">
        <f t="shared" si="57"/>
        <v>108</v>
      </c>
      <c r="L106" s="132">
        <f t="shared" si="58"/>
        <v>0.31764705882352939</v>
      </c>
      <c r="M106" s="127" t="s">
        <v>545</v>
      </c>
      <c r="N106" s="133">
        <v>43018</v>
      </c>
      <c r="O106" s="54"/>
      <c r="P106" s="54"/>
      <c r="Q106" s="191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33</v>
      </c>
      <c r="B107" s="125">
        <v>42191</v>
      </c>
      <c r="C107" s="125"/>
      <c r="D107" s="126" t="s">
        <v>620</v>
      </c>
      <c r="E107" s="127" t="s">
        <v>543</v>
      </c>
      <c r="F107" s="128">
        <v>390</v>
      </c>
      <c r="G107" s="127"/>
      <c r="H107" s="127">
        <v>460</v>
      </c>
      <c r="I107" s="129">
        <v>460</v>
      </c>
      <c r="J107" s="130" t="s">
        <v>573</v>
      </c>
      <c r="K107" s="131">
        <f t="shared" ref="K107:K127" si="59">H107-F107</f>
        <v>70</v>
      </c>
      <c r="L107" s="132">
        <f t="shared" ref="L107:L127" si="60">K107/F107</f>
        <v>0.17948717948717949</v>
      </c>
      <c r="M107" s="127" t="s">
        <v>545</v>
      </c>
      <c r="N107" s="133">
        <v>42478</v>
      </c>
      <c r="O107" s="54"/>
      <c r="P107" s="54"/>
      <c r="Q107" s="191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34">
        <v>34</v>
      </c>
      <c r="B108" s="135">
        <v>42195</v>
      </c>
      <c r="C108" s="135"/>
      <c r="D108" s="136" t="s">
        <v>621</v>
      </c>
      <c r="E108" s="137" t="s">
        <v>543</v>
      </c>
      <c r="F108" s="138">
        <v>122.5</v>
      </c>
      <c r="G108" s="138"/>
      <c r="H108" s="139">
        <v>61</v>
      </c>
      <c r="I108" s="139">
        <v>172</v>
      </c>
      <c r="J108" s="140" t="s">
        <v>622</v>
      </c>
      <c r="K108" s="141">
        <f t="shared" si="59"/>
        <v>-61.5</v>
      </c>
      <c r="L108" s="142">
        <f t="shared" si="60"/>
        <v>-0.50204081632653064</v>
      </c>
      <c r="M108" s="138" t="s">
        <v>555</v>
      </c>
      <c r="N108" s="135">
        <v>43333</v>
      </c>
      <c r="O108" s="54"/>
      <c r="P108" s="54"/>
      <c r="Q108" s="191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35</v>
      </c>
      <c r="B109" s="125">
        <v>42219</v>
      </c>
      <c r="C109" s="125"/>
      <c r="D109" s="126" t="s">
        <v>623</v>
      </c>
      <c r="E109" s="127" t="s">
        <v>543</v>
      </c>
      <c r="F109" s="128">
        <v>297.5</v>
      </c>
      <c r="G109" s="127"/>
      <c r="H109" s="127">
        <v>350</v>
      </c>
      <c r="I109" s="129">
        <v>360</v>
      </c>
      <c r="J109" s="130" t="s">
        <v>624</v>
      </c>
      <c r="K109" s="131">
        <f t="shared" si="59"/>
        <v>52.5</v>
      </c>
      <c r="L109" s="132">
        <f t="shared" si="60"/>
        <v>0.17647058823529413</v>
      </c>
      <c r="M109" s="127" t="s">
        <v>545</v>
      </c>
      <c r="N109" s="133">
        <v>42232</v>
      </c>
      <c r="O109" s="54"/>
      <c r="P109" s="54"/>
      <c r="Q109" s="191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36</v>
      </c>
      <c r="B110" s="125">
        <v>42219</v>
      </c>
      <c r="C110" s="125"/>
      <c r="D110" s="126" t="s">
        <v>625</v>
      </c>
      <c r="E110" s="127" t="s">
        <v>543</v>
      </c>
      <c r="F110" s="128">
        <v>115.5</v>
      </c>
      <c r="G110" s="127"/>
      <c r="H110" s="127">
        <v>149</v>
      </c>
      <c r="I110" s="129">
        <v>140</v>
      </c>
      <c r="J110" s="130" t="s">
        <v>626</v>
      </c>
      <c r="K110" s="131">
        <f t="shared" si="59"/>
        <v>33.5</v>
      </c>
      <c r="L110" s="132">
        <f t="shared" si="60"/>
        <v>0.29004329004329005</v>
      </c>
      <c r="M110" s="127" t="s">
        <v>545</v>
      </c>
      <c r="N110" s="133">
        <v>42740</v>
      </c>
      <c r="O110" s="54"/>
      <c r="P110" s="54"/>
      <c r="Q110" s="191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37</v>
      </c>
      <c r="B111" s="125">
        <v>42251</v>
      </c>
      <c r="C111" s="125"/>
      <c r="D111" s="126" t="s">
        <v>500</v>
      </c>
      <c r="E111" s="127" t="s">
        <v>543</v>
      </c>
      <c r="F111" s="128">
        <v>226</v>
      </c>
      <c r="G111" s="127"/>
      <c r="H111" s="127">
        <v>292</v>
      </c>
      <c r="I111" s="129">
        <v>292</v>
      </c>
      <c r="J111" s="130" t="s">
        <v>627</v>
      </c>
      <c r="K111" s="131">
        <f t="shared" si="59"/>
        <v>66</v>
      </c>
      <c r="L111" s="132">
        <f t="shared" si="60"/>
        <v>0.29203539823008851</v>
      </c>
      <c r="M111" s="127" t="s">
        <v>545</v>
      </c>
      <c r="N111" s="133">
        <v>42286</v>
      </c>
      <c r="O111" s="54"/>
      <c r="P111" s="54"/>
      <c r="Q111" s="191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38</v>
      </c>
      <c r="B112" s="125">
        <v>42254</v>
      </c>
      <c r="C112" s="125"/>
      <c r="D112" s="126" t="s">
        <v>615</v>
      </c>
      <c r="E112" s="127" t="s">
        <v>543</v>
      </c>
      <c r="F112" s="128">
        <v>232.5</v>
      </c>
      <c r="G112" s="127"/>
      <c r="H112" s="127">
        <v>312.5</v>
      </c>
      <c r="I112" s="129">
        <v>310</v>
      </c>
      <c r="J112" s="130" t="s">
        <v>573</v>
      </c>
      <c r="K112" s="131">
        <f t="shared" si="59"/>
        <v>80</v>
      </c>
      <c r="L112" s="132">
        <f t="shared" si="60"/>
        <v>0.34408602150537637</v>
      </c>
      <c r="M112" s="127" t="s">
        <v>545</v>
      </c>
      <c r="N112" s="133">
        <v>42823</v>
      </c>
      <c r="O112" s="54"/>
      <c r="P112" s="54"/>
      <c r="Q112" s="191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4">
        <v>39</v>
      </c>
      <c r="B113" s="125">
        <v>42268</v>
      </c>
      <c r="C113" s="125"/>
      <c r="D113" s="126" t="s">
        <v>628</v>
      </c>
      <c r="E113" s="127" t="s">
        <v>543</v>
      </c>
      <c r="F113" s="128">
        <v>196.5</v>
      </c>
      <c r="G113" s="127"/>
      <c r="H113" s="127">
        <v>238</v>
      </c>
      <c r="I113" s="129">
        <v>238</v>
      </c>
      <c r="J113" s="130" t="s">
        <v>627</v>
      </c>
      <c r="K113" s="131">
        <f t="shared" si="59"/>
        <v>41.5</v>
      </c>
      <c r="L113" s="132">
        <f t="shared" si="60"/>
        <v>0.21119592875318066</v>
      </c>
      <c r="M113" s="127" t="s">
        <v>545</v>
      </c>
      <c r="N113" s="133">
        <v>42291</v>
      </c>
      <c r="O113" s="54"/>
      <c r="P113" s="54"/>
      <c r="Q113" s="191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40</v>
      </c>
      <c r="B114" s="125">
        <v>42271</v>
      </c>
      <c r="C114" s="125"/>
      <c r="D114" s="126" t="s">
        <v>571</v>
      </c>
      <c r="E114" s="127" t="s">
        <v>543</v>
      </c>
      <c r="F114" s="128">
        <v>65</v>
      </c>
      <c r="G114" s="127"/>
      <c r="H114" s="127">
        <v>82</v>
      </c>
      <c r="I114" s="129">
        <v>82</v>
      </c>
      <c r="J114" s="130" t="s">
        <v>627</v>
      </c>
      <c r="K114" s="131">
        <f t="shared" si="59"/>
        <v>17</v>
      </c>
      <c r="L114" s="132">
        <f t="shared" si="60"/>
        <v>0.26153846153846155</v>
      </c>
      <c r="M114" s="127" t="s">
        <v>545</v>
      </c>
      <c r="N114" s="133">
        <v>42578</v>
      </c>
      <c r="O114" s="54"/>
      <c r="P114" s="54"/>
      <c r="Q114" s="191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41</v>
      </c>
      <c r="B115" s="125">
        <v>42291</v>
      </c>
      <c r="C115" s="125"/>
      <c r="D115" s="126" t="s">
        <v>629</v>
      </c>
      <c r="E115" s="127" t="s">
        <v>543</v>
      </c>
      <c r="F115" s="128">
        <v>144</v>
      </c>
      <c r="G115" s="127"/>
      <c r="H115" s="127">
        <v>182.5</v>
      </c>
      <c r="I115" s="129">
        <v>181</v>
      </c>
      <c r="J115" s="130" t="s">
        <v>627</v>
      </c>
      <c r="K115" s="131">
        <f t="shared" si="59"/>
        <v>38.5</v>
      </c>
      <c r="L115" s="132">
        <f t="shared" si="60"/>
        <v>0.2673611111111111</v>
      </c>
      <c r="M115" s="127" t="s">
        <v>545</v>
      </c>
      <c r="N115" s="133">
        <v>42817</v>
      </c>
      <c r="O115" s="54"/>
      <c r="P115" s="54"/>
      <c r="Q115" s="191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42</v>
      </c>
      <c r="B116" s="125">
        <v>42291</v>
      </c>
      <c r="C116" s="125"/>
      <c r="D116" s="126" t="s">
        <v>630</v>
      </c>
      <c r="E116" s="127" t="s">
        <v>543</v>
      </c>
      <c r="F116" s="128">
        <v>264</v>
      </c>
      <c r="G116" s="127"/>
      <c r="H116" s="127">
        <v>311</v>
      </c>
      <c r="I116" s="129">
        <v>311</v>
      </c>
      <c r="J116" s="130" t="s">
        <v>627</v>
      </c>
      <c r="K116" s="131">
        <f t="shared" si="59"/>
        <v>47</v>
      </c>
      <c r="L116" s="132">
        <f t="shared" si="60"/>
        <v>0.17803030303030304</v>
      </c>
      <c r="M116" s="127" t="s">
        <v>545</v>
      </c>
      <c r="N116" s="133">
        <v>42604</v>
      </c>
      <c r="O116" s="54"/>
      <c r="P116" s="54"/>
      <c r="Q116" s="19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43</v>
      </c>
      <c r="B117" s="125">
        <v>42318</v>
      </c>
      <c r="C117" s="125"/>
      <c r="D117" s="126" t="s">
        <v>631</v>
      </c>
      <c r="E117" s="127" t="s">
        <v>554</v>
      </c>
      <c r="F117" s="128">
        <v>549.5</v>
      </c>
      <c r="G117" s="127"/>
      <c r="H117" s="127">
        <v>630</v>
      </c>
      <c r="I117" s="129">
        <v>630</v>
      </c>
      <c r="J117" s="130" t="s">
        <v>627</v>
      </c>
      <c r="K117" s="131">
        <f t="shared" si="59"/>
        <v>80.5</v>
      </c>
      <c r="L117" s="132">
        <f t="shared" si="60"/>
        <v>0.1464968152866242</v>
      </c>
      <c r="M117" s="127" t="s">
        <v>545</v>
      </c>
      <c r="N117" s="133">
        <v>42419</v>
      </c>
      <c r="O117" s="54"/>
      <c r="P117" s="54"/>
      <c r="Q117" s="191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4">
        <v>44</v>
      </c>
      <c r="B118" s="125">
        <v>42342</v>
      </c>
      <c r="C118" s="125"/>
      <c r="D118" s="126" t="s">
        <v>632</v>
      </c>
      <c r="E118" s="127" t="s">
        <v>543</v>
      </c>
      <c r="F118" s="128">
        <v>1027.5</v>
      </c>
      <c r="G118" s="127"/>
      <c r="H118" s="127">
        <v>1315</v>
      </c>
      <c r="I118" s="129">
        <v>1250</v>
      </c>
      <c r="J118" s="130" t="s">
        <v>627</v>
      </c>
      <c r="K118" s="131">
        <f t="shared" si="59"/>
        <v>287.5</v>
      </c>
      <c r="L118" s="132">
        <f t="shared" si="60"/>
        <v>0.27980535279805352</v>
      </c>
      <c r="M118" s="127" t="s">
        <v>545</v>
      </c>
      <c r="N118" s="133">
        <v>43244</v>
      </c>
      <c r="O118" s="54"/>
      <c r="P118" s="54"/>
      <c r="Q118" s="191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4">
        <v>45</v>
      </c>
      <c r="B119" s="125">
        <v>42367</v>
      </c>
      <c r="C119" s="125"/>
      <c r="D119" s="126" t="s">
        <v>633</v>
      </c>
      <c r="E119" s="127" t="s">
        <v>543</v>
      </c>
      <c r="F119" s="128">
        <v>465</v>
      </c>
      <c r="G119" s="127"/>
      <c r="H119" s="127">
        <v>540</v>
      </c>
      <c r="I119" s="129">
        <v>540</v>
      </c>
      <c r="J119" s="130" t="s">
        <v>627</v>
      </c>
      <c r="K119" s="131">
        <f t="shared" si="59"/>
        <v>75</v>
      </c>
      <c r="L119" s="132">
        <f t="shared" si="60"/>
        <v>0.16129032258064516</v>
      </c>
      <c r="M119" s="127" t="s">
        <v>545</v>
      </c>
      <c r="N119" s="133">
        <v>42530</v>
      </c>
      <c r="O119" s="54"/>
      <c r="P119" s="54"/>
      <c r="Q119" s="191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4">
        <v>46</v>
      </c>
      <c r="B120" s="125">
        <v>42380</v>
      </c>
      <c r="C120" s="125"/>
      <c r="D120" s="126" t="s">
        <v>386</v>
      </c>
      <c r="E120" s="127" t="s">
        <v>554</v>
      </c>
      <c r="F120" s="128">
        <v>81</v>
      </c>
      <c r="G120" s="127"/>
      <c r="H120" s="127">
        <v>110</v>
      </c>
      <c r="I120" s="129">
        <v>110</v>
      </c>
      <c r="J120" s="130" t="s">
        <v>627</v>
      </c>
      <c r="K120" s="131">
        <f t="shared" si="59"/>
        <v>29</v>
      </c>
      <c r="L120" s="132">
        <f t="shared" si="60"/>
        <v>0.35802469135802467</v>
      </c>
      <c r="M120" s="127" t="s">
        <v>545</v>
      </c>
      <c r="N120" s="133">
        <v>42745</v>
      </c>
      <c r="O120" s="54"/>
      <c r="P120" s="54"/>
      <c r="Q120" s="191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47</v>
      </c>
      <c r="B121" s="125">
        <v>42382</v>
      </c>
      <c r="C121" s="125"/>
      <c r="D121" s="126" t="s">
        <v>634</v>
      </c>
      <c r="E121" s="127" t="s">
        <v>554</v>
      </c>
      <c r="F121" s="128">
        <v>417.5</v>
      </c>
      <c r="G121" s="127"/>
      <c r="H121" s="127">
        <v>547</v>
      </c>
      <c r="I121" s="129">
        <v>535</v>
      </c>
      <c r="J121" s="130" t="s">
        <v>627</v>
      </c>
      <c r="K121" s="131">
        <f t="shared" si="59"/>
        <v>129.5</v>
      </c>
      <c r="L121" s="132">
        <f t="shared" si="60"/>
        <v>0.31017964071856285</v>
      </c>
      <c r="M121" s="127" t="s">
        <v>545</v>
      </c>
      <c r="N121" s="133">
        <v>42578</v>
      </c>
      <c r="O121" s="54"/>
      <c r="P121" s="54"/>
      <c r="Q121" s="191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4">
        <v>48</v>
      </c>
      <c r="B122" s="125">
        <v>42408</v>
      </c>
      <c r="C122" s="125"/>
      <c r="D122" s="126" t="s">
        <v>635</v>
      </c>
      <c r="E122" s="127" t="s">
        <v>543</v>
      </c>
      <c r="F122" s="128">
        <v>650</v>
      </c>
      <c r="G122" s="127"/>
      <c r="H122" s="127">
        <v>800</v>
      </c>
      <c r="I122" s="129">
        <v>800</v>
      </c>
      <c r="J122" s="130" t="s">
        <v>627</v>
      </c>
      <c r="K122" s="131">
        <f t="shared" si="59"/>
        <v>150</v>
      </c>
      <c r="L122" s="132">
        <f t="shared" si="60"/>
        <v>0.23076923076923078</v>
      </c>
      <c r="M122" s="127" t="s">
        <v>545</v>
      </c>
      <c r="N122" s="133">
        <v>43154</v>
      </c>
      <c r="O122" s="54"/>
      <c r="P122" s="54"/>
      <c r="Q122" s="191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49</v>
      </c>
      <c r="B123" s="125">
        <v>42433</v>
      </c>
      <c r="C123" s="125"/>
      <c r="D123" s="126" t="s">
        <v>231</v>
      </c>
      <c r="E123" s="127" t="s">
        <v>543</v>
      </c>
      <c r="F123" s="128">
        <v>437.5</v>
      </c>
      <c r="G123" s="127"/>
      <c r="H123" s="127">
        <v>504.5</v>
      </c>
      <c r="I123" s="129">
        <v>522</v>
      </c>
      <c r="J123" s="130" t="s">
        <v>636</v>
      </c>
      <c r="K123" s="131">
        <f t="shared" si="59"/>
        <v>67</v>
      </c>
      <c r="L123" s="132">
        <f t="shared" si="60"/>
        <v>0.15314285714285714</v>
      </c>
      <c r="M123" s="127" t="s">
        <v>545</v>
      </c>
      <c r="N123" s="133">
        <v>42480</v>
      </c>
      <c r="O123" s="54"/>
      <c r="P123" s="54"/>
      <c r="Q123" s="191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50</v>
      </c>
      <c r="B124" s="125">
        <v>42438</v>
      </c>
      <c r="C124" s="125"/>
      <c r="D124" s="126" t="s">
        <v>637</v>
      </c>
      <c r="E124" s="127" t="s">
        <v>543</v>
      </c>
      <c r="F124" s="128">
        <v>189.5</v>
      </c>
      <c r="G124" s="127"/>
      <c r="H124" s="127">
        <v>218</v>
      </c>
      <c r="I124" s="129">
        <v>218</v>
      </c>
      <c r="J124" s="130" t="s">
        <v>627</v>
      </c>
      <c r="K124" s="131">
        <f t="shared" si="59"/>
        <v>28.5</v>
      </c>
      <c r="L124" s="132">
        <f t="shared" si="60"/>
        <v>0.15039577836411611</v>
      </c>
      <c r="M124" s="127" t="s">
        <v>545</v>
      </c>
      <c r="N124" s="133">
        <v>43034</v>
      </c>
      <c r="O124" s="54"/>
      <c r="P124" s="54"/>
      <c r="Q124" s="191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34">
        <v>51</v>
      </c>
      <c r="B125" s="135">
        <v>42471</v>
      </c>
      <c r="C125" s="135"/>
      <c r="D125" s="143" t="s">
        <v>638</v>
      </c>
      <c r="E125" s="138" t="s">
        <v>543</v>
      </c>
      <c r="F125" s="138">
        <v>36.5</v>
      </c>
      <c r="G125" s="139"/>
      <c r="H125" s="139">
        <v>15.85</v>
      </c>
      <c r="I125" s="139">
        <v>60</v>
      </c>
      <c r="J125" s="140" t="s">
        <v>639</v>
      </c>
      <c r="K125" s="141">
        <f t="shared" si="59"/>
        <v>-20.65</v>
      </c>
      <c r="L125" s="142">
        <f t="shared" si="60"/>
        <v>-0.5657534246575342</v>
      </c>
      <c r="M125" s="138" t="s">
        <v>555</v>
      </c>
      <c r="N125" s="146">
        <v>43627</v>
      </c>
      <c r="O125" s="54"/>
      <c r="P125" s="54"/>
      <c r="Q125" s="191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52</v>
      </c>
      <c r="B126" s="125">
        <v>42472</v>
      </c>
      <c r="C126" s="125"/>
      <c r="D126" s="126" t="s">
        <v>640</v>
      </c>
      <c r="E126" s="127" t="s">
        <v>543</v>
      </c>
      <c r="F126" s="128">
        <v>93</v>
      </c>
      <c r="G126" s="127"/>
      <c r="H126" s="127">
        <v>149</v>
      </c>
      <c r="I126" s="129">
        <v>140</v>
      </c>
      <c r="J126" s="130" t="s">
        <v>641</v>
      </c>
      <c r="K126" s="131">
        <f t="shared" si="59"/>
        <v>56</v>
      </c>
      <c r="L126" s="132">
        <f t="shared" si="60"/>
        <v>0.60215053763440862</v>
      </c>
      <c r="M126" s="127" t="s">
        <v>545</v>
      </c>
      <c r="N126" s="133">
        <v>42740</v>
      </c>
      <c r="O126" s="54"/>
      <c r="P126" s="54"/>
      <c r="Q126" s="191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53</v>
      </c>
      <c r="B127" s="125">
        <v>42472</v>
      </c>
      <c r="C127" s="125"/>
      <c r="D127" s="126" t="s">
        <v>642</v>
      </c>
      <c r="E127" s="127" t="s">
        <v>543</v>
      </c>
      <c r="F127" s="128">
        <v>130</v>
      </c>
      <c r="G127" s="127"/>
      <c r="H127" s="127">
        <v>150</v>
      </c>
      <c r="I127" s="129" t="s">
        <v>643</v>
      </c>
      <c r="J127" s="130" t="s">
        <v>627</v>
      </c>
      <c r="K127" s="131">
        <f t="shared" si="59"/>
        <v>20</v>
      </c>
      <c r="L127" s="132">
        <f t="shared" si="60"/>
        <v>0.15384615384615385</v>
      </c>
      <c r="M127" s="127" t="s">
        <v>545</v>
      </c>
      <c r="N127" s="133">
        <v>42564</v>
      </c>
      <c r="O127" s="54"/>
      <c r="P127" s="54"/>
      <c r="Q127" s="191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54</v>
      </c>
      <c r="B128" s="125">
        <v>42473</v>
      </c>
      <c r="C128" s="125"/>
      <c r="D128" s="126" t="s">
        <v>644</v>
      </c>
      <c r="E128" s="127" t="s">
        <v>543</v>
      </c>
      <c r="F128" s="128">
        <v>196</v>
      </c>
      <c r="G128" s="127"/>
      <c r="H128" s="127">
        <v>299</v>
      </c>
      <c r="I128" s="129">
        <v>299</v>
      </c>
      <c r="J128" s="130" t="s">
        <v>627</v>
      </c>
      <c r="K128" s="131">
        <v>103</v>
      </c>
      <c r="L128" s="132">
        <v>0.52551020408163296</v>
      </c>
      <c r="M128" s="127" t="s">
        <v>545</v>
      </c>
      <c r="N128" s="133">
        <v>42620</v>
      </c>
      <c r="O128" s="54"/>
      <c r="P128" s="54"/>
      <c r="Q128" s="191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55</v>
      </c>
      <c r="B129" s="125">
        <v>42473</v>
      </c>
      <c r="C129" s="125"/>
      <c r="D129" s="126" t="s">
        <v>645</v>
      </c>
      <c r="E129" s="127" t="s">
        <v>543</v>
      </c>
      <c r="F129" s="128">
        <v>88</v>
      </c>
      <c r="G129" s="127"/>
      <c r="H129" s="127">
        <v>103</v>
      </c>
      <c r="I129" s="129">
        <v>103</v>
      </c>
      <c r="J129" s="130" t="s">
        <v>627</v>
      </c>
      <c r="K129" s="131">
        <v>15</v>
      </c>
      <c r="L129" s="132">
        <v>0.170454545454545</v>
      </c>
      <c r="M129" s="127" t="s">
        <v>545</v>
      </c>
      <c r="N129" s="133">
        <v>42530</v>
      </c>
      <c r="O129" s="54"/>
      <c r="P129" s="54"/>
      <c r="Q129" s="191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56</v>
      </c>
      <c r="B130" s="125">
        <v>42492</v>
      </c>
      <c r="C130" s="125"/>
      <c r="D130" s="126" t="s">
        <v>646</v>
      </c>
      <c r="E130" s="127" t="s">
        <v>543</v>
      </c>
      <c r="F130" s="128">
        <v>127.5</v>
      </c>
      <c r="G130" s="127"/>
      <c r="H130" s="127">
        <v>148</v>
      </c>
      <c r="I130" s="129" t="s">
        <v>647</v>
      </c>
      <c r="J130" s="130" t="s">
        <v>627</v>
      </c>
      <c r="K130" s="131">
        <f>H130-F130</f>
        <v>20.5</v>
      </c>
      <c r="L130" s="132">
        <f>K130/F130</f>
        <v>0.16078431372549021</v>
      </c>
      <c r="M130" s="127" t="s">
        <v>545</v>
      </c>
      <c r="N130" s="133">
        <v>42564</v>
      </c>
      <c r="O130" s="54"/>
      <c r="P130" s="54"/>
      <c r="Q130" s="191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57</v>
      </c>
      <c r="B131" s="125">
        <v>42493</v>
      </c>
      <c r="C131" s="125"/>
      <c r="D131" s="126" t="s">
        <v>648</v>
      </c>
      <c r="E131" s="127" t="s">
        <v>543</v>
      </c>
      <c r="F131" s="128">
        <v>675</v>
      </c>
      <c r="G131" s="127"/>
      <c r="H131" s="127">
        <v>815</v>
      </c>
      <c r="I131" s="129" t="s">
        <v>649</v>
      </c>
      <c r="J131" s="130" t="s">
        <v>627</v>
      </c>
      <c r="K131" s="131">
        <f>H131-F131</f>
        <v>140</v>
      </c>
      <c r="L131" s="132">
        <f>K131/F131</f>
        <v>0.2074074074074074</v>
      </c>
      <c r="M131" s="127" t="s">
        <v>545</v>
      </c>
      <c r="N131" s="133">
        <v>43154</v>
      </c>
      <c r="O131" s="54"/>
      <c r="P131" s="54"/>
      <c r="Q131" s="191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4">
        <v>58</v>
      </c>
      <c r="B132" s="135">
        <v>42522</v>
      </c>
      <c r="C132" s="135"/>
      <c r="D132" s="136" t="s">
        <v>650</v>
      </c>
      <c r="E132" s="137" t="s">
        <v>543</v>
      </c>
      <c r="F132" s="138">
        <v>500</v>
      </c>
      <c r="G132" s="138"/>
      <c r="H132" s="139">
        <v>232.5</v>
      </c>
      <c r="I132" s="139" t="s">
        <v>651</v>
      </c>
      <c r="J132" s="140" t="s">
        <v>652</v>
      </c>
      <c r="K132" s="141">
        <f>H132-F132</f>
        <v>-267.5</v>
      </c>
      <c r="L132" s="142">
        <f>K132/F132</f>
        <v>-0.53500000000000003</v>
      </c>
      <c r="M132" s="138" t="s">
        <v>555</v>
      </c>
      <c r="N132" s="135">
        <v>43735</v>
      </c>
      <c r="O132" s="54"/>
      <c r="P132" s="54"/>
      <c r="Q132" s="191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59</v>
      </c>
      <c r="B133" s="125">
        <v>42527</v>
      </c>
      <c r="C133" s="125"/>
      <c r="D133" s="126" t="s">
        <v>502</v>
      </c>
      <c r="E133" s="127" t="s">
        <v>543</v>
      </c>
      <c r="F133" s="128">
        <v>110</v>
      </c>
      <c r="G133" s="127"/>
      <c r="H133" s="127">
        <v>126.5</v>
      </c>
      <c r="I133" s="129">
        <v>125</v>
      </c>
      <c r="J133" s="130" t="s">
        <v>579</v>
      </c>
      <c r="K133" s="131">
        <f>H133-F133</f>
        <v>16.5</v>
      </c>
      <c r="L133" s="132">
        <f>K133/F133</f>
        <v>0.15</v>
      </c>
      <c r="M133" s="127" t="s">
        <v>545</v>
      </c>
      <c r="N133" s="133">
        <v>42552</v>
      </c>
      <c r="O133" s="54"/>
      <c r="P133" s="54"/>
      <c r="Q133" s="191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60</v>
      </c>
      <c r="B134" s="125">
        <v>42538</v>
      </c>
      <c r="C134" s="125"/>
      <c r="D134" s="126" t="s">
        <v>653</v>
      </c>
      <c r="E134" s="127" t="s">
        <v>543</v>
      </c>
      <c r="F134" s="128">
        <v>44</v>
      </c>
      <c r="G134" s="127"/>
      <c r="H134" s="127">
        <v>69.5</v>
      </c>
      <c r="I134" s="129">
        <v>69.5</v>
      </c>
      <c r="J134" s="130" t="s">
        <v>654</v>
      </c>
      <c r="K134" s="131">
        <f>H134-F134</f>
        <v>25.5</v>
      </c>
      <c r="L134" s="132">
        <f>K134/F134</f>
        <v>0.57954545454545459</v>
      </c>
      <c r="M134" s="127" t="s">
        <v>545</v>
      </c>
      <c r="N134" s="133">
        <v>42977</v>
      </c>
      <c r="O134" s="54"/>
      <c r="P134" s="54"/>
      <c r="Q134" s="191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61</v>
      </c>
      <c r="B135" s="125">
        <v>42549</v>
      </c>
      <c r="C135" s="125"/>
      <c r="D135" s="126" t="s">
        <v>655</v>
      </c>
      <c r="E135" s="127" t="s">
        <v>543</v>
      </c>
      <c r="F135" s="128">
        <v>262.5</v>
      </c>
      <c r="G135" s="127"/>
      <c r="H135" s="127">
        <v>340</v>
      </c>
      <c r="I135" s="129">
        <v>333</v>
      </c>
      <c r="J135" s="130" t="s">
        <v>656</v>
      </c>
      <c r="K135" s="131">
        <v>77.5</v>
      </c>
      <c r="L135" s="132">
        <v>0.29523809523809502</v>
      </c>
      <c r="M135" s="127" t="s">
        <v>545</v>
      </c>
      <c r="N135" s="133">
        <v>43017</v>
      </c>
      <c r="O135" s="54"/>
      <c r="P135" s="54"/>
      <c r="Q135" s="191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62</v>
      </c>
      <c r="B136" s="125">
        <v>42549</v>
      </c>
      <c r="C136" s="125"/>
      <c r="D136" s="126" t="s">
        <v>657</v>
      </c>
      <c r="E136" s="127" t="s">
        <v>543</v>
      </c>
      <c r="F136" s="128">
        <v>840</v>
      </c>
      <c r="G136" s="127"/>
      <c r="H136" s="127">
        <v>1230</v>
      </c>
      <c r="I136" s="129">
        <v>1230</v>
      </c>
      <c r="J136" s="130" t="s">
        <v>627</v>
      </c>
      <c r="K136" s="131">
        <v>390</v>
      </c>
      <c r="L136" s="132">
        <v>0.46428571428571402</v>
      </c>
      <c r="M136" s="127" t="s">
        <v>545</v>
      </c>
      <c r="N136" s="133">
        <v>42649</v>
      </c>
      <c r="O136" s="54"/>
      <c r="P136" s="54"/>
      <c r="Q136" s="191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47">
        <v>63</v>
      </c>
      <c r="B137" s="148">
        <v>42556</v>
      </c>
      <c r="C137" s="148"/>
      <c r="D137" s="149" t="s">
        <v>658</v>
      </c>
      <c r="E137" s="150" t="s">
        <v>543</v>
      </c>
      <c r="F137" s="150">
        <v>395</v>
      </c>
      <c r="G137" s="151"/>
      <c r="H137" s="151">
        <f>(468.5+342.5)/2</f>
        <v>405.5</v>
      </c>
      <c r="I137" s="151">
        <v>510</v>
      </c>
      <c r="J137" s="152" t="s">
        <v>659</v>
      </c>
      <c r="K137" s="153">
        <f t="shared" ref="K137:K143" si="61">H137-F137</f>
        <v>10.5</v>
      </c>
      <c r="L137" s="154">
        <f t="shared" ref="L137:L143" si="62">K137/F137</f>
        <v>2.6582278481012658E-2</v>
      </c>
      <c r="M137" s="150" t="s">
        <v>562</v>
      </c>
      <c r="N137" s="148">
        <v>43606</v>
      </c>
      <c r="O137" s="54"/>
      <c r="P137" s="54"/>
      <c r="Q137" s="191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34">
        <v>64</v>
      </c>
      <c r="B138" s="135">
        <v>42584</v>
      </c>
      <c r="C138" s="135"/>
      <c r="D138" s="136" t="s">
        <v>660</v>
      </c>
      <c r="E138" s="137" t="s">
        <v>554</v>
      </c>
      <c r="F138" s="138">
        <f>169.5-12.8</f>
        <v>156.69999999999999</v>
      </c>
      <c r="G138" s="138"/>
      <c r="H138" s="139">
        <v>77</v>
      </c>
      <c r="I138" s="139" t="s">
        <v>661</v>
      </c>
      <c r="J138" s="140" t="s">
        <v>662</v>
      </c>
      <c r="K138" s="141">
        <f t="shared" si="61"/>
        <v>-79.699999999999989</v>
      </c>
      <c r="L138" s="142">
        <f t="shared" si="62"/>
        <v>-0.50861518825781749</v>
      </c>
      <c r="M138" s="138" t="s">
        <v>555</v>
      </c>
      <c r="N138" s="135">
        <v>43522</v>
      </c>
      <c r="O138" s="54"/>
      <c r="P138" s="54"/>
      <c r="Q138" s="191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34">
        <v>65</v>
      </c>
      <c r="B139" s="135">
        <v>42586</v>
      </c>
      <c r="C139" s="135"/>
      <c r="D139" s="136" t="s">
        <v>663</v>
      </c>
      <c r="E139" s="137" t="s">
        <v>543</v>
      </c>
      <c r="F139" s="138">
        <v>400</v>
      </c>
      <c r="G139" s="138"/>
      <c r="H139" s="139">
        <v>305</v>
      </c>
      <c r="I139" s="139">
        <v>475</v>
      </c>
      <c r="J139" s="140" t="s">
        <v>664</v>
      </c>
      <c r="K139" s="141">
        <f t="shared" si="61"/>
        <v>-95</v>
      </c>
      <c r="L139" s="142">
        <f t="shared" si="62"/>
        <v>-0.23749999999999999</v>
      </c>
      <c r="M139" s="138" t="s">
        <v>555</v>
      </c>
      <c r="N139" s="135">
        <v>43606</v>
      </c>
      <c r="O139" s="54"/>
      <c r="P139" s="54"/>
      <c r="Q139" s="191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66</v>
      </c>
      <c r="B140" s="125">
        <v>42593</v>
      </c>
      <c r="C140" s="125"/>
      <c r="D140" s="126" t="s">
        <v>665</v>
      </c>
      <c r="E140" s="127" t="s">
        <v>543</v>
      </c>
      <c r="F140" s="128">
        <v>86.5</v>
      </c>
      <c r="G140" s="127"/>
      <c r="H140" s="127">
        <v>130</v>
      </c>
      <c r="I140" s="129">
        <v>130</v>
      </c>
      <c r="J140" s="130" t="s">
        <v>666</v>
      </c>
      <c r="K140" s="131">
        <f t="shared" si="61"/>
        <v>43.5</v>
      </c>
      <c r="L140" s="132">
        <f t="shared" si="62"/>
        <v>0.50289017341040465</v>
      </c>
      <c r="M140" s="127" t="s">
        <v>545</v>
      </c>
      <c r="N140" s="133">
        <v>43091</v>
      </c>
      <c r="O140" s="54"/>
      <c r="P140" s="54"/>
      <c r="Q140" s="191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34">
        <v>67</v>
      </c>
      <c r="B141" s="135">
        <v>42600</v>
      </c>
      <c r="C141" s="135"/>
      <c r="D141" s="136" t="s">
        <v>119</v>
      </c>
      <c r="E141" s="137" t="s">
        <v>543</v>
      </c>
      <c r="F141" s="138">
        <v>133.5</v>
      </c>
      <c r="G141" s="138"/>
      <c r="H141" s="139">
        <v>126.5</v>
      </c>
      <c r="I141" s="139">
        <v>178</v>
      </c>
      <c r="J141" s="140" t="s">
        <v>667</v>
      </c>
      <c r="K141" s="141">
        <f t="shared" si="61"/>
        <v>-7</v>
      </c>
      <c r="L141" s="142">
        <f t="shared" si="62"/>
        <v>-5.2434456928838954E-2</v>
      </c>
      <c r="M141" s="138" t="s">
        <v>555</v>
      </c>
      <c r="N141" s="135">
        <v>42615</v>
      </c>
      <c r="O141" s="54"/>
      <c r="P141" s="54"/>
      <c r="Q141" s="191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4">
        <v>68</v>
      </c>
      <c r="B142" s="125">
        <v>42613</v>
      </c>
      <c r="C142" s="125"/>
      <c r="D142" s="126" t="s">
        <v>668</v>
      </c>
      <c r="E142" s="127" t="s">
        <v>543</v>
      </c>
      <c r="F142" s="128">
        <v>560</v>
      </c>
      <c r="G142" s="127"/>
      <c r="H142" s="127">
        <v>725</v>
      </c>
      <c r="I142" s="129">
        <v>725</v>
      </c>
      <c r="J142" s="130" t="s">
        <v>573</v>
      </c>
      <c r="K142" s="131">
        <f t="shared" si="61"/>
        <v>165</v>
      </c>
      <c r="L142" s="132">
        <f t="shared" si="62"/>
        <v>0.29464285714285715</v>
      </c>
      <c r="M142" s="127" t="s">
        <v>545</v>
      </c>
      <c r="N142" s="133">
        <v>42456</v>
      </c>
      <c r="O142" s="54"/>
      <c r="P142" s="54"/>
      <c r="Q142" s="191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69</v>
      </c>
      <c r="B143" s="125">
        <v>42614</v>
      </c>
      <c r="C143" s="125"/>
      <c r="D143" s="126" t="s">
        <v>669</v>
      </c>
      <c r="E143" s="127" t="s">
        <v>543</v>
      </c>
      <c r="F143" s="128">
        <v>160.5</v>
      </c>
      <c r="G143" s="127"/>
      <c r="H143" s="127">
        <v>210</v>
      </c>
      <c r="I143" s="129">
        <v>210</v>
      </c>
      <c r="J143" s="130" t="s">
        <v>573</v>
      </c>
      <c r="K143" s="131">
        <f t="shared" si="61"/>
        <v>49.5</v>
      </c>
      <c r="L143" s="132">
        <f t="shared" si="62"/>
        <v>0.30841121495327101</v>
      </c>
      <c r="M143" s="127" t="s">
        <v>545</v>
      </c>
      <c r="N143" s="133">
        <v>42871</v>
      </c>
      <c r="O143" s="54"/>
      <c r="P143" s="54"/>
      <c r="Q143" s="191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70</v>
      </c>
      <c r="B144" s="125">
        <v>42646</v>
      </c>
      <c r="C144" s="125"/>
      <c r="D144" s="126" t="s">
        <v>395</v>
      </c>
      <c r="E144" s="127" t="s">
        <v>543</v>
      </c>
      <c r="F144" s="128">
        <v>430</v>
      </c>
      <c r="G144" s="127"/>
      <c r="H144" s="127">
        <v>596</v>
      </c>
      <c r="I144" s="129">
        <v>575</v>
      </c>
      <c r="J144" s="130" t="s">
        <v>670</v>
      </c>
      <c r="K144" s="131">
        <v>166</v>
      </c>
      <c r="L144" s="132">
        <v>0.38604651162790699</v>
      </c>
      <c r="M144" s="127" t="s">
        <v>545</v>
      </c>
      <c r="N144" s="133">
        <v>42769</v>
      </c>
      <c r="O144" s="54"/>
      <c r="P144" s="54"/>
      <c r="Q144" s="191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71</v>
      </c>
      <c r="B145" s="125">
        <v>42657</v>
      </c>
      <c r="C145" s="125"/>
      <c r="D145" s="126" t="s">
        <v>671</v>
      </c>
      <c r="E145" s="127" t="s">
        <v>543</v>
      </c>
      <c r="F145" s="128">
        <v>280</v>
      </c>
      <c r="G145" s="127"/>
      <c r="H145" s="127">
        <v>345</v>
      </c>
      <c r="I145" s="129">
        <v>345</v>
      </c>
      <c r="J145" s="130" t="s">
        <v>573</v>
      </c>
      <c r="K145" s="131">
        <f t="shared" ref="K145:K150" si="63">H145-F145</f>
        <v>65</v>
      </c>
      <c r="L145" s="132">
        <f>K145/F145</f>
        <v>0.23214285714285715</v>
      </c>
      <c r="M145" s="127" t="s">
        <v>545</v>
      </c>
      <c r="N145" s="133">
        <v>42814</v>
      </c>
      <c r="O145" s="54"/>
      <c r="P145" s="54"/>
      <c r="Q145" s="191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72</v>
      </c>
      <c r="B146" s="125">
        <v>42657</v>
      </c>
      <c r="C146" s="125"/>
      <c r="D146" s="126" t="s">
        <v>672</v>
      </c>
      <c r="E146" s="127" t="s">
        <v>543</v>
      </c>
      <c r="F146" s="128">
        <v>245</v>
      </c>
      <c r="G146" s="127"/>
      <c r="H146" s="127">
        <v>325.5</v>
      </c>
      <c r="I146" s="129">
        <v>330</v>
      </c>
      <c r="J146" s="130" t="s">
        <v>673</v>
      </c>
      <c r="K146" s="131">
        <f t="shared" si="63"/>
        <v>80.5</v>
      </c>
      <c r="L146" s="132">
        <f>K146/F146</f>
        <v>0.32857142857142857</v>
      </c>
      <c r="M146" s="127" t="s">
        <v>545</v>
      </c>
      <c r="N146" s="133">
        <v>42769</v>
      </c>
      <c r="O146" s="54"/>
      <c r="P146" s="54"/>
      <c r="Q146" s="191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4">
        <v>73</v>
      </c>
      <c r="B147" s="125">
        <v>42660</v>
      </c>
      <c r="C147" s="125"/>
      <c r="D147" s="126" t="s">
        <v>674</v>
      </c>
      <c r="E147" s="127" t="s">
        <v>543</v>
      </c>
      <c r="F147" s="128">
        <v>125</v>
      </c>
      <c r="G147" s="127"/>
      <c r="H147" s="127">
        <v>160</v>
      </c>
      <c r="I147" s="129">
        <v>160</v>
      </c>
      <c r="J147" s="130" t="s">
        <v>627</v>
      </c>
      <c r="K147" s="131">
        <f t="shared" si="63"/>
        <v>35</v>
      </c>
      <c r="L147" s="132">
        <v>0.28000000000000003</v>
      </c>
      <c r="M147" s="127" t="s">
        <v>545</v>
      </c>
      <c r="N147" s="133">
        <v>42803</v>
      </c>
      <c r="O147" s="54"/>
      <c r="P147" s="54"/>
      <c r="Q147" s="191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4">
        <v>74</v>
      </c>
      <c r="B148" s="125">
        <v>42660</v>
      </c>
      <c r="C148" s="125"/>
      <c r="D148" s="126" t="s">
        <v>675</v>
      </c>
      <c r="E148" s="127" t="s">
        <v>543</v>
      </c>
      <c r="F148" s="128">
        <v>114</v>
      </c>
      <c r="G148" s="127"/>
      <c r="H148" s="127">
        <v>145</v>
      </c>
      <c r="I148" s="129">
        <v>145</v>
      </c>
      <c r="J148" s="130" t="s">
        <v>627</v>
      </c>
      <c r="K148" s="131">
        <f t="shared" si="63"/>
        <v>31</v>
      </c>
      <c r="L148" s="132">
        <f>K148/F148</f>
        <v>0.27192982456140352</v>
      </c>
      <c r="M148" s="127" t="s">
        <v>545</v>
      </c>
      <c r="N148" s="133">
        <v>42859</v>
      </c>
      <c r="O148" s="54"/>
      <c r="P148" s="54"/>
      <c r="Q148" s="191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75</v>
      </c>
      <c r="B149" s="125">
        <v>42660</v>
      </c>
      <c r="C149" s="125"/>
      <c r="D149" s="126" t="s">
        <v>676</v>
      </c>
      <c r="E149" s="127" t="s">
        <v>543</v>
      </c>
      <c r="F149" s="128">
        <v>212</v>
      </c>
      <c r="G149" s="127"/>
      <c r="H149" s="127">
        <v>280</v>
      </c>
      <c r="I149" s="129">
        <v>276</v>
      </c>
      <c r="J149" s="130" t="s">
        <v>677</v>
      </c>
      <c r="K149" s="131">
        <f t="shared" si="63"/>
        <v>68</v>
      </c>
      <c r="L149" s="132">
        <f>K149/F149</f>
        <v>0.32075471698113206</v>
      </c>
      <c r="M149" s="127" t="s">
        <v>545</v>
      </c>
      <c r="N149" s="133">
        <v>42858</v>
      </c>
      <c r="O149" s="54"/>
      <c r="P149" s="54"/>
      <c r="Q149" s="191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4">
        <v>76</v>
      </c>
      <c r="B150" s="125">
        <v>42678</v>
      </c>
      <c r="C150" s="125"/>
      <c r="D150" s="126" t="s">
        <v>438</v>
      </c>
      <c r="E150" s="127" t="s">
        <v>543</v>
      </c>
      <c r="F150" s="128">
        <v>155</v>
      </c>
      <c r="G150" s="127"/>
      <c r="H150" s="127">
        <v>210</v>
      </c>
      <c r="I150" s="129">
        <v>210</v>
      </c>
      <c r="J150" s="130" t="s">
        <v>678</v>
      </c>
      <c r="K150" s="131">
        <f t="shared" si="63"/>
        <v>55</v>
      </c>
      <c r="L150" s="132">
        <f>K150/F150</f>
        <v>0.35483870967741937</v>
      </c>
      <c r="M150" s="127" t="s">
        <v>545</v>
      </c>
      <c r="N150" s="133">
        <v>42944</v>
      </c>
      <c r="O150" s="54"/>
      <c r="P150" s="54"/>
      <c r="Q150" s="191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34">
        <v>77</v>
      </c>
      <c r="B151" s="135">
        <v>42710</v>
      </c>
      <c r="C151" s="135"/>
      <c r="D151" s="136" t="s">
        <v>679</v>
      </c>
      <c r="E151" s="137" t="s">
        <v>543</v>
      </c>
      <c r="F151" s="138">
        <v>150.5</v>
      </c>
      <c r="G151" s="138"/>
      <c r="H151" s="139">
        <v>72.5</v>
      </c>
      <c r="I151" s="139">
        <v>174</v>
      </c>
      <c r="J151" s="140" t="s">
        <v>680</v>
      </c>
      <c r="K151" s="141">
        <v>-78</v>
      </c>
      <c r="L151" s="142">
        <v>-0.51827242524916906</v>
      </c>
      <c r="M151" s="138" t="s">
        <v>555</v>
      </c>
      <c r="N151" s="135">
        <v>43333</v>
      </c>
      <c r="O151" s="54"/>
      <c r="P151" s="54"/>
      <c r="Q151" s="191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78</v>
      </c>
      <c r="B152" s="125">
        <v>42712</v>
      </c>
      <c r="C152" s="125"/>
      <c r="D152" s="126" t="s">
        <v>681</v>
      </c>
      <c r="E152" s="127" t="s">
        <v>543</v>
      </c>
      <c r="F152" s="128">
        <v>380</v>
      </c>
      <c r="G152" s="127"/>
      <c r="H152" s="127">
        <v>478</v>
      </c>
      <c r="I152" s="129">
        <v>468</v>
      </c>
      <c r="J152" s="130" t="s">
        <v>627</v>
      </c>
      <c r="K152" s="131">
        <f>H152-F152</f>
        <v>98</v>
      </c>
      <c r="L152" s="132">
        <f>K152/F152</f>
        <v>0.25789473684210529</v>
      </c>
      <c r="M152" s="127" t="s">
        <v>545</v>
      </c>
      <c r="N152" s="133">
        <v>43025</v>
      </c>
      <c r="O152" s="54"/>
      <c r="P152" s="54"/>
      <c r="Q152" s="191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4">
        <v>79</v>
      </c>
      <c r="B153" s="125">
        <v>42734</v>
      </c>
      <c r="C153" s="125"/>
      <c r="D153" s="126" t="s">
        <v>118</v>
      </c>
      <c r="E153" s="127" t="s">
        <v>543</v>
      </c>
      <c r="F153" s="128">
        <v>305</v>
      </c>
      <c r="G153" s="127"/>
      <c r="H153" s="127">
        <v>375</v>
      </c>
      <c r="I153" s="129">
        <v>375</v>
      </c>
      <c r="J153" s="130" t="s">
        <v>627</v>
      </c>
      <c r="K153" s="131">
        <f>H153-F153</f>
        <v>70</v>
      </c>
      <c r="L153" s="132">
        <f>K153/F153</f>
        <v>0.22950819672131148</v>
      </c>
      <c r="M153" s="127" t="s">
        <v>545</v>
      </c>
      <c r="N153" s="133">
        <v>42768</v>
      </c>
      <c r="O153" s="54"/>
      <c r="P153" s="54"/>
      <c r="Q153" s="191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4">
        <v>80</v>
      </c>
      <c r="B154" s="125">
        <v>42739</v>
      </c>
      <c r="C154" s="125"/>
      <c r="D154" s="126" t="s">
        <v>102</v>
      </c>
      <c r="E154" s="127" t="s">
        <v>543</v>
      </c>
      <c r="F154" s="128">
        <v>99.5</v>
      </c>
      <c r="G154" s="127"/>
      <c r="H154" s="127">
        <v>158</v>
      </c>
      <c r="I154" s="129">
        <v>158</v>
      </c>
      <c r="J154" s="130" t="s">
        <v>627</v>
      </c>
      <c r="K154" s="131">
        <f>H154-F154</f>
        <v>58.5</v>
      </c>
      <c r="L154" s="132">
        <f>K154/F154</f>
        <v>0.5879396984924623</v>
      </c>
      <c r="M154" s="127" t="s">
        <v>545</v>
      </c>
      <c r="N154" s="133">
        <v>42898</v>
      </c>
      <c r="O154" s="54"/>
      <c r="P154" s="54"/>
      <c r="Q154" s="191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4">
        <v>81</v>
      </c>
      <c r="B155" s="125">
        <v>42739</v>
      </c>
      <c r="C155" s="125"/>
      <c r="D155" s="126" t="s">
        <v>102</v>
      </c>
      <c r="E155" s="127" t="s">
        <v>543</v>
      </c>
      <c r="F155" s="128">
        <v>99.5</v>
      </c>
      <c r="G155" s="127"/>
      <c r="H155" s="127">
        <v>158</v>
      </c>
      <c r="I155" s="129">
        <v>158</v>
      </c>
      <c r="J155" s="130" t="s">
        <v>627</v>
      </c>
      <c r="K155" s="131">
        <v>58.5</v>
      </c>
      <c r="L155" s="132">
        <v>0.58793969849246197</v>
      </c>
      <c r="M155" s="127" t="s">
        <v>545</v>
      </c>
      <c r="N155" s="133">
        <v>42898</v>
      </c>
      <c r="O155" s="54"/>
      <c r="P155" s="54"/>
      <c r="Q155" s="191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4">
        <v>82</v>
      </c>
      <c r="B156" s="125">
        <v>42786</v>
      </c>
      <c r="C156" s="125"/>
      <c r="D156" s="126" t="s">
        <v>204</v>
      </c>
      <c r="E156" s="127" t="s">
        <v>543</v>
      </c>
      <c r="F156" s="128">
        <v>140.5</v>
      </c>
      <c r="G156" s="127"/>
      <c r="H156" s="127">
        <v>220</v>
      </c>
      <c r="I156" s="129">
        <v>220</v>
      </c>
      <c r="J156" s="130" t="s">
        <v>627</v>
      </c>
      <c r="K156" s="131">
        <f>H156-F156</f>
        <v>79.5</v>
      </c>
      <c r="L156" s="132">
        <f>K156/F156</f>
        <v>0.5658362989323843</v>
      </c>
      <c r="M156" s="127" t="s">
        <v>545</v>
      </c>
      <c r="N156" s="133">
        <v>42864</v>
      </c>
      <c r="O156" s="54"/>
      <c r="P156" s="54"/>
      <c r="Q156" s="191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4">
        <v>83</v>
      </c>
      <c r="B157" s="125">
        <v>42786</v>
      </c>
      <c r="C157" s="125"/>
      <c r="D157" s="126" t="s">
        <v>682</v>
      </c>
      <c r="E157" s="127" t="s">
        <v>543</v>
      </c>
      <c r="F157" s="128">
        <v>202.5</v>
      </c>
      <c r="G157" s="127"/>
      <c r="H157" s="127">
        <v>234</v>
      </c>
      <c r="I157" s="129">
        <v>234</v>
      </c>
      <c r="J157" s="130" t="s">
        <v>627</v>
      </c>
      <c r="K157" s="131">
        <v>31.5</v>
      </c>
      <c r="L157" s="132">
        <v>0.155555555555556</v>
      </c>
      <c r="M157" s="127" t="s">
        <v>545</v>
      </c>
      <c r="N157" s="133">
        <v>42836</v>
      </c>
      <c r="O157" s="54"/>
      <c r="P157" s="54"/>
      <c r="Q157" s="191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4">
        <v>84</v>
      </c>
      <c r="B158" s="125">
        <v>42818</v>
      </c>
      <c r="C158" s="125"/>
      <c r="D158" s="126" t="s">
        <v>683</v>
      </c>
      <c r="E158" s="127" t="s">
        <v>543</v>
      </c>
      <c r="F158" s="128">
        <v>300.5</v>
      </c>
      <c r="G158" s="127"/>
      <c r="H158" s="127">
        <v>417.5</v>
      </c>
      <c r="I158" s="129">
        <v>420</v>
      </c>
      <c r="J158" s="130" t="s">
        <v>684</v>
      </c>
      <c r="K158" s="131">
        <f>H158-F158</f>
        <v>117</v>
      </c>
      <c r="L158" s="132">
        <f>K158/F158</f>
        <v>0.38935108153078202</v>
      </c>
      <c r="M158" s="127" t="s">
        <v>545</v>
      </c>
      <c r="N158" s="133">
        <v>43070</v>
      </c>
      <c r="O158" s="54"/>
      <c r="P158" s="54"/>
      <c r="Q158" s="191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4">
        <v>85</v>
      </c>
      <c r="B159" s="125">
        <v>42818</v>
      </c>
      <c r="C159" s="125"/>
      <c r="D159" s="126" t="s">
        <v>657</v>
      </c>
      <c r="E159" s="127" t="s">
        <v>543</v>
      </c>
      <c r="F159" s="128">
        <v>850</v>
      </c>
      <c r="G159" s="127"/>
      <c r="H159" s="127">
        <v>1042.5</v>
      </c>
      <c r="I159" s="129">
        <v>1023</v>
      </c>
      <c r="J159" s="130" t="s">
        <v>685</v>
      </c>
      <c r="K159" s="131">
        <v>192.5</v>
      </c>
      <c r="L159" s="132">
        <v>0.22647058823529401</v>
      </c>
      <c r="M159" s="127" t="s">
        <v>545</v>
      </c>
      <c r="N159" s="133">
        <v>42830</v>
      </c>
      <c r="O159" s="54"/>
      <c r="P159" s="54"/>
      <c r="Q159" s="191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4">
        <v>86</v>
      </c>
      <c r="B160" s="125">
        <v>42830</v>
      </c>
      <c r="C160" s="125"/>
      <c r="D160" s="126" t="s">
        <v>464</v>
      </c>
      <c r="E160" s="127" t="s">
        <v>543</v>
      </c>
      <c r="F160" s="128">
        <v>785</v>
      </c>
      <c r="G160" s="127"/>
      <c r="H160" s="127">
        <v>930</v>
      </c>
      <c r="I160" s="129">
        <v>920</v>
      </c>
      <c r="J160" s="130" t="s">
        <v>686</v>
      </c>
      <c r="K160" s="131">
        <f>H160-F160</f>
        <v>145</v>
      </c>
      <c r="L160" s="132">
        <f>K160/F160</f>
        <v>0.18471337579617833</v>
      </c>
      <c r="M160" s="127" t="s">
        <v>545</v>
      </c>
      <c r="N160" s="133">
        <v>42976</v>
      </c>
      <c r="O160" s="54"/>
      <c r="P160" s="54"/>
      <c r="Q160" s="191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34">
        <v>87</v>
      </c>
      <c r="B161" s="135">
        <v>42831</v>
      </c>
      <c r="C161" s="135"/>
      <c r="D161" s="136" t="s">
        <v>687</v>
      </c>
      <c r="E161" s="137" t="s">
        <v>543</v>
      </c>
      <c r="F161" s="138">
        <v>40</v>
      </c>
      <c r="G161" s="138"/>
      <c r="H161" s="139">
        <v>13.1</v>
      </c>
      <c r="I161" s="139">
        <v>60</v>
      </c>
      <c r="J161" s="140" t="s">
        <v>688</v>
      </c>
      <c r="K161" s="141">
        <v>-26.9</v>
      </c>
      <c r="L161" s="142">
        <v>-0.67249999999999999</v>
      </c>
      <c r="M161" s="138" t="s">
        <v>555</v>
      </c>
      <c r="N161" s="135">
        <v>43138</v>
      </c>
      <c r="O161" s="54"/>
      <c r="P161" s="54"/>
      <c r="Q161" s="191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88</v>
      </c>
      <c r="B162" s="125">
        <v>42837</v>
      </c>
      <c r="C162" s="125"/>
      <c r="D162" s="126" t="s">
        <v>100</v>
      </c>
      <c r="E162" s="127" t="s">
        <v>543</v>
      </c>
      <c r="F162" s="128">
        <v>289.5</v>
      </c>
      <c r="G162" s="127"/>
      <c r="H162" s="127">
        <v>354</v>
      </c>
      <c r="I162" s="129">
        <v>360</v>
      </c>
      <c r="J162" s="130" t="s">
        <v>689</v>
      </c>
      <c r="K162" s="131">
        <f t="shared" ref="K162:K170" si="64">H162-F162</f>
        <v>64.5</v>
      </c>
      <c r="L162" s="132">
        <f t="shared" ref="L162:L170" si="65">K162/F162</f>
        <v>0.22279792746113988</v>
      </c>
      <c r="M162" s="127" t="s">
        <v>545</v>
      </c>
      <c r="N162" s="133">
        <v>43040</v>
      </c>
      <c r="O162" s="54"/>
      <c r="P162" s="54"/>
      <c r="Q162" s="191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4">
        <v>89</v>
      </c>
      <c r="B163" s="125">
        <v>42845</v>
      </c>
      <c r="C163" s="125"/>
      <c r="D163" s="126" t="s">
        <v>412</v>
      </c>
      <c r="E163" s="127" t="s">
        <v>543</v>
      </c>
      <c r="F163" s="128">
        <v>700</v>
      </c>
      <c r="G163" s="127"/>
      <c r="H163" s="127">
        <v>840</v>
      </c>
      <c r="I163" s="129">
        <v>840</v>
      </c>
      <c r="J163" s="130" t="s">
        <v>690</v>
      </c>
      <c r="K163" s="131">
        <f t="shared" si="64"/>
        <v>140</v>
      </c>
      <c r="L163" s="132">
        <f t="shared" si="65"/>
        <v>0.2</v>
      </c>
      <c r="M163" s="127" t="s">
        <v>545</v>
      </c>
      <c r="N163" s="133">
        <v>42893</v>
      </c>
      <c r="O163" s="54"/>
      <c r="P163" s="54"/>
      <c r="Q163" s="191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90</v>
      </c>
      <c r="B164" s="125">
        <v>42887</v>
      </c>
      <c r="C164" s="125"/>
      <c r="D164" s="126" t="s">
        <v>691</v>
      </c>
      <c r="E164" s="127" t="s">
        <v>543</v>
      </c>
      <c r="F164" s="128">
        <v>130</v>
      </c>
      <c r="G164" s="127"/>
      <c r="H164" s="127">
        <v>144.25</v>
      </c>
      <c r="I164" s="129">
        <v>170</v>
      </c>
      <c r="J164" s="130" t="s">
        <v>692</v>
      </c>
      <c r="K164" s="131">
        <f t="shared" si="64"/>
        <v>14.25</v>
      </c>
      <c r="L164" s="132">
        <f t="shared" si="65"/>
        <v>0.10961538461538461</v>
      </c>
      <c r="M164" s="127" t="s">
        <v>545</v>
      </c>
      <c r="N164" s="133">
        <v>43675</v>
      </c>
      <c r="O164" s="54"/>
      <c r="P164" s="54"/>
      <c r="Q164" s="191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91</v>
      </c>
      <c r="B165" s="125">
        <v>42901</v>
      </c>
      <c r="C165" s="125"/>
      <c r="D165" s="126" t="s">
        <v>693</v>
      </c>
      <c r="E165" s="127" t="s">
        <v>543</v>
      </c>
      <c r="F165" s="128">
        <v>214.5</v>
      </c>
      <c r="G165" s="127"/>
      <c r="H165" s="127">
        <v>262</v>
      </c>
      <c r="I165" s="129">
        <v>262</v>
      </c>
      <c r="J165" s="130" t="s">
        <v>564</v>
      </c>
      <c r="K165" s="131">
        <f t="shared" si="64"/>
        <v>47.5</v>
      </c>
      <c r="L165" s="132">
        <f t="shared" si="65"/>
        <v>0.22144522144522144</v>
      </c>
      <c r="M165" s="127" t="s">
        <v>545</v>
      </c>
      <c r="N165" s="133">
        <v>42977</v>
      </c>
      <c r="O165" s="54"/>
      <c r="P165" s="54"/>
      <c r="Q165" s="191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55">
        <v>92</v>
      </c>
      <c r="B166" s="156">
        <v>42933</v>
      </c>
      <c r="C166" s="156"/>
      <c r="D166" s="157" t="s">
        <v>694</v>
      </c>
      <c r="E166" s="158" t="s">
        <v>543</v>
      </c>
      <c r="F166" s="159">
        <v>370</v>
      </c>
      <c r="G166" s="158"/>
      <c r="H166" s="158">
        <v>447.5</v>
      </c>
      <c r="I166" s="160">
        <v>450</v>
      </c>
      <c r="J166" s="161" t="s">
        <v>627</v>
      </c>
      <c r="K166" s="131">
        <f t="shared" si="64"/>
        <v>77.5</v>
      </c>
      <c r="L166" s="162">
        <f t="shared" si="65"/>
        <v>0.20945945945945946</v>
      </c>
      <c r="M166" s="158" t="s">
        <v>545</v>
      </c>
      <c r="N166" s="163">
        <v>43035</v>
      </c>
      <c r="O166" s="54"/>
      <c r="P166" s="54"/>
      <c r="Q166" s="191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55">
        <v>93</v>
      </c>
      <c r="B167" s="156">
        <v>42943</v>
      </c>
      <c r="C167" s="156"/>
      <c r="D167" s="157" t="s">
        <v>202</v>
      </c>
      <c r="E167" s="158" t="s">
        <v>543</v>
      </c>
      <c r="F167" s="159">
        <v>657.5</v>
      </c>
      <c r="G167" s="158"/>
      <c r="H167" s="158">
        <v>825</v>
      </c>
      <c r="I167" s="160">
        <v>820</v>
      </c>
      <c r="J167" s="161" t="s">
        <v>627</v>
      </c>
      <c r="K167" s="131">
        <f t="shared" si="64"/>
        <v>167.5</v>
      </c>
      <c r="L167" s="162">
        <f t="shared" si="65"/>
        <v>0.25475285171102663</v>
      </c>
      <c r="M167" s="158" t="s">
        <v>545</v>
      </c>
      <c r="N167" s="163">
        <v>43090</v>
      </c>
      <c r="O167" s="54"/>
      <c r="P167" s="54"/>
      <c r="Q167" s="191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4">
        <v>94</v>
      </c>
      <c r="B168" s="125">
        <v>42964</v>
      </c>
      <c r="C168" s="125"/>
      <c r="D168" s="126" t="s">
        <v>373</v>
      </c>
      <c r="E168" s="127" t="s">
        <v>543</v>
      </c>
      <c r="F168" s="128">
        <v>605</v>
      </c>
      <c r="G168" s="127"/>
      <c r="H168" s="127">
        <v>750</v>
      </c>
      <c r="I168" s="129">
        <v>750</v>
      </c>
      <c r="J168" s="130" t="s">
        <v>686</v>
      </c>
      <c r="K168" s="131">
        <f t="shared" si="64"/>
        <v>145</v>
      </c>
      <c r="L168" s="132">
        <f t="shared" si="65"/>
        <v>0.23966942148760331</v>
      </c>
      <c r="M168" s="127" t="s">
        <v>545</v>
      </c>
      <c r="N168" s="133">
        <v>43027</v>
      </c>
      <c r="O168" s="54"/>
      <c r="P168" s="54"/>
      <c r="Q168" s="191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4">
        <v>95</v>
      </c>
      <c r="B169" s="135">
        <v>42979</v>
      </c>
      <c r="C169" s="135"/>
      <c r="D169" s="143" t="s">
        <v>695</v>
      </c>
      <c r="E169" s="138" t="s">
        <v>543</v>
      </c>
      <c r="F169" s="138">
        <v>255</v>
      </c>
      <c r="G169" s="139"/>
      <c r="H169" s="139">
        <v>217.25</v>
      </c>
      <c r="I169" s="139">
        <v>320</v>
      </c>
      <c r="J169" s="140" t="s">
        <v>696</v>
      </c>
      <c r="K169" s="141">
        <f t="shared" si="64"/>
        <v>-37.75</v>
      </c>
      <c r="L169" s="144">
        <f t="shared" si="65"/>
        <v>-0.14803921568627451</v>
      </c>
      <c r="M169" s="138" t="s">
        <v>555</v>
      </c>
      <c r="N169" s="135">
        <v>43661</v>
      </c>
      <c r="O169" s="54"/>
      <c r="P169" s="54"/>
      <c r="Q169" s="191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4">
        <v>96</v>
      </c>
      <c r="B170" s="125">
        <v>42997</v>
      </c>
      <c r="C170" s="125"/>
      <c r="D170" s="126" t="s">
        <v>697</v>
      </c>
      <c r="E170" s="127" t="s">
        <v>543</v>
      </c>
      <c r="F170" s="128">
        <v>215</v>
      </c>
      <c r="G170" s="127"/>
      <c r="H170" s="127">
        <v>258</v>
      </c>
      <c r="I170" s="129">
        <v>258</v>
      </c>
      <c r="J170" s="130" t="s">
        <v>627</v>
      </c>
      <c r="K170" s="131">
        <f t="shared" si="64"/>
        <v>43</v>
      </c>
      <c r="L170" s="132">
        <f t="shared" si="65"/>
        <v>0.2</v>
      </c>
      <c r="M170" s="127" t="s">
        <v>545</v>
      </c>
      <c r="N170" s="133">
        <v>43040</v>
      </c>
      <c r="O170" s="54"/>
      <c r="P170" s="54"/>
      <c r="Q170" s="191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4">
        <v>97</v>
      </c>
      <c r="B171" s="125">
        <v>42997</v>
      </c>
      <c r="C171" s="125"/>
      <c r="D171" s="126" t="s">
        <v>697</v>
      </c>
      <c r="E171" s="127" t="s">
        <v>543</v>
      </c>
      <c r="F171" s="128">
        <v>215</v>
      </c>
      <c r="G171" s="127"/>
      <c r="H171" s="127">
        <v>258</v>
      </c>
      <c r="I171" s="129">
        <v>258</v>
      </c>
      <c r="J171" s="161" t="s">
        <v>627</v>
      </c>
      <c r="K171" s="131">
        <v>43</v>
      </c>
      <c r="L171" s="132">
        <v>0.2</v>
      </c>
      <c r="M171" s="127" t="s">
        <v>545</v>
      </c>
      <c r="N171" s="133">
        <v>43040</v>
      </c>
      <c r="O171" s="54"/>
      <c r="P171" s="54"/>
      <c r="Q171" s="191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5">
        <v>98</v>
      </c>
      <c r="B172" s="156">
        <v>42998</v>
      </c>
      <c r="C172" s="156"/>
      <c r="D172" s="157" t="s">
        <v>698</v>
      </c>
      <c r="E172" s="158" t="s">
        <v>543</v>
      </c>
      <c r="F172" s="128">
        <v>75</v>
      </c>
      <c r="G172" s="158"/>
      <c r="H172" s="158">
        <v>90</v>
      </c>
      <c r="I172" s="160">
        <v>90</v>
      </c>
      <c r="J172" s="130" t="s">
        <v>699</v>
      </c>
      <c r="K172" s="131">
        <f t="shared" ref="K172:K177" si="66">H172-F172</f>
        <v>15</v>
      </c>
      <c r="L172" s="132">
        <f t="shared" ref="L172:L177" si="67">K172/F172</f>
        <v>0.2</v>
      </c>
      <c r="M172" s="127" t="s">
        <v>545</v>
      </c>
      <c r="N172" s="133">
        <v>43019</v>
      </c>
      <c r="O172" s="54"/>
      <c r="P172" s="54"/>
      <c r="Q172" s="191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5">
        <v>99</v>
      </c>
      <c r="B173" s="156">
        <v>43011</v>
      </c>
      <c r="C173" s="156"/>
      <c r="D173" s="157" t="s">
        <v>700</v>
      </c>
      <c r="E173" s="158" t="s">
        <v>543</v>
      </c>
      <c r="F173" s="159">
        <v>315</v>
      </c>
      <c r="G173" s="158"/>
      <c r="H173" s="158">
        <v>392</v>
      </c>
      <c r="I173" s="160">
        <v>384</v>
      </c>
      <c r="J173" s="161" t="s">
        <v>701</v>
      </c>
      <c r="K173" s="131">
        <f t="shared" si="66"/>
        <v>77</v>
      </c>
      <c r="L173" s="162">
        <f t="shared" si="67"/>
        <v>0.24444444444444444</v>
      </c>
      <c r="M173" s="158" t="s">
        <v>545</v>
      </c>
      <c r="N173" s="163">
        <v>43017</v>
      </c>
      <c r="O173" s="54"/>
      <c r="P173" s="54"/>
      <c r="Q173" s="191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5">
        <v>100</v>
      </c>
      <c r="B174" s="156">
        <v>43013</v>
      </c>
      <c r="C174" s="156"/>
      <c r="D174" s="157" t="s">
        <v>442</v>
      </c>
      <c r="E174" s="158" t="s">
        <v>543</v>
      </c>
      <c r="F174" s="159">
        <v>145</v>
      </c>
      <c r="G174" s="158"/>
      <c r="H174" s="158">
        <v>179</v>
      </c>
      <c r="I174" s="160">
        <v>180</v>
      </c>
      <c r="J174" s="161" t="s">
        <v>702</v>
      </c>
      <c r="K174" s="131">
        <f t="shared" si="66"/>
        <v>34</v>
      </c>
      <c r="L174" s="162">
        <f t="shared" si="67"/>
        <v>0.23448275862068965</v>
      </c>
      <c r="M174" s="158" t="s">
        <v>545</v>
      </c>
      <c r="N174" s="163">
        <v>43025</v>
      </c>
      <c r="O174" s="54"/>
      <c r="P174" s="54"/>
      <c r="Q174" s="191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101</v>
      </c>
      <c r="B175" s="156">
        <v>43014</v>
      </c>
      <c r="C175" s="156"/>
      <c r="D175" s="157" t="s">
        <v>348</v>
      </c>
      <c r="E175" s="158" t="s">
        <v>543</v>
      </c>
      <c r="F175" s="159">
        <v>256</v>
      </c>
      <c r="G175" s="158"/>
      <c r="H175" s="158">
        <v>323</v>
      </c>
      <c r="I175" s="160">
        <v>320</v>
      </c>
      <c r="J175" s="161" t="s">
        <v>627</v>
      </c>
      <c r="K175" s="131">
        <f t="shared" si="66"/>
        <v>67</v>
      </c>
      <c r="L175" s="162">
        <f t="shared" si="67"/>
        <v>0.26171875</v>
      </c>
      <c r="M175" s="158" t="s">
        <v>545</v>
      </c>
      <c r="N175" s="163">
        <v>43067</v>
      </c>
      <c r="O175" s="54"/>
      <c r="P175" s="54"/>
      <c r="Q175" s="191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102</v>
      </c>
      <c r="B176" s="156">
        <v>43017</v>
      </c>
      <c r="C176" s="156"/>
      <c r="D176" s="157" t="s">
        <v>362</v>
      </c>
      <c r="E176" s="158" t="s">
        <v>543</v>
      </c>
      <c r="F176" s="159">
        <v>137.5</v>
      </c>
      <c r="G176" s="158"/>
      <c r="H176" s="158">
        <v>184</v>
      </c>
      <c r="I176" s="160">
        <v>183</v>
      </c>
      <c r="J176" s="161" t="s">
        <v>703</v>
      </c>
      <c r="K176" s="131">
        <f t="shared" si="66"/>
        <v>46.5</v>
      </c>
      <c r="L176" s="162">
        <f t="shared" si="67"/>
        <v>0.33818181818181819</v>
      </c>
      <c r="M176" s="158" t="s">
        <v>545</v>
      </c>
      <c r="N176" s="163">
        <v>43108</v>
      </c>
      <c r="O176" s="54"/>
      <c r="P176" s="54"/>
      <c r="Q176" s="191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103</v>
      </c>
      <c r="B177" s="156">
        <v>43018</v>
      </c>
      <c r="C177" s="156"/>
      <c r="D177" s="157" t="s">
        <v>704</v>
      </c>
      <c r="E177" s="158" t="s">
        <v>543</v>
      </c>
      <c r="F177" s="159">
        <v>125.5</v>
      </c>
      <c r="G177" s="158"/>
      <c r="H177" s="158">
        <v>158</v>
      </c>
      <c r="I177" s="160">
        <v>155</v>
      </c>
      <c r="J177" s="161" t="s">
        <v>705</v>
      </c>
      <c r="K177" s="131">
        <f t="shared" si="66"/>
        <v>32.5</v>
      </c>
      <c r="L177" s="162">
        <f t="shared" si="67"/>
        <v>0.25896414342629481</v>
      </c>
      <c r="M177" s="158" t="s">
        <v>545</v>
      </c>
      <c r="N177" s="163">
        <v>43067</v>
      </c>
      <c r="O177" s="54"/>
      <c r="P177" s="54"/>
      <c r="Q177" s="191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55">
        <v>104</v>
      </c>
      <c r="B178" s="156">
        <v>43018</v>
      </c>
      <c r="C178" s="156"/>
      <c r="D178" s="157" t="s">
        <v>706</v>
      </c>
      <c r="E178" s="158" t="s">
        <v>543</v>
      </c>
      <c r="F178" s="159">
        <v>895</v>
      </c>
      <c r="G178" s="158"/>
      <c r="H178" s="158">
        <v>1122.5</v>
      </c>
      <c r="I178" s="160">
        <v>1078</v>
      </c>
      <c r="J178" s="161" t="s">
        <v>707</v>
      </c>
      <c r="K178" s="131">
        <v>227.5</v>
      </c>
      <c r="L178" s="162">
        <v>0.25418994413407803</v>
      </c>
      <c r="M178" s="158" t="s">
        <v>545</v>
      </c>
      <c r="N178" s="163">
        <v>43117</v>
      </c>
      <c r="O178" s="54"/>
      <c r="P178" s="54"/>
      <c r="Q178" s="191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105</v>
      </c>
      <c r="B179" s="156">
        <v>43020</v>
      </c>
      <c r="C179" s="156"/>
      <c r="D179" s="157" t="s">
        <v>357</v>
      </c>
      <c r="E179" s="158" t="s">
        <v>543</v>
      </c>
      <c r="F179" s="159">
        <v>525</v>
      </c>
      <c r="G179" s="158"/>
      <c r="H179" s="158">
        <v>629</v>
      </c>
      <c r="I179" s="160">
        <v>629</v>
      </c>
      <c r="J179" s="161" t="s">
        <v>627</v>
      </c>
      <c r="K179" s="131">
        <v>104</v>
      </c>
      <c r="L179" s="162">
        <v>0.19809523809523799</v>
      </c>
      <c r="M179" s="158" t="s">
        <v>545</v>
      </c>
      <c r="N179" s="163">
        <v>43119</v>
      </c>
      <c r="O179" s="54"/>
      <c r="P179" s="54"/>
      <c r="Q179" s="191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106</v>
      </c>
      <c r="B180" s="156">
        <v>43046</v>
      </c>
      <c r="C180" s="156"/>
      <c r="D180" s="157" t="s">
        <v>390</v>
      </c>
      <c r="E180" s="158" t="s">
        <v>543</v>
      </c>
      <c r="F180" s="159">
        <v>740</v>
      </c>
      <c r="G180" s="158"/>
      <c r="H180" s="158">
        <v>892.5</v>
      </c>
      <c r="I180" s="160">
        <v>900</v>
      </c>
      <c r="J180" s="161" t="s">
        <v>708</v>
      </c>
      <c r="K180" s="131">
        <f>H180-F180</f>
        <v>152.5</v>
      </c>
      <c r="L180" s="162">
        <f>K180/F180</f>
        <v>0.20608108108108109</v>
      </c>
      <c r="M180" s="158" t="s">
        <v>545</v>
      </c>
      <c r="N180" s="163">
        <v>43052</v>
      </c>
      <c r="O180" s="54"/>
      <c r="P180" s="54"/>
      <c r="Q180" s="191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4">
        <v>107</v>
      </c>
      <c r="B181" s="125">
        <v>43073</v>
      </c>
      <c r="C181" s="125"/>
      <c r="D181" s="126" t="s">
        <v>709</v>
      </c>
      <c r="E181" s="127" t="s">
        <v>543</v>
      </c>
      <c r="F181" s="128">
        <v>118.5</v>
      </c>
      <c r="G181" s="127"/>
      <c r="H181" s="127">
        <v>143.5</v>
      </c>
      <c r="I181" s="129">
        <v>145</v>
      </c>
      <c r="J181" s="130" t="s">
        <v>710</v>
      </c>
      <c r="K181" s="131">
        <f>H181-F181</f>
        <v>25</v>
      </c>
      <c r="L181" s="132">
        <f>K181/F181</f>
        <v>0.2109704641350211</v>
      </c>
      <c r="M181" s="127" t="s">
        <v>545</v>
      </c>
      <c r="N181" s="133">
        <v>43097</v>
      </c>
      <c r="O181" s="54"/>
      <c r="P181" s="54"/>
      <c r="Q181" s="191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4">
        <v>108</v>
      </c>
      <c r="B182" s="135">
        <v>43090</v>
      </c>
      <c r="C182" s="135"/>
      <c r="D182" s="136" t="s">
        <v>417</v>
      </c>
      <c r="E182" s="137" t="s">
        <v>543</v>
      </c>
      <c r="F182" s="138">
        <v>715</v>
      </c>
      <c r="G182" s="138"/>
      <c r="H182" s="139">
        <v>500</v>
      </c>
      <c r="I182" s="139">
        <v>872</v>
      </c>
      <c r="J182" s="140" t="s">
        <v>711</v>
      </c>
      <c r="K182" s="141">
        <f>H182-F182</f>
        <v>-215</v>
      </c>
      <c r="L182" s="142">
        <f>K182/F182</f>
        <v>-0.30069930069930068</v>
      </c>
      <c r="M182" s="138" t="s">
        <v>555</v>
      </c>
      <c r="N182" s="135">
        <v>43670</v>
      </c>
      <c r="O182" s="54"/>
      <c r="P182" s="54"/>
      <c r="Q182" s="191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4">
        <v>109</v>
      </c>
      <c r="B183" s="125">
        <v>43098</v>
      </c>
      <c r="C183" s="125"/>
      <c r="D183" s="126" t="s">
        <v>700</v>
      </c>
      <c r="E183" s="127" t="s">
        <v>543</v>
      </c>
      <c r="F183" s="128">
        <v>435</v>
      </c>
      <c r="G183" s="127"/>
      <c r="H183" s="127">
        <v>542.5</v>
      </c>
      <c r="I183" s="129">
        <v>539</v>
      </c>
      <c r="J183" s="130" t="s">
        <v>627</v>
      </c>
      <c r="K183" s="131">
        <v>107.5</v>
      </c>
      <c r="L183" s="132">
        <v>0.247126436781609</v>
      </c>
      <c r="M183" s="127" t="s">
        <v>545</v>
      </c>
      <c r="N183" s="133">
        <v>43206</v>
      </c>
      <c r="O183" s="54"/>
      <c r="P183" s="54"/>
      <c r="Q183" s="191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4">
        <v>110</v>
      </c>
      <c r="B184" s="125">
        <v>43098</v>
      </c>
      <c r="C184" s="125"/>
      <c r="D184" s="126" t="s">
        <v>516</v>
      </c>
      <c r="E184" s="127" t="s">
        <v>543</v>
      </c>
      <c r="F184" s="128">
        <v>885</v>
      </c>
      <c r="G184" s="127"/>
      <c r="H184" s="127">
        <v>1090</v>
      </c>
      <c r="I184" s="129">
        <v>1084</v>
      </c>
      <c r="J184" s="130" t="s">
        <v>627</v>
      </c>
      <c r="K184" s="131">
        <v>205</v>
      </c>
      <c r="L184" s="132">
        <v>0.23163841807909599</v>
      </c>
      <c r="M184" s="127" t="s">
        <v>545</v>
      </c>
      <c r="N184" s="133">
        <v>43213</v>
      </c>
      <c r="O184" s="54"/>
      <c r="P184" s="54"/>
      <c r="Q184" s="191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4">
        <v>111</v>
      </c>
      <c r="B185" s="165">
        <v>43192</v>
      </c>
      <c r="C185" s="165"/>
      <c r="D185" s="143" t="s">
        <v>712</v>
      </c>
      <c r="E185" s="138" t="s">
        <v>543</v>
      </c>
      <c r="F185" s="166">
        <v>478.5</v>
      </c>
      <c r="G185" s="138"/>
      <c r="H185" s="138">
        <v>442</v>
      </c>
      <c r="I185" s="139">
        <v>613</v>
      </c>
      <c r="J185" s="140" t="s">
        <v>713</v>
      </c>
      <c r="K185" s="141">
        <f>H185-F185</f>
        <v>-36.5</v>
      </c>
      <c r="L185" s="142">
        <f>K185/F185</f>
        <v>-7.6280041797283177E-2</v>
      </c>
      <c r="M185" s="138" t="s">
        <v>555</v>
      </c>
      <c r="N185" s="135">
        <v>43762</v>
      </c>
      <c r="O185" s="54"/>
      <c r="P185" s="54"/>
      <c r="Q185" s="191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34">
        <v>112</v>
      </c>
      <c r="B186" s="135">
        <v>43194</v>
      </c>
      <c r="C186" s="135"/>
      <c r="D186" s="136" t="s">
        <v>714</v>
      </c>
      <c r="E186" s="137" t="s">
        <v>543</v>
      </c>
      <c r="F186" s="138">
        <f>141.5-7.3</f>
        <v>134.19999999999999</v>
      </c>
      <c r="G186" s="138"/>
      <c r="H186" s="139">
        <v>77</v>
      </c>
      <c r="I186" s="139">
        <v>180</v>
      </c>
      <c r="J186" s="140" t="s">
        <v>715</v>
      </c>
      <c r="K186" s="141">
        <f>H186-F186</f>
        <v>-57.199999999999989</v>
      </c>
      <c r="L186" s="142">
        <f>K186/F186</f>
        <v>-0.42622950819672129</v>
      </c>
      <c r="M186" s="138" t="s">
        <v>555</v>
      </c>
      <c r="N186" s="135">
        <v>43522</v>
      </c>
      <c r="O186" s="54"/>
      <c r="P186" s="54"/>
      <c r="Q186" s="191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4">
        <v>113</v>
      </c>
      <c r="B187" s="135">
        <v>43209</v>
      </c>
      <c r="C187" s="135"/>
      <c r="D187" s="136" t="s">
        <v>716</v>
      </c>
      <c r="E187" s="137" t="s">
        <v>543</v>
      </c>
      <c r="F187" s="138">
        <v>430</v>
      </c>
      <c r="G187" s="138"/>
      <c r="H187" s="139">
        <v>220</v>
      </c>
      <c r="I187" s="139">
        <v>537</v>
      </c>
      <c r="J187" s="140" t="s">
        <v>717</v>
      </c>
      <c r="K187" s="141">
        <f>H187-F187</f>
        <v>-210</v>
      </c>
      <c r="L187" s="142">
        <f>K187/F187</f>
        <v>-0.48837209302325579</v>
      </c>
      <c r="M187" s="138" t="s">
        <v>555</v>
      </c>
      <c r="N187" s="135">
        <v>43252</v>
      </c>
      <c r="O187" s="54"/>
      <c r="P187" s="54"/>
      <c r="Q187" s="191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55">
        <v>114</v>
      </c>
      <c r="B188" s="156">
        <v>43220</v>
      </c>
      <c r="C188" s="156"/>
      <c r="D188" s="157" t="s">
        <v>718</v>
      </c>
      <c r="E188" s="158" t="s">
        <v>543</v>
      </c>
      <c r="F188" s="158">
        <v>153.5</v>
      </c>
      <c r="G188" s="158"/>
      <c r="H188" s="158">
        <v>196</v>
      </c>
      <c r="I188" s="160">
        <v>196</v>
      </c>
      <c r="J188" s="130" t="s">
        <v>719</v>
      </c>
      <c r="K188" s="131">
        <f>H188-F188</f>
        <v>42.5</v>
      </c>
      <c r="L188" s="132">
        <f>K188/F188</f>
        <v>0.27687296416938112</v>
      </c>
      <c r="M188" s="127" t="s">
        <v>545</v>
      </c>
      <c r="N188" s="133">
        <v>43605</v>
      </c>
      <c r="O188" s="54"/>
      <c r="P188" s="54"/>
      <c r="Q188" s="191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34">
        <v>115</v>
      </c>
      <c r="B189" s="135">
        <v>43306</v>
      </c>
      <c r="C189" s="135"/>
      <c r="D189" s="136" t="s">
        <v>687</v>
      </c>
      <c r="E189" s="137" t="s">
        <v>543</v>
      </c>
      <c r="F189" s="138">
        <v>27.5</v>
      </c>
      <c r="G189" s="138"/>
      <c r="H189" s="139">
        <v>13.1</v>
      </c>
      <c r="I189" s="139">
        <v>60</v>
      </c>
      <c r="J189" s="140" t="s">
        <v>720</v>
      </c>
      <c r="K189" s="141">
        <v>-14.4</v>
      </c>
      <c r="L189" s="142">
        <v>-0.52363636363636401</v>
      </c>
      <c r="M189" s="138" t="s">
        <v>555</v>
      </c>
      <c r="N189" s="135">
        <v>43138</v>
      </c>
      <c r="O189" s="54"/>
      <c r="P189" s="54"/>
      <c r="Q189" s="191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4">
        <v>116</v>
      </c>
      <c r="B190" s="165">
        <v>43318</v>
      </c>
      <c r="C190" s="165"/>
      <c r="D190" s="143" t="s">
        <v>721</v>
      </c>
      <c r="E190" s="138" t="s">
        <v>543</v>
      </c>
      <c r="F190" s="138">
        <v>148.5</v>
      </c>
      <c r="G190" s="138"/>
      <c r="H190" s="138">
        <v>102</v>
      </c>
      <c r="I190" s="139">
        <v>182</v>
      </c>
      <c r="J190" s="140" t="s">
        <v>722</v>
      </c>
      <c r="K190" s="141">
        <f>H190-F190</f>
        <v>-46.5</v>
      </c>
      <c r="L190" s="142">
        <f>K190/F190</f>
        <v>-0.31313131313131315</v>
      </c>
      <c r="M190" s="138" t="s">
        <v>555</v>
      </c>
      <c r="N190" s="135">
        <v>43661</v>
      </c>
      <c r="O190" s="54"/>
      <c r="P190" s="54"/>
      <c r="Q190" s="191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4">
        <v>117</v>
      </c>
      <c r="B191" s="125">
        <v>43335</v>
      </c>
      <c r="C191" s="125"/>
      <c r="D191" s="126" t="s">
        <v>723</v>
      </c>
      <c r="E191" s="127" t="s">
        <v>543</v>
      </c>
      <c r="F191" s="158">
        <v>285</v>
      </c>
      <c r="G191" s="127"/>
      <c r="H191" s="127">
        <v>355</v>
      </c>
      <c r="I191" s="129">
        <v>364</v>
      </c>
      <c r="J191" s="130" t="s">
        <v>724</v>
      </c>
      <c r="K191" s="131">
        <v>70</v>
      </c>
      <c r="L191" s="132">
        <v>0.24561403508771901</v>
      </c>
      <c r="M191" s="127" t="s">
        <v>545</v>
      </c>
      <c r="N191" s="133">
        <v>43455</v>
      </c>
      <c r="O191" s="54"/>
      <c r="P191" s="54"/>
      <c r="Q191" s="191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4">
        <v>118</v>
      </c>
      <c r="B192" s="125">
        <v>43341</v>
      </c>
      <c r="C192" s="125"/>
      <c r="D192" s="126" t="s">
        <v>382</v>
      </c>
      <c r="E192" s="127" t="s">
        <v>543</v>
      </c>
      <c r="F192" s="158">
        <v>525</v>
      </c>
      <c r="G192" s="127"/>
      <c r="H192" s="127">
        <v>585</v>
      </c>
      <c r="I192" s="129">
        <v>635</v>
      </c>
      <c r="J192" s="130" t="s">
        <v>725</v>
      </c>
      <c r="K192" s="131">
        <f t="shared" ref="K192:K223" si="68">H192-F192</f>
        <v>60</v>
      </c>
      <c r="L192" s="132">
        <f t="shared" ref="L192:L223" si="69">K192/F192</f>
        <v>0.11428571428571428</v>
      </c>
      <c r="M192" s="127" t="s">
        <v>545</v>
      </c>
      <c r="N192" s="133">
        <v>43662</v>
      </c>
      <c r="O192" s="54"/>
      <c r="P192" s="54"/>
      <c r="Q192" s="191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4">
        <v>119</v>
      </c>
      <c r="B193" s="125">
        <v>43395</v>
      </c>
      <c r="C193" s="125"/>
      <c r="D193" s="126" t="s">
        <v>373</v>
      </c>
      <c r="E193" s="127" t="s">
        <v>543</v>
      </c>
      <c r="F193" s="158">
        <v>475</v>
      </c>
      <c r="G193" s="127"/>
      <c r="H193" s="127">
        <v>574</v>
      </c>
      <c r="I193" s="129">
        <v>570</v>
      </c>
      <c r="J193" s="130" t="s">
        <v>627</v>
      </c>
      <c r="K193" s="131">
        <f t="shared" si="68"/>
        <v>99</v>
      </c>
      <c r="L193" s="132">
        <f t="shared" si="69"/>
        <v>0.20842105263157895</v>
      </c>
      <c r="M193" s="127" t="s">
        <v>545</v>
      </c>
      <c r="N193" s="133">
        <v>43403</v>
      </c>
      <c r="O193" s="54"/>
      <c r="P193" s="54"/>
      <c r="Q193" s="191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5">
        <v>120</v>
      </c>
      <c r="B194" s="156">
        <v>43397</v>
      </c>
      <c r="C194" s="156"/>
      <c r="D194" s="157" t="s">
        <v>726</v>
      </c>
      <c r="E194" s="158" t="s">
        <v>543</v>
      </c>
      <c r="F194" s="158">
        <v>707.5</v>
      </c>
      <c r="G194" s="158"/>
      <c r="H194" s="158">
        <v>872</v>
      </c>
      <c r="I194" s="160">
        <v>872</v>
      </c>
      <c r="J194" s="161" t="s">
        <v>627</v>
      </c>
      <c r="K194" s="131">
        <f t="shared" si="68"/>
        <v>164.5</v>
      </c>
      <c r="L194" s="162">
        <f t="shared" si="69"/>
        <v>0.23250883392226149</v>
      </c>
      <c r="M194" s="158" t="s">
        <v>545</v>
      </c>
      <c r="N194" s="163">
        <v>43482</v>
      </c>
      <c r="O194" s="54"/>
      <c r="P194" s="54"/>
      <c r="Q194" s="191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121</v>
      </c>
      <c r="B195" s="156">
        <v>43398</v>
      </c>
      <c r="C195" s="156"/>
      <c r="D195" s="157" t="s">
        <v>727</v>
      </c>
      <c r="E195" s="158" t="s">
        <v>543</v>
      </c>
      <c r="F195" s="158">
        <v>162</v>
      </c>
      <c r="G195" s="158"/>
      <c r="H195" s="158">
        <v>204</v>
      </c>
      <c r="I195" s="160">
        <v>209</v>
      </c>
      <c r="J195" s="161" t="s">
        <v>728</v>
      </c>
      <c r="K195" s="131">
        <f t="shared" si="68"/>
        <v>42</v>
      </c>
      <c r="L195" s="162">
        <f t="shared" si="69"/>
        <v>0.25925925925925924</v>
      </c>
      <c r="M195" s="158" t="s">
        <v>545</v>
      </c>
      <c r="N195" s="163">
        <v>43539</v>
      </c>
      <c r="O195" s="54"/>
      <c r="P195" s="54"/>
      <c r="Q195" s="191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122</v>
      </c>
      <c r="B196" s="156">
        <v>43399</v>
      </c>
      <c r="C196" s="156"/>
      <c r="D196" s="157" t="s">
        <v>458</v>
      </c>
      <c r="E196" s="158" t="s">
        <v>543</v>
      </c>
      <c r="F196" s="158">
        <v>240</v>
      </c>
      <c r="G196" s="158"/>
      <c r="H196" s="158">
        <v>297</v>
      </c>
      <c r="I196" s="160">
        <v>297</v>
      </c>
      <c r="J196" s="161" t="s">
        <v>627</v>
      </c>
      <c r="K196" s="167">
        <f t="shared" si="68"/>
        <v>57</v>
      </c>
      <c r="L196" s="162">
        <f t="shared" si="69"/>
        <v>0.23749999999999999</v>
      </c>
      <c r="M196" s="158" t="s">
        <v>545</v>
      </c>
      <c r="N196" s="163">
        <v>43417</v>
      </c>
      <c r="O196" s="54"/>
      <c r="P196" s="54"/>
      <c r="Q196" s="191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4">
        <v>123</v>
      </c>
      <c r="B197" s="125">
        <v>43439</v>
      </c>
      <c r="C197" s="125"/>
      <c r="D197" s="126" t="s">
        <v>729</v>
      </c>
      <c r="E197" s="127" t="s">
        <v>543</v>
      </c>
      <c r="F197" s="127">
        <v>202.5</v>
      </c>
      <c r="G197" s="127"/>
      <c r="H197" s="127">
        <v>255</v>
      </c>
      <c r="I197" s="129">
        <v>252</v>
      </c>
      <c r="J197" s="130" t="s">
        <v>627</v>
      </c>
      <c r="K197" s="131">
        <f t="shared" si="68"/>
        <v>52.5</v>
      </c>
      <c r="L197" s="132">
        <f t="shared" si="69"/>
        <v>0.25925925925925924</v>
      </c>
      <c r="M197" s="127" t="s">
        <v>545</v>
      </c>
      <c r="N197" s="133">
        <v>43542</v>
      </c>
      <c r="O197" s="54"/>
      <c r="P197" s="54"/>
      <c r="Q197" s="191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124</v>
      </c>
      <c r="B198" s="156">
        <v>43465</v>
      </c>
      <c r="C198" s="125"/>
      <c r="D198" s="157" t="s">
        <v>155</v>
      </c>
      <c r="E198" s="158" t="s">
        <v>543</v>
      </c>
      <c r="F198" s="158">
        <v>710</v>
      </c>
      <c r="G198" s="158"/>
      <c r="H198" s="158">
        <v>866</v>
      </c>
      <c r="I198" s="160">
        <v>866</v>
      </c>
      <c r="J198" s="161" t="s">
        <v>627</v>
      </c>
      <c r="K198" s="131">
        <f t="shared" si="68"/>
        <v>156</v>
      </c>
      <c r="L198" s="132">
        <f t="shared" si="69"/>
        <v>0.21971830985915494</v>
      </c>
      <c r="M198" s="127" t="s">
        <v>545</v>
      </c>
      <c r="N198" s="133">
        <v>43553</v>
      </c>
      <c r="O198" s="54"/>
      <c r="P198" s="54"/>
      <c r="Q198" s="191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5">
        <v>125</v>
      </c>
      <c r="B199" s="156">
        <v>43522</v>
      </c>
      <c r="C199" s="156"/>
      <c r="D199" s="157" t="s">
        <v>169</v>
      </c>
      <c r="E199" s="158" t="s">
        <v>543</v>
      </c>
      <c r="F199" s="158">
        <v>337.25</v>
      </c>
      <c r="G199" s="158"/>
      <c r="H199" s="158">
        <v>398.5</v>
      </c>
      <c r="I199" s="160">
        <v>411</v>
      </c>
      <c r="J199" s="130" t="s">
        <v>730</v>
      </c>
      <c r="K199" s="131">
        <f t="shared" si="68"/>
        <v>61.25</v>
      </c>
      <c r="L199" s="132">
        <f t="shared" si="69"/>
        <v>0.1816160118606375</v>
      </c>
      <c r="M199" s="127" t="s">
        <v>545</v>
      </c>
      <c r="N199" s="133">
        <v>43760</v>
      </c>
      <c r="O199" s="54"/>
      <c r="P199" s="54"/>
      <c r="Q199" s="191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8">
        <v>126</v>
      </c>
      <c r="B200" s="169">
        <v>43559</v>
      </c>
      <c r="C200" s="169"/>
      <c r="D200" s="170" t="s">
        <v>731</v>
      </c>
      <c r="E200" s="171" t="s">
        <v>543</v>
      </c>
      <c r="F200" s="171">
        <v>130</v>
      </c>
      <c r="G200" s="171"/>
      <c r="H200" s="171">
        <v>65</v>
      </c>
      <c r="I200" s="172">
        <v>158</v>
      </c>
      <c r="J200" s="140" t="s">
        <v>732</v>
      </c>
      <c r="K200" s="141">
        <f t="shared" si="68"/>
        <v>-65</v>
      </c>
      <c r="L200" s="142">
        <f t="shared" si="69"/>
        <v>-0.5</v>
      </c>
      <c r="M200" s="138" t="s">
        <v>555</v>
      </c>
      <c r="N200" s="135">
        <v>43726</v>
      </c>
      <c r="O200" s="54"/>
      <c r="P200" s="54"/>
      <c r="Q200" s="191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127</v>
      </c>
      <c r="B201" s="156">
        <v>43017</v>
      </c>
      <c r="C201" s="156"/>
      <c r="D201" s="157" t="s">
        <v>204</v>
      </c>
      <c r="E201" s="158" t="s">
        <v>543</v>
      </c>
      <c r="F201" s="158">
        <v>141.5</v>
      </c>
      <c r="G201" s="158"/>
      <c r="H201" s="158">
        <v>183.5</v>
      </c>
      <c r="I201" s="160">
        <v>210</v>
      </c>
      <c r="J201" s="130" t="s">
        <v>728</v>
      </c>
      <c r="K201" s="131">
        <f t="shared" si="68"/>
        <v>42</v>
      </c>
      <c r="L201" s="132">
        <f t="shared" si="69"/>
        <v>0.29681978798586572</v>
      </c>
      <c r="M201" s="127" t="s">
        <v>545</v>
      </c>
      <c r="N201" s="133">
        <v>43042</v>
      </c>
      <c r="O201" s="54"/>
      <c r="P201" s="54"/>
      <c r="Q201" s="191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8">
        <v>128</v>
      </c>
      <c r="B202" s="169">
        <v>43074</v>
      </c>
      <c r="C202" s="169"/>
      <c r="D202" s="170" t="s">
        <v>733</v>
      </c>
      <c r="E202" s="171" t="s">
        <v>543</v>
      </c>
      <c r="F202" s="166">
        <v>172</v>
      </c>
      <c r="G202" s="171"/>
      <c r="H202" s="171">
        <v>155.25</v>
      </c>
      <c r="I202" s="172">
        <v>230</v>
      </c>
      <c r="J202" s="140" t="s">
        <v>734</v>
      </c>
      <c r="K202" s="141">
        <f t="shared" si="68"/>
        <v>-16.75</v>
      </c>
      <c r="L202" s="142">
        <f t="shared" si="69"/>
        <v>-9.7383720930232565E-2</v>
      </c>
      <c r="M202" s="138" t="s">
        <v>555</v>
      </c>
      <c r="N202" s="135">
        <v>43787</v>
      </c>
      <c r="O202" s="54"/>
      <c r="P202" s="54"/>
      <c r="Q202" s="191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129</v>
      </c>
      <c r="B203" s="156">
        <v>43398</v>
      </c>
      <c r="C203" s="156"/>
      <c r="D203" s="157" t="s">
        <v>117</v>
      </c>
      <c r="E203" s="158" t="s">
        <v>543</v>
      </c>
      <c r="F203" s="158">
        <v>698.5</v>
      </c>
      <c r="G203" s="158"/>
      <c r="H203" s="158">
        <v>890</v>
      </c>
      <c r="I203" s="160">
        <v>890</v>
      </c>
      <c r="J203" s="130" t="s">
        <v>735</v>
      </c>
      <c r="K203" s="131">
        <f t="shared" si="68"/>
        <v>191.5</v>
      </c>
      <c r="L203" s="132">
        <f t="shared" si="69"/>
        <v>0.27415891195418757</v>
      </c>
      <c r="M203" s="127" t="s">
        <v>545</v>
      </c>
      <c r="N203" s="133">
        <v>44328</v>
      </c>
      <c r="O203" s="54"/>
      <c r="P203" s="54"/>
      <c r="Q203" s="191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130</v>
      </c>
      <c r="B204" s="156">
        <v>42877</v>
      </c>
      <c r="C204" s="156"/>
      <c r="D204" s="157" t="s">
        <v>736</v>
      </c>
      <c r="E204" s="158" t="s">
        <v>543</v>
      </c>
      <c r="F204" s="158">
        <v>127.6</v>
      </c>
      <c r="G204" s="158"/>
      <c r="H204" s="158">
        <v>138</v>
      </c>
      <c r="I204" s="160">
        <v>190</v>
      </c>
      <c r="J204" s="130" t="s">
        <v>737</v>
      </c>
      <c r="K204" s="131">
        <f t="shared" si="68"/>
        <v>10.400000000000006</v>
      </c>
      <c r="L204" s="132">
        <f t="shared" si="69"/>
        <v>8.1504702194357417E-2</v>
      </c>
      <c r="M204" s="127" t="s">
        <v>545</v>
      </c>
      <c r="N204" s="133">
        <v>43774</v>
      </c>
      <c r="O204" s="54"/>
      <c r="P204" s="54"/>
      <c r="Q204" s="191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131</v>
      </c>
      <c r="B205" s="156">
        <v>43158</v>
      </c>
      <c r="C205" s="156"/>
      <c r="D205" s="157" t="s">
        <v>738</v>
      </c>
      <c r="E205" s="158" t="s">
        <v>543</v>
      </c>
      <c r="F205" s="158">
        <v>317</v>
      </c>
      <c r="G205" s="158"/>
      <c r="H205" s="158">
        <v>382.5</v>
      </c>
      <c r="I205" s="160">
        <v>398</v>
      </c>
      <c r="J205" s="130" t="s">
        <v>739</v>
      </c>
      <c r="K205" s="131">
        <f t="shared" si="68"/>
        <v>65.5</v>
      </c>
      <c r="L205" s="132">
        <f t="shared" si="69"/>
        <v>0.20662460567823343</v>
      </c>
      <c r="M205" s="127" t="s">
        <v>545</v>
      </c>
      <c r="N205" s="133">
        <v>44238</v>
      </c>
      <c r="O205" s="54"/>
      <c r="P205" s="54"/>
      <c r="Q205" s="191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8">
        <v>132</v>
      </c>
      <c r="B206" s="169">
        <v>43164</v>
      </c>
      <c r="C206" s="169"/>
      <c r="D206" s="170" t="s">
        <v>161</v>
      </c>
      <c r="E206" s="171" t="s">
        <v>543</v>
      </c>
      <c r="F206" s="166">
        <f>510-14.4</f>
        <v>495.6</v>
      </c>
      <c r="G206" s="171"/>
      <c r="H206" s="171">
        <v>350</v>
      </c>
      <c r="I206" s="172">
        <v>672</v>
      </c>
      <c r="J206" s="140" t="s">
        <v>740</v>
      </c>
      <c r="K206" s="141">
        <f t="shared" si="68"/>
        <v>-145.60000000000002</v>
      </c>
      <c r="L206" s="142">
        <f t="shared" si="69"/>
        <v>-0.29378531073446329</v>
      </c>
      <c r="M206" s="138" t="s">
        <v>555</v>
      </c>
      <c r="N206" s="135">
        <v>43887</v>
      </c>
      <c r="O206" s="54"/>
      <c r="P206" s="54"/>
      <c r="Q206" s="191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8">
        <v>133</v>
      </c>
      <c r="B207" s="169">
        <v>43237</v>
      </c>
      <c r="C207" s="169"/>
      <c r="D207" s="170" t="s">
        <v>741</v>
      </c>
      <c r="E207" s="171" t="s">
        <v>543</v>
      </c>
      <c r="F207" s="166">
        <v>230.3</v>
      </c>
      <c r="G207" s="171"/>
      <c r="H207" s="171">
        <v>102.5</v>
      </c>
      <c r="I207" s="172">
        <v>348</v>
      </c>
      <c r="J207" s="140" t="s">
        <v>742</v>
      </c>
      <c r="K207" s="141">
        <f t="shared" si="68"/>
        <v>-127.80000000000001</v>
      </c>
      <c r="L207" s="142">
        <f t="shared" si="69"/>
        <v>-0.55492835432045162</v>
      </c>
      <c r="M207" s="138" t="s">
        <v>555</v>
      </c>
      <c r="N207" s="135">
        <v>43896</v>
      </c>
      <c r="O207" s="54"/>
      <c r="P207" s="54"/>
      <c r="Q207" s="191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134</v>
      </c>
      <c r="B208" s="156">
        <v>43258</v>
      </c>
      <c r="C208" s="156"/>
      <c r="D208" s="157" t="s">
        <v>421</v>
      </c>
      <c r="E208" s="158" t="s">
        <v>543</v>
      </c>
      <c r="F208" s="158">
        <f>342.5-5.1</f>
        <v>337.4</v>
      </c>
      <c r="G208" s="158"/>
      <c r="H208" s="158">
        <v>412.5</v>
      </c>
      <c r="I208" s="160">
        <v>439</v>
      </c>
      <c r="J208" s="130" t="s">
        <v>743</v>
      </c>
      <c r="K208" s="131">
        <f t="shared" si="68"/>
        <v>75.100000000000023</v>
      </c>
      <c r="L208" s="132">
        <f t="shared" si="69"/>
        <v>0.22258446947243635</v>
      </c>
      <c r="M208" s="127" t="s">
        <v>545</v>
      </c>
      <c r="N208" s="133">
        <v>44230</v>
      </c>
      <c r="O208" s="54"/>
      <c r="P208" s="54"/>
      <c r="Q208" s="191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49">
        <v>135</v>
      </c>
      <c r="B209" s="148">
        <v>43285</v>
      </c>
      <c r="C209" s="148"/>
      <c r="D209" s="149" t="s">
        <v>56</v>
      </c>
      <c r="E209" s="150" t="s">
        <v>543</v>
      </c>
      <c r="F209" s="150">
        <f>127.5-5.53</f>
        <v>121.97</v>
      </c>
      <c r="G209" s="151"/>
      <c r="H209" s="151">
        <v>122.5</v>
      </c>
      <c r="I209" s="151">
        <v>170</v>
      </c>
      <c r="J209" s="152" t="s">
        <v>744</v>
      </c>
      <c r="K209" s="153">
        <f t="shared" si="68"/>
        <v>0.53000000000000114</v>
      </c>
      <c r="L209" s="154">
        <f t="shared" si="69"/>
        <v>4.3453308190538747E-3</v>
      </c>
      <c r="M209" s="150" t="s">
        <v>562</v>
      </c>
      <c r="N209" s="148">
        <v>44431</v>
      </c>
      <c r="O209" s="54"/>
      <c r="P209" s="54"/>
      <c r="Q209" s="191"/>
      <c r="R209" s="37" t="s">
        <v>839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8">
        <v>136</v>
      </c>
      <c r="B210" s="169">
        <v>43294</v>
      </c>
      <c r="C210" s="169"/>
      <c r="D210" s="170" t="s">
        <v>745</v>
      </c>
      <c r="E210" s="171" t="s">
        <v>543</v>
      </c>
      <c r="F210" s="166">
        <v>46.5</v>
      </c>
      <c r="G210" s="171"/>
      <c r="H210" s="171">
        <v>17</v>
      </c>
      <c r="I210" s="172">
        <v>59</v>
      </c>
      <c r="J210" s="140" t="s">
        <v>746</v>
      </c>
      <c r="K210" s="141">
        <f t="shared" si="68"/>
        <v>-29.5</v>
      </c>
      <c r="L210" s="142">
        <f t="shared" si="69"/>
        <v>-0.63440860215053763</v>
      </c>
      <c r="M210" s="138" t="s">
        <v>555</v>
      </c>
      <c r="N210" s="135">
        <v>43887</v>
      </c>
      <c r="O210" s="54"/>
      <c r="P210" s="54"/>
      <c r="Q210" s="191"/>
      <c r="R210" s="37" t="s">
        <v>839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137</v>
      </c>
      <c r="B211" s="156">
        <v>43396</v>
      </c>
      <c r="C211" s="156"/>
      <c r="D211" s="157" t="s">
        <v>405</v>
      </c>
      <c r="E211" s="158" t="s">
        <v>543</v>
      </c>
      <c r="F211" s="158">
        <v>156.5</v>
      </c>
      <c r="G211" s="158"/>
      <c r="H211" s="158">
        <v>207.5</v>
      </c>
      <c r="I211" s="160">
        <v>191</v>
      </c>
      <c r="J211" s="130" t="s">
        <v>627</v>
      </c>
      <c r="K211" s="131">
        <f t="shared" si="68"/>
        <v>51</v>
      </c>
      <c r="L211" s="132">
        <f t="shared" si="69"/>
        <v>0.32587859424920129</v>
      </c>
      <c r="M211" s="127" t="s">
        <v>545</v>
      </c>
      <c r="N211" s="133">
        <v>44369</v>
      </c>
      <c r="O211" s="54"/>
      <c r="P211" s="54"/>
      <c r="Q211" s="191"/>
      <c r="R211" s="37" t="s">
        <v>839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138</v>
      </c>
      <c r="B212" s="156">
        <v>43439</v>
      </c>
      <c r="C212" s="156"/>
      <c r="D212" s="157" t="s">
        <v>336</v>
      </c>
      <c r="E212" s="158" t="s">
        <v>543</v>
      </c>
      <c r="F212" s="158">
        <v>259.5</v>
      </c>
      <c r="G212" s="158"/>
      <c r="H212" s="158">
        <v>320</v>
      </c>
      <c r="I212" s="160">
        <v>320</v>
      </c>
      <c r="J212" s="130" t="s">
        <v>627</v>
      </c>
      <c r="K212" s="131">
        <f t="shared" si="68"/>
        <v>60.5</v>
      </c>
      <c r="L212" s="132">
        <f t="shared" si="69"/>
        <v>0.23314065510597304</v>
      </c>
      <c r="M212" s="127" t="s">
        <v>545</v>
      </c>
      <c r="N212" s="133">
        <v>44323</v>
      </c>
      <c r="O212" s="54"/>
      <c r="P212" s="54"/>
      <c r="Q212" s="191"/>
      <c r="R212" s="37" t="s">
        <v>838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8">
        <v>139</v>
      </c>
      <c r="B213" s="169">
        <v>43439</v>
      </c>
      <c r="C213" s="169"/>
      <c r="D213" s="170" t="s">
        <v>747</v>
      </c>
      <c r="E213" s="171" t="s">
        <v>543</v>
      </c>
      <c r="F213" s="171">
        <v>715</v>
      </c>
      <c r="G213" s="171"/>
      <c r="H213" s="171">
        <v>445</v>
      </c>
      <c r="I213" s="172">
        <v>840</v>
      </c>
      <c r="J213" s="140" t="s">
        <v>748</v>
      </c>
      <c r="K213" s="141">
        <f t="shared" si="68"/>
        <v>-270</v>
      </c>
      <c r="L213" s="142">
        <f t="shared" si="69"/>
        <v>-0.3776223776223776</v>
      </c>
      <c r="M213" s="138" t="s">
        <v>555</v>
      </c>
      <c r="N213" s="135">
        <v>43800</v>
      </c>
      <c r="O213" s="54"/>
      <c r="P213" s="54"/>
      <c r="Q213" s="191"/>
      <c r="R213" s="37" t="s">
        <v>838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140</v>
      </c>
      <c r="B214" s="156">
        <v>43469</v>
      </c>
      <c r="C214" s="156"/>
      <c r="D214" s="157" t="s">
        <v>175</v>
      </c>
      <c r="E214" s="158" t="s">
        <v>543</v>
      </c>
      <c r="F214" s="158">
        <v>875</v>
      </c>
      <c r="G214" s="158"/>
      <c r="H214" s="158">
        <v>1165</v>
      </c>
      <c r="I214" s="160">
        <v>1185</v>
      </c>
      <c r="J214" s="130" t="s">
        <v>749</v>
      </c>
      <c r="K214" s="131">
        <f t="shared" si="68"/>
        <v>290</v>
      </c>
      <c r="L214" s="132">
        <f t="shared" si="69"/>
        <v>0.33142857142857141</v>
      </c>
      <c r="M214" s="127" t="s">
        <v>545</v>
      </c>
      <c r="N214" s="133">
        <v>43847</v>
      </c>
      <c r="O214" s="54"/>
      <c r="P214" s="54"/>
      <c r="Q214" s="191"/>
      <c r="R214" s="37" t="s">
        <v>838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141</v>
      </c>
      <c r="B215" s="156">
        <v>43559</v>
      </c>
      <c r="C215" s="156"/>
      <c r="D215" s="157" t="s">
        <v>354</v>
      </c>
      <c r="E215" s="158" t="s">
        <v>543</v>
      </c>
      <c r="F215" s="158">
        <f>387-14.63</f>
        <v>372.37</v>
      </c>
      <c r="G215" s="158"/>
      <c r="H215" s="158">
        <v>490</v>
      </c>
      <c r="I215" s="160">
        <v>490</v>
      </c>
      <c r="J215" s="130" t="s">
        <v>627</v>
      </c>
      <c r="K215" s="131">
        <f t="shared" si="68"/>
        <v>117.63</v>
      </c>
      <c r="L215" s="132">
        <f t="shared" si="69"/>
        <v>0.31589548030185027</v>
      </c>
      <c r="M215" s="127" t="s">
        <v>545</v>
      </c>
      <c r="N215" s="133">
        <v>43850</v>
      </c>
      <c r="O215" s="54"/>
      <c r="P215" s="54"/>
      <c r="Q215" s="191"/>
      <c r="R215" s="37" t="s">
        <v>839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8">
        <v>142</v>
      </c>
      <c r="B216" s="169">
        <v>43578</v>
      </c>
      <c r="C216" s="169"/>
      <c r="D216" s="170" t="s">
        <v>750</v>
      </c>
      <c r="E216" s="171" t="s">
        <v>554</v>
      </c>
      <c r="F216" s="171">
        <v>220</v>
      </c>
      <c r="G216" s="171"/>
      <c r="H216" s="171">
        <v>127.5</v>
      </c>
      <c r="I216" s="172">
        <v>284</v>
      </c>
      <c r="J216" s="140" t="s">
        <v>751</v>
      </c>
      <c r="K216" s="141">
        <f t="shared" si="68"/>
        <v>-92.5</v>
      </c>
      <c r="L216" s="142">
        <f t="shared" si="69"/>
        <v>-0.42045454545454547</v>
      </c>
      <c r="M216" s="138" t="s">
        <v>555</v>
      </c>
      <c r="N216" s="135">
        <v>43896</v>
      </c>
      <c r="O216" s="54"/>
      <c r="P216" s="54"/>
      <c r="Q216" s="191"/>
      <c r="R216" s="37" t="s">
        <v>838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143</v>
      </c>
      <c r="B217" s="156">
        <v>43622</v>
      </c>
      <c r="C217" s="156"/>
      <c r="D217" s="157" t="s">
        <v>459</v>
      </c>
      <c r="E217" s="158" t="s">
        <v>554</v>
      </c>
      <c r="F217" s="158">
        <v>332.8</v>
      </c>
      <c r="G217" s="158"/>
      <c r="H217" s="158">
        <v>405</v>
      </c>
      <c r="I217" s="160">
        <v>419</v>
      </c>
      <c r="J217" s="130" t="s">
        <v>752</v>
      </c>
      <c r="K217" s="131">
        <f t="shared" si="68"/>
        <v>72.199999999999989</v>
      </c>
      <c r="L217" s="132">
        <f t="shared" si="69"/>
        <v>0.21694711538461534</v>
      </c>
      <c r="M217" s="127" t="s">
        <v>545</v>
      </c>
      <c r="N217" s="133">
        <v>43860</v>
      </c>
      <c r="O217" s="54"/>
      <c r="P217" s="54"/>
      <c r="Q217" s="191"/>
      <c r="R217" s="37" t="s">
        <v>838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49">
        <v>144</v>
      </c>
      <c r="B218" s="148">
        <v>43641</v>
      </c>
      <c r="C218" s="148"/>
      <c r="D218" s="149" t="s">
        <v>167</v>
      </c>
      <c r="E218" s="150" t="s">
        <v>543</v>
      </c>
      <c r="F218" s="150">
        <v>386</v>
      </c>
      <c r="G218" s="151"/>
      <c r="H218" s="151">
        <v>395</v>
      </c>
      <c r="I218" s="151">
        <v>452</v>
      </c>
      <c r="J218" s="152" t="s">
        <v>753</v>
      </c>
      <c r="K218" s="153">
        <f t="shared" si="68"/>
        <v>9</v>
      </c>
      <c r="L218" s="154">
        <f t="shared" si="69"/>
        <v>2.3316062176165803E-2</v>
      </c>
      <c r="M218" s="150" t="s">
        <v>562</v>
      </c>
      <c r="N218" s="148">
        <v>43868</v>
      </c>
      <c r="O218" s="54"/>
      <c r="P218" s="54"/>
      <c r="Q218" s="191"/>
      <c r="R218" s="37" t="s">
        <v>839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49">
        <v>145</v>
      </c>
      <c r="B219" s="148">
        <v>43707</v>
      </c>
      <c r="C219" s="148"/>
      <c r="D219" s="149" t="s">
        <v>142</v>
      </c>
      <c r="E219" s="150" t="s">
        <v>543</v>
      </c>
      <c r="F219" s="150">
        <v>137.5</v>
      </c>
      <c r="G219" s="151"/>
      <c r="H219" s="151">
        <v>138.5</v>
      </c>
      <c r="I219" s="151">
        <v>190</v>
      </c>
      <c r="J219" s="152" t="s">
        <v>754</v>
      </c>
      <c r="K219" s="153">
        <f t="shared" si="68"/>
        <v>1</v>
      </c>
      <c r="L219" s="154">
        <f t="shared" si="69"/>
        <v>7.2727272727272727E-3</v>
      </c>
      <c r="M219" s="150" t="s">
        <v>562</v>
      </c>
      <c r="N219" s="148">
        <v>44432</v>
      </c>
      <c r="O219" s="54"/>
      <c r="P219" s="54"/>
      <c r="Q219" s="191"/>
      <c r="R219" s="37" t="s">
        <v>839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146</v>
      </c>
      <c r="B220" s="156">
        <v>43731</v>
      </c>
      <c r="C220" s="156"/>
      <c r="D220" s="157" t="s">
        <v>414</v>
      </c>
      <c r="E220" s="158" t="s">
        <v>543</v>
      </c>
      <c r="F220" s="158">
        <v>235</v>
      </c>
      <c r="G220" s="158"/>
      <c r="H220" s="158">
        <v>295</v>
      </c>
      <c r="I220" s="160">
        <v>296</v>
      </c>
      <c r="J220" s="130" t="s">
        <v>755</v>
      </c>
      <c r="K220" s="131">
        <f t="shared" si="68"/>
        <v>60</v>
      </c>
      <c r="L220" s="132">
        <f t="shared" si="69"/>
        <v>0.25531914893617019</v>
      </c>
      <c r="M220" s="127" t="s">
        <v>545</v>
      </c>
      <c r="N220" s="133">
        <v>43844</v>
      </c>
      <c r="O220" s="54"/>
      <c r="P220" s="54"/>
      <c r="Q220" s="191"/>
      <c r="R220" s="37" t="s">
        <v>838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5">
        <v>147</v>
      </c>
      <c r="B221" s="156">
        <v>43752</v>
      </c>
      <c r="C221" s="156"/>
      <c r="D221" s="157" t="s">
        <v>756</v>
      </c>
      <c r="E221" s="158" t="s">
        <v>543</v>
      </c>
      <c r="F221" s="158">
        <v>277.5</v>
      </c>
      <c r="G221" s="158"/>
      <c r="H221" s="158">
        <v>333</v>
      </c>
      <c r="I221" s="160">
        <v>333</v>
      </c>
      <c r="J221" s="130" t="s">
        <v>757</v>
      </c>
      <c r="K221" s="131">
        <f t="shared" si="68"/>
        <v>55.5</v>
      </c>
      <c r="L221" s="132">
        <f t="shared" si="69"/>
        <v>0.2</v>
      </c>
      <c r="M221" s="127" t="s">
        <v>545</v>
      </c>
      <c r="N221" s="133">
        <v>43846</v>
      </c>
      <c r="O221" s="54"/>
      <c r="P221" s="54"/>
      <c r="Q221" s="191"/>
      <c r="R221" s="37" t="s">
        <v>839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148</v>
      </c>
      <c r="B222" s="156">
        <v>43752</v>
      </c>
      <c r="C222" s="156"/>
      <c r="D222" s="157" t="s">
        <v>758</v>
      </c>
      <c r="E222" s="158" t="s">
        <v>543</v>
      </c>
      <c r="F222" s="158">
        <v>930</v>
      </c>
      <c r="G222" s="158"/>
      <c r="H222" s="158">
        <v>1165</v>
      </c>
      <c r="I222" s="160">
        <v>1200</v>
      </c>
      <c r="J222" s="130" t="s">
        <v>759</v>
      </c>
      <c r="K222" s="131">
        <f t="shared" si="68"/>
        <v>235</v>
      </c>
      <c r="L222" s="132">
        <f t="shared" si="69"/>
        <v>0.25268817204301075</v>
      </c>
      <c r="M222" s="127" t="s">
        <v>545</v>
      </c>
      <c r="N222" s="133">
        <v>43847</v>
      </c>
      <c r="O222" s="54"/>
      <c r="P222" s="54"/>
      <c r="Q222" s="191"/>
      <c r="R222" s="37" t="s">
        <v>839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149</v>
      </c>
      <c r="B223" s="156">
        <v>43753</v>
      </c>
      <c r="C223" s="156"/>
      <c r="D223" s="157" t="s">
        <v>760</v>
      </c>
      <c r="E223" s="158" t="s">
        <v>543</v>
      </c>
      <c r="F223" s="128">
        <v>111</v>
      </c>
      <c r="G223" s="158"/>
      <c r="H223" s="158">
        <v>141</v>
      </c>
      <c r="I223" s="160">
        <v>141</v>
      </c>
      <c r="J223" s="130" t="s">
        <v>761</v>
      </c>
      <c r="K223" s="131">
        <f t="shared" si="68"/>
        <v>30</v>
      </c>
      <c r="L223" s="132">
        <f t="shared" si="69"/>
        <v>0.27027027027027029</v>
      </c>
      <c r="M223" s="127" t="s">
        <v>545</v>
      </c>
      <c r="N223" s="133">
        <v>44328</v>
      </c>
      <c r="O223" s="54"/>
      <c r="P223" s="54"/>
      <c r="Q223" s="191"/>
      <c r="R223" s="37" t="s">
        <v>839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150</v>
      </c>
      <c r="B224" s="156">
        <v>43753</v>
      </c>
      <c r="C224" s="156"/>
      <c r="D224" s="157" t="s">
        <v>762</v>
      </c>
      <c r="E224" s="158" t="s">
        <v>543</v>
      </c>
      <c r="F224" s="128">
        <v>296</v>
      </c>
      <c r="G224" s="158"/>
      <c r="H224" s="158">
        <v>370</v>
      </c>
      <c r="I224" s="160">
        <v>370</v>
      </c>
      <c r="J224" s="130" t="s">
        <v>627</v>
      </c>
      <c r="K224" s="131">
        <f t="shared" ref="K224:K249" si="70">H224-F224</f>
        <v>74</v>
      </c>
      <c r="L224" s="132">
        <f t="shared" ref="L224:L249" si="71">K224/F224</f>
        <v>0.25</v>
      </c>
      <c r="M224" s="127" t="s">
        <v>545</v>
      </c>
      <c r="N224" s="133">
        <v>43853</v>
      </c>
      <c r="O224" s="54"/>
      <c r="P224" s="54"/>
      <c r="Q224" s="191"/>
      <c r="R224" s="37" t="s">
        <v>839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151</v>
      </c>
      <c r="B225" s="156">
        <v>43754</v>
      </c>
      <c r="C225" s="156"/>
      <c r="D225" s="157" t="s">
        <v>763</v>
      </c>
      <c r="E225" s="158" t="s">
        <v>543</v>
      </c>
      <c r="F225" s="128">
        <v>300</v>
      </c>
      <c r="G225" s="158"/>
      <c r="H225" s="158">
        <v>382.5</v>
      </c>
      <c r="I225" s="160">
        <v>344</v>
      </c>
      <c r="J225" s="130" t="s">
        <v>764</v>
      </c>
      <c r="K225" s="131">
        <f t="shared" si="70"/>
        <v>82.5</v>
      </c>
      <c r="L225" s="132">
        <f t="shared" si="71"/>
        <v>0.27500000000000002</v>
      </c>
      <c r="M225" s="127" t="s">
        <v>545</v>
      </c>
      <c r="N225" s="133">
        <v>44238</v>
      </c>
      <c r="O225" s="54"/>
      <c r="P225" s="54"/>
      <c r="Q225" s="191"/>
      <c r="R225" s="37" t="s">
        <v>839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5">
        <v>152</v>
      </c>
      <c r="B226" s="156">
        <v>43832</v>
      </c>
      <c r="C226" s="156"/>
      <c r="D226" s="157" t="s">
        <v>765</v>
      </c>
      <c r="E226" s="158" t="s">
        <v>543</v>
      </c>
      <c r="F226" s="128">
        <v>495</v>
      </c>
      <c r="G226" s="158"/>
      <c r="H226" s="158">
        <v>595</v>
      </c>
      <c r="I226" s="160">
        <v>590</v>
      </c>
      <c r="J226" s="130" t="s">
        <v>565</v>
      </c>
      <c r="K226" s="131">
        <f t="shared" si="70"/>
        <v>100</v>
      </c>
      <c r="L226" s="132">
        <f t="shared" si="71"/>
        <v>0.20202020202020202</v>
      </c>
      <c r="M226" s="127" t="s">
        <v>545</v>
      </c>
      <c r="N226" s="133">
        <v>44589</v>
      </c>
      <c r="O226" s="54"/>
      <c r="P226" s="54"/>
      <c r="Q226" s="191"/>
      <c r="R226" s="37" t="s">
        <v>839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5">
        <v>153</v>
      </c>
      <c r="B227" s="156">
        <v>43966</v>
      </c>
      <c r="C227" s="156"/>
      <c r="D227" s="157" t="s">
        <v>74</v>
      </c>
      <c r="E227" s="158" t="s">
        <v>543</v>
      </c>
      <c r="F227" s="128">
        <v>67.5</v>
      </c>
      <c r="G227" s="158"/>
      <c r="H227" s="158">
        <v>86</v>
      </c>
      <c r="I227" s="160">
        <v>86</v>
      </c>
      <c r="J227" s="130" t="s">
        <v>766</v>
      </c>
      <c r="K227" s="131">
        <f t="shared" si="70"/>
        <v>18.5</v>
      </c>
      <c r="L227" s="132">
        <f t="shared" si="71"/>
        <v>0.27407407407407408</v>
      </c>
      <c r="M227" s="127" t="s">
        <v>545</v>
      </c>
      <c r="N227" s="133">
        <v>44008</v>
      </c>
      <c r="O227" s="54"/>
      <c r="P227" s="54"/>
      <c r="Q227" s="191"/>
      <c r="R227" s="37" t="s">
        <v>839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5">
        <v>154</v>
      </c>
      <c r="B228" s="156">
        <v>44035</v>
      </c>
      <c r="C228" s="156"/>
      <c r="D228" s="157" t="s">
        <v>458</v>
      </c>
      <c r="E228" s="158" t="s">
        <v>543</v>
      </c>
      <c r="F228" s="128">
        <v>231</v>
      </c>
      <c r="G228" s="158"/>
      <c r="H228" s="158">
        <v>281</v>
      </c>
      <c r="I228" s="160">
        <v>281</v>
      </c>
      <c r="J228" s="130" t="s">
        <v>627</v>
      </c>
      <c r="K228" s="131">
        <f t="shared" si="70"/>
        <v>50</v>
      </c>
      <c r="L228" s="132">
        <f t="shared" si="71"/>
        <v>0.21645021645021645</v>
      </c>
      <c r="M228" s="127" t="s">
        <v>545</v>
      </c>
      <c r="N228" s="133">
        <v>44358</v>
      </c>
      <c r="O228" s="54"/>
      <c r="P228" s="54"/>
      <c r="Q228" s="191"/>
      <c r="R228" s="37" t="s">
        <v>839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5">
        <v>155</v>
      </c>
      <c r="B229" s="156">
        <v>44092</v>
      </c>
      <c r="C229" s="156"/>
      <c r="D229" s="157" t="s">
        <v>140</v>
      </c>
      <c r="E229" s="158" t="s">
        <v>543</v>
      </c>
      <c r="F229" s="158">
        <v>206</v>
      </c>
      <c r="G229" s="158"/>
      <c r="H229" s="158">
        <v>248</v>
      </c>
      <c r="I229" s="160">
        <v>248</v>
      </c>
      <c r="J229" s="130" t="s">
        <v>627</v>
      </c>
      <c r="K229" s="131">
        <f t="shared" si="70"/>
        <v>42</v>
      </c>
      <c r="L229" s="132">
        <f t="shared" si="71"/>
        <v>0.20388349514563106</v>
      </c>
      <c r="M229" s="127" t="s">
        <v>545</v>
      </c>
      <c r="N229" s="133">
        <v>44214</v>
      </c>
      <c r="O229" s="54"/>
      <c r="P229" s="54"/>
      <c r="Q229" s="191"/>
      <c r="R229" s="37" t="s">
        <v>838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5">
        <v>156</v>
      </c>
      <c r="B230" s="156">
        <v>44140</v>
      </c>
      <c r="C230" s="156"/>
      <c r="D230" s="157" t="s">
        <v>140</v>
      </c>
      <c r="E230" s="158" t="s">
        <v>543</v>
      </c>
      <c r="F230" s="158">
        <v>182.5</v>
      </c>
      <c r="G230" s="158"/>
      <c r="H230" s="158">
        <v>248</v>
      </c>
      <c r="I230" s="160">
        <v>248</v>
      </c>
      <c r="J230" s="130" t="s">
        <v>627</v>
      </c>
      <c r="K230" s="131">
        <f t="shared" si="70"/>
        <v>65.5</v>
      </c>
      <c r="L230" s="132">
        <f t="shared" si="71"/>
        <v>0.35890410958904112</v>
      </c>
      <c r="M230" s="127" t="s">
        <v>545</v>
      </c>
      <c r="N230" s="133">
        <v>44214</v>
      </c>
      <c r="O230" s="54"/>
      <c r="P230" s="54"/>
      <c r="Q230" s="191"/>
      <c r="R230" s="37" t="s">
        <v>838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5">
        <v>157</v>
      </c>
      <c r="B231" s="156">
        <v>44140</v>
      </c>
      <c r="C231" s="156"/>
      <c r="D231" s="157" t="s">
        <v>336</v>
      </c>
      <c r="E231" s="158" t="s">
        <v>543</v>
      </c>
      <c r="F231" s="158">
        <v>247.5</v>
      </c>
      <c r="G231" s="158"/>
      <c r="H231" s="158">
        <v>320</v>
      </c>
      <c r="I231" s="160">
        <v>320</v>
      </c>
      <c r="J231" s="130" t="s">
        <v>627</v>
      </c>
      <c r="K231" s="131">
        <f t="shared" si="70"/>
        <v>72.5</v>
      </c>
      <c r="L231" s="132">
        <f t="shared" si="71"/>
        <v>0.29292929292929293</v>
      </c>
      <c r="M231" s="127" t="s">
        <v>545</v>
      </c>
      <c r="N231" s="133">
        <v>44323</v>
      </c>
      <c r="O231" s="54"/>
      <c r="P231" s="54"/>
      <c r="Q231" s="191"/>
      <c r="R231" s="37" t="s">
        <v>839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158</v>
      </c>
      <c r="B232" s="156">
        <v>44140</v>
      </c>
      <c r="C232" s="156"/>
      <c r="D232" s="157" t="s">
        <v>198</v>
      </c>
      <c r="E232" s="158" t="s">
        <v>543</v>
      </c>
      <c r="F232" s="128">
        <v>925</v>
      </c>
      <c r="G232" s="158"/>
      <c r="H232" s="158">
        <v>1095</v>
      </c>
      <c r="I232" s="160">
        <v>1093</v>
      </c>
      <c r="J232" s="130" t="s">
        <v>767</v>
      </c>
      <c r="K232" s="131">
        <f t="shared" si="70"/>
        <v>170</v>
      </c>
      <c r="L232" s="132">
        <f t="shared" si="71"/>
        <v>0.18378378378378379</v>
      </c>
      <c r="M232" s="127" t="s">
        <v>545</v>
      </c>
      <c r="N232" s="133">
        <v>44201</v>
      </c>
      <c r="O232" s="54"/>
      <c r="P232" s="54"/>
      <c r="Q232" s="191"/>
      <c r="R232" s="37" t="s">
        <v>838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159</v>
      </c>
      <c r="B233" s="156">
        <v>44140</v>
      </c>
      <c r="C233" s="156"/>
      <c r="D233" s="157" t="s">
        <v>354</v>
      </c>
      <c r="E233" s="158" t="s">
        <v>543</v>
      </c>
      <c r="F233" s="128">
        <v>332.5</v>
      </c>
      <c r="G233" s="158"/>
      <c r="H233" s="158">
        <v>393</v>
      </c>
      <c r="I233" s="160">
        <v>406</v>
      </c>
      <c r="J233" s="130" t="s">
        <v>768</v>
      </c>
      <c r="K233" s="131">
        <f t="shared" si="70"/>
        <v>60.5</v>
      </c>
      <c r="L233" s="132">
        <f t="shared" si="71"/>
        <v>0.18195488721804512</v>
      </c>
      <c r="M233" s="127" t="s">
        <v>545</v>
      </c>
      <c r="N233" s="133">
        <v>44256</v>
      </c>
      <c r="O233" s="54"/>
      <c r="P233" s="54"/>
      <c r="Q233" s="191"/>
      <c r="R233" s="37" t="s">
        <v>839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160</v>
      </c>
      <c r="B234" s="156">
        <v>44141</v>
      </c>
      <c r="C234" s="156"/>
      <c r="D234" s="157" t="s">
        <v>458</v>
      </c>
      <c r="E234" s="158" t="s">
        <v>543</v>
      </c>
      <c r="F234" s="128">
        <v>231</v>
      </c>
      <c r="G234" s="158"/>
      <c r="H234" s="158">
        <v>281</v>
      </c>
      <c r="I234" s="160">
        <v>281</v>
      </c>
      <c r="J234" s="130" t="s">
        <v>627</v>
      </c>
      <c r="K234" s="131">
        <f t="shared" si="70"/>
        <v>50</v>
      </c>
      <c r="L234" s="132">
        <f t="shared" si="71"/>
        <v>0.21645021645021645</v>
      </c>
      <c r="M234" s="127" t="s">
        <v>545</v>
      </c>
      <c r="N234" s="133">
        <v>44358</v>
      </c>
      <c r="O234" s="54"/>
      <c r="P234" s="54"/>
      <c r="Q234" s="191"/>
      <c r="R234" s="37" t="s">
        <v>838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161</v>
      </c>
      <c r="B235" s="156">
        <v>44187</v>
      </c>
      <c r="C235" s="156"/>
      <c r="D235" s="157" t="s">
        <v>769</v>
      </c>
      <c r="E235" s="158" t="s">
        <v>543</v>
      </c>
      <c r="F235" s="128">
        <v>190</v>
      </c>
      <c r="G235" s="158"/>
      <c r="H235" s="158">
        <v>239</v>
      </c>
      <c r="I235" s="160">
        <v>239</v>
      </c>
      <c r="J235" s="130" t="s">
        <v>770</v>
      </c>
      <c r="K235" s="131">
        <f t="shared" si="70"/>
        <v>49</v>
      </c>
      <c r="L235" s="132">
        <f t="shared" si="71"/>
        <v>0.25789473684210529</v>
      </c>
      <c r="M235" s="127" t="s">
        <v>545</v>
      </c>
      <c r="N235" s="133">
        <v>44844</v>
      </c>
      <c r="O235" s="54"/>
      <c r="P235" s="54"/>
      <c r="Q235" s="191"/>
      <c r="R235" s="37" t="s">
        <v>838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162</v>
      </c>
      <c r="B236" s="156">
        <v>44258</v>
      </c>
      <c r="C236" s="156"/>
      <c r="D236" s="157" t="s">
        <v>765</v>
      </c>
      <c r="E236" s="158" t="s">
        <v>543</v>
      </c>
      <c r="F236" s="128">
        <v>495</v>
      </c>
      <c r="G236" s="158"/>
      <c r="H236" s="158">
        <v>595</v>
      </c>
      <c r="I236" s="160">
        <v>590</v>
      </c>
      <c r="J236" s="130" t="s">
        <v>565</v>
      </c>
      <c r="K236" s="131">
        <f t="shared" si="70"/>
        <v>100</v>
      </c>
      <c r="L236" s="132">
        <f t="shared" si="71"/>
        <v>0.20202020202020202</v>
      </c>
      <c r="M236" s="127" t="s">
        <v>545</v>
      </c>
      <c r="N236" s="133">
        <v>44589</v>
      </c>
      <c r="O236" s="54"/>
      <c r="P236" s="54"/>
      <c r="Q236" s="191"/>
      <c r="R236" s="37" t="s">
        <v>838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163</v>
      </c>
      <c r="B237" s="156">
        <v>44274</v>
      </c>
      <c r="C237" s="156"/>
      <c r="D237" s="157" t="s">
        <v>354</v>
      </c>
      <c r="E237" s="158" t="s">
        <v>543</v>
      </c>
      <c r="F237" s="128">
        <v>355</v>
      </c>
      <c r="G237" s="158"/>
      <c r="H237" s="158">
        <v>422.5</v>
      </c>
      <c r="I237" s="160">
        <v>420</v>
      </c>
      <c r="J237" s="130" t="s">
        <v>771</v>
      </c>
      <c r="K237" s="131">
        <f t="shared" si="70"/>
        <v>67.5</v>
      </c>
      <c r="L237" s="132">
        <f t="shared" si="71"/>
        <v>0.19014084507042253</v>
      </c>
      <c r="M237" s="127" t="s">
        <v>545</v>
      </c>
      <c r="N237" s="133">
        <v>44361</v>
      </c>
      <c r="O237" s="54"/>
      <c r="P237" s="54"/>
      <c r="R237" s="37" t="s">
        <v>838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164</v>
      </c>
      <c r="B238" s="156">
        <v>44295</v>
      </c>
      <c r="C238" s="156"/>
      <c r="D238" s="157" t="s">
        <v>318</v>
      </c>
      <c r="E238" s="158" t="s">
        <v>543</v>
      </c>
      <c r="F238" s="128">
        <v>555</v>
      </c>
      <c r="G238" s="158"/>
      <c r="H238" s="158">
        <v>663</v>
      </c>
      <c r="I238" s="160">
        <v>663</v>
      </c>
      <c r="J238" s="130" t="s">
        <v>772</v>
      </c>
      <c r="K238" s="131">
        <f t="shared" si="70"/>
        <v>108</v>
      </c>
      <c r="L238" s="132">
        <f t="shared" si="71"/>
        <v>0.19459459459459461</v>
      </c>
      <c r="M238" s="127" t="s">
        <v>545</v>
      </c>
      <c r="N238" s="133">
        <v>44321</v>
      </c>
      <c r="O238" s="54"/>
      <c r="P238" s="54"/>
      <c r="Q238" s="191"/>
      <c r="R238" s="37" t="s">
        <v>838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165</v>
      </c>
      <c r="B239" s="156">
        <v>44308</v>
      </c>
      <c r="C239" s="156"/>
      <c r="D239" s="157" t="s">
        <v>736</v>
      </c>
      <c r="E239" s="158" t="s">
        <v>543</v>
      </c>
      <c r="F239" s="128">
        <v>126.5</v>
      </c>
      <c r="G239" s="158"/>
      <c r="H239" s="158">
        <v>155</v>
      </c>
      <c r="I239" s="160">
        <v>155</v>
      </c>
      <c r="J239" s="130" t="s">
        <v>627</v>
      </c>
      <c r="K239" s="131">
        <f t="shared" si="70"/>
        <v>28.5</v>
      </c>
      <c r="L239" s="132">
        <f t="shared" si="71"/>
        <v>0.22529644268774704</v>
      </c>
      <c r="M239" s="127" t="s">
        <v>545</v>
      </c>
      <c r="N239" s="133">
        <v>44362</v>
      </c>
      <c r="O239" s="54"/>
      <c r="P239" s="54"/>
      <c r="R239" s="37" t="s">
        <v>838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34">
        <v>166</v>
      </c>
      <c r="B240" s="165">
        <v>44368</v>
      </c>
      <c r="C240" s="165"/>
      <c r="D240" s="136" t="s">
        <v>773</v>
      </c>
      <c r="E240" s="138" t="s">
        <v>543</v>
      </c>
      <c r="F240" s="166">
        <v>287.5</v>
      </c>
      <c r="G240" s="138"/>
      <c r="H240" s="138">
        <v>245</v>
      </c>
      <c r="I240" s="139">
        <v>344</v>
      </c>
      <c r="J240" s="140" t="s">
        <v>774</v>
      </c>
      <c r="K240" s="141">
        <f t="shared" si="70"/>
        <v>-42.5</v>
      </c>
      <c r="L240" s="142">
        <f t="shared" si="71"/>
        <v>-0.14782608695652175</v>
      </c>
      <c r="M240" s="138" t="s">
        <v>555</v>
      </c>
      <c r="N240" s="135">
        <v>44508</v>
      </c>
      <c r="O240" s="54"/>
      <c r="P240" s="54"/>
      <c r="R240" s="37" t="s">
        <v>838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55">
        <v>167</v>
      </c>
      <c r="B241" s="156">
        <v>44368</v>
      </c>
      <c r="C241" s="156"/>
      <c r="D241" s="157" t="s">
        <v>458</v>
      </c>
      <c r="E241" s="158" t="s">
        <v>543</v>
      </c>
      <c r="F241" s="128">
        <v>241</v>
      </c>
      <c r="G241" s="158"/>
      <c r="H241" s="158">
        <v>298</v>
      </c>
      <c r="I241" s="160">
        <v>320</v>
      </c>
      <c r="J241" s="130" t="s">
        <v>627</v>
      </c>
      <c r="K241" s="131">
        <f t="shared" si="70"/>
        <v>57</v>
      </c>
      <c r="L241" s="132">
        <f t="shared" si="71"/>
        <v>0.23651452282157676</v>
      </c>
      <c r="M241" s="127" t="s">
        <v>545</v>
      </c>
      <c r="N241" s="133">
        <v>44802</v>
      </c>
      <c r="O241" s="54"/>
      <c r="P241" s="54"/>
      <c r="R241" s="37" t="s">
        <v>838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55">
        <v>168</v>
      </c>
      <c r="B242" s="156">
        <v>44406</v>
      </c>
      <c r="C242" s="156"/>
      <c r="D242" s="157" t="s">
        <v>736</v>
      </c>
      <c r="E242" s="158" t="s">
        <v>543</v>
      </c>
      <c r="F242" s="128">
        <v>162.5</v>
      </c>
      <c r="G242" s="158"/>
      <c r="H242" s="158">
        <v>200</v>
      </c>
      <c r="I242" s="160">
        <v>200</v>
      </c>
      <c r="J242" s="130" t="s">
        <v>627</v>
      </c>
      <c r="K242" s="131">
        <f t="shared" si="70"/>
        <v>37.5</v>
      </c>
      <c r="L242" s="132">
        <f t="shared" si="71"/>
        <v>0.23076923076923078</v>
      </c>
      <c r="M242" s="127" t="s">
        <v>545</v>
      </c>
      <c r="N242" s="133">
        <v>44802</v>
      </c>
      <c r="O242" s="54"/>
      <c r="P242" s="54"/>
      <c r="R242" s="37" t="s">
        <v>838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55">
        <v>169</v>
      </c>
      <c r="B243" s="156">
        <v>44462</v>
      </c>
      <c r="C243" s="156"/>
      <c r="D243" s="157" t="s">
        <v>422</v>
      </c>
      <c r="E243" s="158" t="s">
        <v>543</v>
      </c>
      <c r="F243" s="128">
        <v>1235</v>
      </c>
      <c r="G243" s="158"/>
      <c r="H243" s="158">
        <v>1505</v>
      </c>
      <c r="I243" s="160">
        <v>1500</v>
      </c>
      <c r="J243" s="130" t="s">
        <v>627</v>
      </c>
      <c r="K243" s="131">
        <f t="shared" si="70"/>
        <v>270</v>
      </c>
      <c r="L243" s="132">
        <f t="shared" si="71"/>
        <v>0.21862348178137653</v>
      </c>
      <c r="M243" s="127" t="s">
        <v>545</v>
      </c>
      <c r="N243" s="133">
        <v>44564</v>
      </c>
      <c r="O243" s="54"/>
      <c r="P243" s="54"/>
      <c r="R243" s="37" t="s">
        <v>838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55">
        <v>170</v>
      </c>
      <c r="B244" s="156">
        <v>44480</v>
      </c>
      <c r="C244" s="156"/>
      <c r="D244" s="157" t="s">
        <v>775</v>
      </c>
      <c r="E244" s="158" t="s">
        <v>543</v>
      </c>
      <c r="F244" s="128">
        <v>58.75</v>
      </c>
      <c r="G244" s="158"/>
      <c r="H244" s="158">
        <v>64.25</v>
      </c>
      <c r="I244" s="160"/>
      <c r="J244" s="130" t="s">
        <v>627</v>
      </c>
      <c r="K244" s="131">
        <f t="shared" si="70"/>
        <v>5.5</v>
      </c>
      <c r="L244" s="132">
        <f t="shared" si="71"/>
        <v>9.3617021276595741E-2</v>
      </c>
      <c r="M244" s="127" t="s">
        <v>545</v>
      </c>
      <c r="N244" s="133">
        <v>45322</v>
      </c>
      <c r="O244" s="54"/>
      <c r="P244" s="54"/>
      <c r="R244" s="37" t="s">
        <v>838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4">
        <v>171</v>
      </c>
      <c r="B245" s="125">
        <v>44481</v>
      </c>
      <c r="C245" s="125"/>
      <c r="D245" s="126" t="s">
        <v>272</v>
      </c>
      <c r="E245" s="127" t="s">
        <v>543</v>
      </c>
      <c r="F245" s="128">
        <v>315</v>
      </c>
      <c r="G245" s="127"/>
      <c r="H245" s="127">
        <v>335</v>
      </c>
      <c r="I245" s="129">
        <v>380</v>
      </c>
      <c r="J245" s="130" t="s">
        <v>813</v>
      </c>
      <c r="K245" s="131">
        <f t="shared" si="70"/>
        <v>20</v>
      </c>
      <c r="L245" s="132">
        <f t="shared" si="71"/>
        <v>6.3492063492063489E-2</v>
      </c>
      <c r="M245" s="127" t="s">
        <v>545</v>
      </c>
      <c r="N245" s="133">
        <v>45297</v>
      </c>
      <c r="O245" s="54"/>
      <c r="P245" s="54"/>
      <c r="R245" s="37" t="s">
        <v>838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24">
        <v>172</v>
      </c>
      <c r="B246" s="125">
        <v>44481</v>
      </c>
      <c r="C246" s="125"/>
      <c r="D246" s="126" t="s">
        <v>776</v>
      </c>
      <c r="E246" s="127" t="s">
        <v>543</v>
      </c>
      <c r="F246" s="128">
        <v>45.5</v>
      </c>
      <c r="G246" s="127"/>
      <c r="H246" s="127">
        <v>56.5</v>
      </c>
      <c r="I246" s="129">
        <v>56</v>
      </c>
      <c r="J246" s="130" t="s">
        <v>627</v>
      </c>
      <c r="K246" s="131">
        <f t="shared" si="70"/>
        <v>11</v>
      </c>
      <c r="L246" s="132">
        <f t="shared" si="71"/>
        <v>0.24175824175824176</v>
      </c>
      <c r="M246" s="127" t="s">
        <v>545</v>
      </c>
      <c r="N246" s="133">
        <v>44881</v>
      </c>
      <c r="O246" s="54"/>
      <c r="P246" s="54"/>
      <c r="R246" s="37" t="s">
        <v>838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24">
        <v>173</v>
      </c>
      <c r="B247" s="125">
        <v>44551</v>
      </c>
      <c r="C247" s="125"/>
      <c r="D247" s="126" t="s">
        <v>128</v>
      </c>
      <c r="E247" s="127" t="s">
        <v>543</v>
      </c>
      <c r="F247" s="128">
        <v>2300</v>
      </c>
      <c r="G247" s="127"/>
      <c r="H247" s="127">
        <f>(2820+2200)/2</f>
        <v>2510</v>
      </c>
      <c r="I247" s="129">
        <v>3000</v>
      </c>
      <c r="J247" s="130" t="s">
        <v>777</v>
      </c>
      <c r="K247" s="131">
        <f t="shared" si="70"/>
        <v>210</v>
      </c>
      <c r="L247" s="132">
        <f t="shared" si="71"/>
        <v>9.1304347826086957E-2</v>
      </c>
      <c r="M247" s="127" t="s">
        <v>545</v>
      </c>
      <c r="N247" s="133">
        <v>44649</v>
      </c>
      <c r="O247" s="54"/>
      <c r="P247" s="54"/>
      <c r="R247" s="37" t="s">
        <v>838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24">
        <v>174</v>
      </c>
      <c r="B248" s="125">
        <v>44606</v>
      </c>
      <c r="C248" s="125"/>
      <c r="D248" s="126" t="s">
        <v>412</v>
      </c>
      <c r="E248" s="127" t="s">
        <v>543</v>
      </c>
      <c r="F248" s="128">
        <v>635</v>
      </c>
      <c r="G248" s="127"/>
      <c r="H248" s="127">
        <v>700</v>
      </c>
      <c r="I248" s="129">
        <v>764</v>
      </c>
      <c r="J248" s="130" t="s">
        <v>802</v>
      </c>
      <c r="K248" s="131">
        <f t="shared" si="70"/>
        <v>65</v>
      </c>
      <c r="L248" s="132">
        <f t="shared" si="71"/>
        <v>0.10236220472440945</v>
      </c>
      <c r="M248" s="127" t="s">
        <v>545</v>
      </c>
      <c r="N248" s="133">
        <v>45159</v>
      </c>
      <c r="O248" s="54"/>
      <c r="P248" s="54"/>
      <c r="R248" s="37" t="s">
        <v>838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24">
        <v>175</v>
      </c>
      <c r="B249" s="125">
        <v>44613</v>
      </c>
      <c r="C249" s="125"/>
      <c r="D249" s="126" t="s">
        <v>422</v>
      </c>
      <c r="E249" s="127" t="s">
        <v>543</v>
      </c>
      <c r="F249" s="128">
        <v>1255</v>
      </c>
      <c r="G249" s="127"/>
      <c r="H249" s="127">
        <v>1515</v>
      </c>
      <c r="I249" s="129">
        <v>1510</v>
      </c>
      <c r="J249" s="130" t="s">
        <v>627</v>
      </c>
      <c r="K249" s="131">
        <f t="shared" si="70"/>
        <v>260</v>
      </c>
      <c r="L249" s="132">
        <f t="shared" si="71"/>
        <v>0.20717131474103587</v>
      </c>
      <c r="M249" s="127" t="s">
        <v>545</v>
      </c>
      <c r="N249" s="133">
        <v>44834</v>
      </c>
      <c r="O249" s="54"/>
      <c r="P249" s="54"/>
      <c r="R249" s="37" t="s">
        <v>838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250">
        <v>176</v>
      </c>
      <c r="B250" s="241">
        <v>44670</v>
      </c>
      <c r="C250" s="241"/>
      <c r="D250" s="242" t="s">
        <v>509</v>
      </c>
      <c r="E250" s="243" t="s">
        <v>543</v>
      </c>
      <c r="F250" s="244">
        <v>445</v>
      </c>
      <c r="G250" s="244"/>
      <c r="H250" s="244">
        <v>460</v>
      </c>
      <c r="I250" s="244">
        <v>553</v>
      </c>
      <c r="J250" s="245" t="s">
        <v>833</v>
      </c>
      <c r="K250" s="246">
        <f t="shared" ref="K250" si="72">H250-F250</f>
        <v>15</v>
      </c>
      <c r="L250" s="247">
        <f t="shared" ref="L250" si="73">K250/F250</f>
        <v>3.3707865168539325E-2</v>
      </c>
      <c r="M250" s="248" t="s">
        <v>562</v>
      </c>
      <c r="N250" s="249">
        <v>45397</v>
      </c>
      <c r="O250" s="54"/>
      <c r="P250" s="54"/>
      <c r="R250" s="37" t="s">
        <v>838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5">
        <v>177</v>
      </c>
      <c r="B251" s="156">
        <v>44746</v>
      </c>
      <c r="C251" s="156"/>
      <c r="D251" s="157" t="s">
        <v>778</v>
      </c>
      <c r="E251" s="158" t="s">
        <v>543</v>
      </c>
      <c r="F251" s="158">
        <v>207.5</v>
      </c>
      <c r="G251" s="158"/>
      <c r="H251" s="158">
        <v>254</v>
      </c>
      <c r="I251" s="160">
        <v>254</v>
      </c>
      <c r="J251" s="130" t="s">
        <v>627</v>
      </c>
      <c r="K251" s="131">
        <f t="shared" ref="K251:K261" si="74">H251-F251</f>
        <v>46.5</v>
      </c>
      <c r="L251" s="132">
        <f t="shared" ref="L251:L261" si="75">K251/F251</f>
        <v>0.22409638554216868</v>
      </c>
      <c r="M251" s="127" t="s">
        <v>545</v>
      </c>
      <c r="N251" s="133">
        <v>44792</v>
      </c>
      <c r="O251" s="54"/>
      <c r="P251" s="54"/>
      <c r="R251" s="37" t="s">
        <v>838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5">
        <v>178</v>
      </c>
      <c r="B252" s="156">
        <v>44775</v>
      </c>
      <c r="C252" s="156"/>
      <c r="D252" s="157" t="s">
        <v>460</v>
      </c>
      <c r="E252" s="158" t="s">
        <v>543</v>
      </c>
      <c r="F252" s="158">
        <v>31.25</v>
      </c>
      <c r="G252" s="158"/>
      <c r="H252" s="158">
        <v>38.75</v>
      </c>
      <c r="I252" s="160">
        <v>38</v>
      </c>
      <c r="J252" s="130" t="s">
        <v>627</v>
      </c>
      <c r="K252" s="131">
        <f t="shared" si="74"/>
        <v>7.5</v>
      </c>
      <c r="L252" s="132">
        <f t="shared" si="75"/>
        <v>0.24</v>
      </c>
      <c r="M252" s="127" t="s">
        <v>545</v>
      </c>
      <c r="N252" s="133">
        <v>44844</v>
      </c>
      <c r="O252" s="54"/>
      <c r="P252" s="54"/>
      <c r="R252" s="37" t="s">
        <v>838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5">
        <v>179</v>
      </c>
      <c r="B253" s="156">
        <v>44841</v>
      </c>
      <c r="C253" s="156"/>
      <c r="D253" s="157" t="s">
        <v>779</v>
      </c>
      <c r="E253" s="158" t="s">
        <v>543</v>
      </c>
      <c r="F253" s="128">
        <v>665</v>
      </c>
      <c r="G253" s="158"/>
      <c r="H253" s="158">
        <v>807.5</v>
      </c>
      <c r="I253" s="160">
        <v>840</v>
      </c>
      <c r="J253" s="130" t="s">
        <v>777</v>
      </c>
      <c r="K253" s="131">
        <f t="shared" si="74"/>
        <v>142.5</v>
      </c>
      <c r="L253" s="132">
        <f t="shared" si="75"/>
        <v>0.21428571428571427</v>
      </c>
      <c r="M253" s="127" t="s">
        <v>545</v>
      </c>
      <c r="N253" s="133">
        <v>45097</v>
      </c>
      <c r="O253" s="54"/>
      <c r="P253" s="54"/>
      <c r="R253" s="37" t="s">
        <v>838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5">
        <v>180</v>
      </c>
      <c r="B254" s="156">
        <v>44844</v>
      </c>
      <c r="C254" s="156"/>
      <c r="D254" s="157" t="s">
        <v>414</v>
      </c>
      <c r="E254" s="158" t="s">
        <v>543</v>
      </c>
      <c r="F254" s="128">
        <v>227.5</v>
      </c>
      <c r="G254" s="158"/>
      <c r="H254" s="158">
        <v>270</v>
      </c>
      <c r="I254" s="160">
        <v>291</v>
      </c>
      <c r="J254" s="130" t="s">
        <v>804</v>
      </c>
      <c r="K254" s="131">
        <f t="shared" si="74"/>
        <v>42.5</v>
      </c>
      <c r="L254" s="132">
        <f t="shared" si="75"/>
        <v>0.18681318681318682</v>
      </c>
      <c r="M254" s="127" t="s">
        <v>545</v>
      </c>
      <c r="N254" s="133">
        <v>45160</v>
      </c>
      <c r="O254" s="54"/>
      <c r="P254" s="54"/>
      <c r="R254" s="37" t="s">
        <v>838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5">
        <v>181</v>
      </c>
      <c r="B255" s="156">
        <v>44845</v>
      </c>
      <c r="C255" s="156"/>
      <c r="D255" s="157" t="s">
        <v>412</v>
      </c>
      <c r="E255" s="158" t="s">
        <v>543</v>
      </c>
      <c r="F255" s="128">
        <v>555</v>
      </c>
      <c r="G255" s="158"/>
      <c r="H255" s="158">
        <v>700</v>
      </c>
      <c r="I255" s="160">
        <v>765</v>
      </c>
      <c r="J255" s="130" t="s">
        <v>803</v>
      </c>
      <c r="K255" s="131">
        <f t="shared" si="74"/>
        <v>145</v>
      </c>
      <c r="L255" s="132">
        <f t="shared" si="75"/>
        <v>0.26126126126126126</v>
      </c>
      <c r="M255" s="127" t="s">
        <v>545</v>
      </c>
      <c r="N255" s="133">
        <v>45159</v>
      </c>
      <c r="O255" s="54"/>
      <c r="P255" s="54"/>
      <c r="R255" s="37" t="s">
        <v>838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5">
        <v>182</v>
      </c>
      <c r="B256" s="156">
        <v>44981</v>
      </c>
      <c r="C256" s="156"/>
      <c r="D256" s="157" t="s">
        <v>427</v>
      </c>
      <c r="E256" s="158" t="s">
        <v>543</v>
      </c>
      <c r="F256" s="128">
        <v>1675</v>
      </c>
      <c r="G256" s="158"/>
      <c r="H256" s="158">
        <v>2080</v>
      </c>
      <c r="I256" s="160">
        <v>2080</v>
      </c>
      <c r="J256" s="130" t="s">
        <v>627</v>
      </c>
      <c r="K256" s="131">
        <f t="shared" si="74"/>
        <v>405</v>
      </c>
      <c r="L256" s="132">
        <f t="shared" si="75"/>
        <v>0.2417910447761194</v>
      </c>
      <c r="M256" s="127" t="s">
        <v>545</v>
      </c>
      <c r="N256" s="133">
        <v>45119</v>
      </c>
      <c r="O256" s="54"/>
      <c r="P256" s="54"/>
      <c r="R256" s="37" t="s">
        <v>838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5">
        <v>183</v>
      </c>
      <c r="B257" s="156">
        <v>44986</v>
      </c>
      <c r="C257" s="156"/>
      <c r="D257" s="157" t="s">
        <v>460</v>
      </c>
      <c r="E257" s="158" t="s">
        <v>543</v>
      </c>
      <c r="F257" s="128">
        <v>57.5</v>
      </c>
      <c r="G257" s="158"/>
      <c r="H257" s="158">
        <v>120</v>
      </c>
      <c r="I257" s="160">
        <v>120</v>
      </c>
      <c r="J257" s="130" t="s">
        <v>627</v>
      </c>
      <c r="K257" s="131">
        <f t="shared" si="74"/>
        <v>62.5</v>
      </c>
      <c r="L257" s="132">
        <f t="shared" si="75"/>
        <v>1.0869565217391304</v>
      </c>
      <c r="M257" s="127" t="s">
        <v>545</v>
      </c>
      <c r="N257" s="133">
        <v>45049</v>
      </c>
      <c r="O257" s="54"/>
      <c r="P257" s="54"/>
      <c r="R257" s="37" t="s">
        <v>838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8" ht="12.75" customHeight="1">
      <c r="A258" s="155">
        <v>184</v>
      </c>
      <c r="B258" s="156">
        <v>45008</v>
      </c>
      <c r="C258" s="156"/>
      <c r="D258" s="157" t="s">
        <v>474</v>
      </c>
      <c r="E258" s="158" t="s">
        <v>543</v>
      </c>
      <c r="F258" s="128">
        <v>2765</v>
      </c>
      <c r="G258" s="158"/>
      <c r="H258" s="158">
        <v>3547.5</v>
      </c>
      <c r="I258" s="160">
        <v>3523</v>
      </c>
      <c r="J258" s="130" t="s">
        <v>627</v>
      </c>
      <c r="K258" s="131">
        <f t="shared" si="74"/>
        <v>782.5</v>
      </c>
      <c r="L258" s="132">
        <f t="shared" si="75"/>
        <v>0.28300180831826399</v>
      </c>
      <c r="M258" s="127" t="s">
        <v>545</v>
      </c>
      <c r="N258" s="133">
        <v>45177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8" ht="12.75" customHeight="1">
      <c r="A259" s="155">
        <v>185</v>
      </c>
      <c r="B259" s="156">
        <v>45027</v>
      </c>
      <c r="C259" s="156"/>
      <c r="D259" s="157" t="s">
        <v>780</v>
      </c>
      <c r="E259" s="158" t="s">
        <v>543</v>
      </c>
      <c r="F259" s="158">
        <v>460</v>
      </c>
      <c r="G259" s="158"/>
      <c r="H259" s="158">
        <v>825</v>
      </c>
      <c r="I259" s="160">
        <v>810</v>
      </c>
      <c r="J259" s="130" t="s">
        <v>627</v>
      </c>
      <c r="K259" s="131">
        <f t="shared" si="74"/>
        <v>365</v>
      </c>
      <c r="L259" s="132">
        <f t="shared" si="75"/>
        <v>0.79347826086956519</v>
      </c>
      <c r="M259" s="127" t="s">
        <v>545</v>
      </c>
      <c r="N259" s="133">
        <v>45155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8" ht="12.75" customHeight="1">
      <c r="A260" s="155">
        <v>186</v>
      </c>
      <c r="B260" s="156">
        <v>45050</v>
      </c>
      <c r="C260" s="156"/>
      <c r="D260" s="157" t="s">
        <v>41</v>
      </c>
      <c r="E260" s="158" t="s">
        <v>543</v>
      </c>
      <c r="F260" s="158">
        <v>3630</v>
      </c>
      <c r="G260" s="158"/>
      <c r="H260" s="158">
        <v>5150</v>
      </c>
      <c r="I260" s="160">
        <v>5040</v>
      </c>
      <c r="J260" s="130" t="s">
        <v>627</v>
      </c>
      <c r="K260" s="131">
        <f t="shared" si="74"/>
        <v>1520</v>
      </c>
      <c r="L260" s="132">
        <f t="shared" si="75"/>
        <v>0.41873278236914602</v>
      </c>
      <c r="M260" s="127" t="s">
        <v>545</v>
      </c>
      <c r="N260" s="133">
        <v>45344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8" ht="12.75" customHeight="1">
      <c r="A261" s="155">
        <v>187</v>
      </c>
      <c r="B261" s="156">
        <v>45075</v>
      </c>
      <c r="C261" s="156"/>
      <c r="D261" s="157" t="s">
        <v>781</v>
      </c>
      <c r="E261" s="158" t="s">
        <v>543</v>
      </c>
      <c r="F261" s="128">
        <v>585</v>
      </c>
      <c r="G261" s="158"/>
      <c r="H261" s="158">
        <v>732</v>
      </c>
      <c r="I261" s="160">
        <v>732</v>
      </c>
      <c r="J261" s="130" t="s">
        <v>627</v>
      </c>
      <c r="K261" s="131">
        <f t="shared" si="74"/>
        <v>147</v>
      </c>
      <c r="L261" s="132">
        <f t="shared" si="75"/>
        <v>0.25128205128205128</v>
      </c>
      <c r="M261" s="127" t="s">
        <v>545</v>
      </c>
      <c r="N261" s="133">
        <v>45152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F261" s="37"/>
      <c r="AG261" s="54"/>
      <c r="AI261" s="37"/>
      <c r="AK261" s="37"/>
      <c r="AL261" s="54"/>
    </row>
    <row r="262" spans="1:38" ht="12.75" customHeight="1">
      <c r="A262" s="155">
        <v>188</v>
      </c>
      <c r="B262" s="156">
        <v>45078</v>
      </c>
      <c r="C262" s="156"/>
      <c r="D262" s="157" t="s">
        <v>499</v>
      </c>
      <c r="E262" s="158" t="s">
        <v>543</v>
      </c>
      <c r="F262" s="128">
        <v>3310</v>
      </c>
      <c r="G262" s="158"/>
      <c r="H262" s="158">
        <v>4300</v>
      </c>
      <c r="I262" s="160">
        <v>4300</v>
      </c>
      <c r="J262" s="130" t="s">
        <v>627</v>
      </c>
      <c r="K262" s="131">
        <f t="shared" ref="K262" si="76">H262-F262</f>
        <v>990</v>
      </c>
      <c r="L262" s="132">
        <f t="shared" ref="L262" si="77">K262/F262</f>
        <v>0.29909365558912387</v>
      </c>
      <c r="M262" s="127" t="s">
        <v>545</v>
      </c>
      <c r="N262" s="133">
        <v>45436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F262" s="37"/>
      <c r="AG262" s="54"/>
      <c r="AI262" s="37"/>
      <c r="AK262" s="37"/>
      <c r="AL262" s="54"/>
    </row>
    <row r="263" spans="1:38" ht="12.75" customHeight="1">
      <c r="A263" s="155">
        <v>189</v>
      </c>
      <c r="B263" s="156">
        <v>45103</v>
      </c>
      <c r="C263" s="156"/>
      <c r="D263" s="157" t="s">
        <v>799</v>
      </c>
      <c r="E263" s="158" t="s">
        <v>543</v>
      </c>
      <c r="F263" s="128">
        <v>282.5</v>
      </c>
      <c r="G263" s="158"/>
      <c r="H263" s="158">
        <v>383</v>
      </c>
      <c r="I263" s="160">
        <v>383</v>
      </c>
      <c r="J263" s="130" t="s">
        <v>627</v>
      </c>
      <c r="K263" s="131">
        <f t="shared" ref="K263:K273" si="78">H263-F263</f>
        <v>100.5</v>
      </c>
      <c r="L263" s="132">
        <f t="shared" ref="L263:L273" si="79">K263/F263</f>
        <v>0.35575221238938054</v>
      </c>
      <c r="M263" s="127" t="s">
        <v>545</v>
      </c>
      <c r="N263" s="133">
        <v>45265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F263" s="37"/>
      <c r="AG263" s="54"/>
      <c r="AI263" s="37"/>
      <c r="AK263" s="37"/>
      <c r="AL263" s="54"/>
    </row>
    <row r="264" spans="1:38" ht="12.75" customHeight="1">
      <c r="A264" s="155">
        <v>190</v>
      </c>
      <c r="B264" s="156">
        <v>45120</v>
      </c>
      <c r="C264" s="156"/>
      <c r="D264" s="157" t="s">
        <v>498</v>
      </c>
      <c r="E264" s="158" t="s">
        <v>543</v>
      </c>
      <c r="F264" s="128">
        <v>2312.5</v>
      </c>
      <c r="G264" s="158"/>
      <c r="H264" s="158">
        <v>2935</v>
      </c>
      <c r="I264" s="160">
        <v>2935</v>
      </c>
      <c r="J264" s="130" t="s">
        <v>627</v>
      </c>
      <c r="K264" s="131">
        <f t="shared" si="78"/>
        <v>622.5</v>
      </c>
      <c r="L264" s="132">
        <f t="shared" si="79"/>
        <v>0.26918918918918922</v>
      </c>
      <c r="M264" s="127" t="s">
        <v>545</v>
      </c>
      <c r="N264" s="133">
        <v>45177</v>
      </c>
      <c r="O264" s="54"/>
      <c r="P264" s="54"/>
      <c r="R264" s="37"/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F264" s="37"/>
      <c r="AG264" s="54"/>
      <c r="AI264" s="37"/>
      <c r="AK264" s="37"/>
      <c r="AL264" s="54"/>
    </row>
    <row r="265" spans="1:38" ht="12.75" customHeight="1">
      <c r="A265" s="155">
        <v>191</v>
      </c>
      <c r="B265" s="156">
        <v>45125</v>
      </c>
      <c r="C265" s="156"/>
      <c r="D265" s="157" t="s">
        <v>198</v>
      </c>
      <c r="E265" s="158" t="s">
        <v>543</v>
      </c>
      <c r="F265" s="128">
        <v>3980</v>
      </c>
      <c r="G265" s="158"/>
      <c r="H265" s="158">
        <v>4895</v>
      </c>
      <c r="I265" s="160">
        <v>4895</v>
      </c>
      <c r="J265" s="130" t="s">
        <v>627</v>
      </c>
      <c r="K265" s="131">
        <f t="shared" si="78"/>
        <v>915</v>
      </c>
      <c r="L265" s="132">
        <f t="shared" si="79"/>
        <v>0.22989949748743718</v>
      </c>
      <c r="M265" s="127" t="s">
        <v>545</v>
      </c>
      <c r="N265" s="133">
        <v>45155</v>
      </c>
      <c r="O265" s="54"/>
      <c r="P265" s="54"/>
      <c r="R265" s="37"/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55">
        <v>192</v>
      </c>
      <c r="B266" s="156">
        <v>45145</v>
      </c>
      <c r="C266" s="156"/>
      <c r="D266" s="157" t="s">
        <v>801</v>
      </c>
      <c r="E266" s="158" t="s">
        <v>543</v>
      </c>
      <c r="F266" s="128">
        <v>565</v>
      </c>
      <c r="G266" s="158"/>
      <c r="H266" s="158">
        <v>725</v>
      </c>
      <c r="I266" s="160">
        <v>725</v>
      </c>
      <c r="J266" s="130" t="s">
        <v>627</v>
      </c>
      <c r="K266" s="131">
        <f t="shared" si="78"/>
        <v>160</v>
      </c>
      <c r="L266" s="132">
        <f t="shared" si="79"/>
        <v>0.2831858407079646</v>
      </c>
      <c r="M266" s="127" t="s">
        <v>545</v>
      </c>
      <c r="N266" s="133">
        <v>45169</v>
      </c>
      <c r="O266" s="54"/>
      <c r="P266" s="54"/>
      <c r="R266" s="37"/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24">
        <v>193</v>
      </c>
      <c r="B267" s="225">
        <v>45167</v>
      </c>
      <c r="C267" s="225"/>
      <c r="D267" s="226" t="s">
        <v>805</v>
      </c>
      <c r="E267" s="227" t="s">
        <v>543</v>
      </c>
      <c r="F267" s="128">
        <v>700</v>
      </c>
      <c r="G267" s="227"/>
      <c r="H267" s="227">
        <v>950</v>
      </c>
      <c r="I267" s="228">
        <v>950</v>
      </c>
      <c r="J267" s="229" t="s">
        <v>627</v>
      </c>
      <c r="K267" s="131">
        <f t="shared" si="78"/>
        <v>250</v>
      </c>
      <c r="L267" s="132">
        <f t="shared" si="79"/>
        <v>0.35714285714285715</v>
      </c>
      <c r="M267" s="127" t="s">
        <v>545</v>
      </c>
      <c r="N267" s="133">
        <v>45261</v>
      </c>
      <c r="O267" s="54"/>
      <c r="P267" s="54"/>
      <c r="R267" s="37"/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4">
        <v>194</v>
      </c>
      <c r="B268" s="225">
        <v>45184</v>
      </c>
      <c r="C268" s="225"/>
      <c r="D268" s="226" t="s">
        <v>501</v>
      </c>
      <c r="E268" s="227" t="s">
        <v>543</v>
      </c>
      <c r="F268" s="128">
        <v>372.5</v>
      </c>
      <c r="G268" s="227"/>
      <c r="H268" s="227">
        <v>480</v>
      </c>
      <c r="I268" s="228">
        <v>480</v>
      </c>
      <c r="J268" s="229" t="s">
        <v>627</v>
      </c>
      <c r="K268" s="131">
        <f t="shared" si="78"/>
        <v>107.5</v>
      </c>
      <c r="L268" s="132">
        <f t="shared" si="79"/>
        <v>0.28859060402684567</v>
      </c>
      <c r="M268" s="127" t="s">
        <v>545</v>
      </c>
      <c r="N268" s="133">
        <v>45523</v>
      </c>
      <c r="O268" s="54"/>
      <c r="P268" s="54"/>
      <c r="R268" s="37" t="s">
        <v>840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4">
        <v>195</v>
      </c>
      <c r="B269" s="225">
        <v>45203</v>
      </c>
      <c r="C269" s="225"/>
      <c r="D269" s="226" t="s">
        <v>171</v>
      </c>
      <c r="E269" s="227" t="s">
        <v>543</v>
      </c>
      <c r="F269" s="128">
        <v>992.5</v>
      </c>
      <c r="G269" s="227"/>
      <c r="H269" s="227">
        <v>1198</v>
      </c>
      <c r="I269" s="228">
        <v>1198</v>
      </c>
      <c r="J269" s="229" t="s">
        <v>627</v>
      </c>
      <c r="K269" s="131">
        <f t="shared" si="78"/>
        <v>205.5</v>
      </c>
      <c r="L269" s="132">
        <f t="shared" si="79"/>
        <v>0.2070528967254408</v>
      </c>
      <c r="M269" s="127" t="s">
        <v>545</v>
      </c>
      <c r="N269" s="133">
        <v>45392</v>
      </c>
      <c r="O269" s="54"/>
      <c r="P269" s="54"/>
      <c r="R269" s="37" t="s">
        <v>840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4">
        <v>196</v>
      </c>
      <c r="B270" s="225">
        <v>45216</v>
      </c>
      <c r="C270" s="225"/>
      <c r="D270" s="226" t="s">
        <v>104</v>
      </c>
      <c r="E270" s="227" t="s">
        <v>543</v>
      </c>
      <c r="F270" s="128">
        <v>5425</v>
      </c>
      <c r="G270" s="227"/>
      <c r="H270" s="227">
        <v>6880</v>
      </c>
      <c r="I270" s="228">
        <v>6870</v>
      </c>
      <c r="J270" s="229" t="s">
        <v>627</v>
      </c>
      <c r="K270" s="131">
        <f t="shared" si="78"/>
        <v>1455</v>
      </c>
      <c r="L270" s="132">
        <f t="shared" si="79"/>
        <v>0.26820276497695855</v>
      </c>
      <c r="M270" s="127" t="s">
        <v>545</v>
      </c>
      <c r="N270" s="133">
        <v>45342</v>
      </c>
      <c r="O270" s="54"/>
      <c r="P270" s="54"/>
      <c r="R270" s="37" t="s">
        <v>840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24">
        <v>197</v>
      </c>
      <c r="B271" s="225">
        <v>45216</v>
      </c>
      <c r="C271" s="225"/>
      <c r="D271" s="226" t="s">
        <v>806</v>
      </c>
      <c r="E271" s="227" t="s">
        <v>543</v>
      </c>
      <c r="F271" s="128">
        <v>1090</v>
      </c>
      <c r="G271" s="227"/>
      <c r="H271" s="227">
        <v>1415</v>
      </c>
      <c r="I271" s="228">
        <v>1415</v>
      </c>
      <c r="J271" s="229" t="s">
        <v>627</v>
      </c>
      <c r="K271" s="131">
        <f t="shared" si="78"/>
        <v>325</v>
      </c>
      <c r="L271" s="132">
        <f t="shared" si="79"/>
        <v>0.29816513761467889</v>
      </c>
      <c r="M271" s="127" t="s">
        <v>545</v>
      </c>
      <c r="N271" s="133">
        <v>45282</v>
      </c>
      <c r="O271" s="54"/>
      <c r="P271" s="54"/>
      <c r="R271" s="37" t="s">
        <v>840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24">
        <v>198</v>
      </c>
      <c r="B272" s="225">
        <v>45236</v>
      </c>
      <c r="C272" s="225"/>
      <c r="D272" s="226" t="s">
        <v>809</v>
      </c>
      <c r="E272" s="227" t="s">
        <v>543</v>
      </c>
      <c r="F272" s="128">
        <v>1270</v>
      </c>
      <c r="G272" s="227"/>
      <c r="H272" s="227">
        <v>1613</v>
      </c>
      <c r="I272" s="228">
        <v>1613</v>
      </c>
      <c r="J272" s="229" t="s">
        <v>627</v>
      </c>
      <c r="K272" s="131">
        <f t="shared" si="78"/>
        <v>343</v>
      </c>
      <c r="L272" s="132">
        <f t="shared" si="79"/>
        <v>0.27007874015748029</v>
      </c>
      <c r="M272" s="127" t="s">
        <v>545</v>
      </c>
      <c r="N272" s="133">
        <v>45246</v>
      </c>
      <c r="O272" s="54"/>
      <c r="P272" s="54"/>
      <c r="R272" s="37" t="s">
        <v>840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24">
        <v>199</v>
      </c>
      <c r="B273" s="225">
        <v>45251</v>
      </c>
      <c r="C273" s="225"/>
      <c r="D273" s="226" t="s">
        <v>810</v>
      </c>
      <c r="E273" s="227" t="s">
        <v>543</v>
      </c>
      <c r="F273" s="128">
        <v>807.5</v>
      </c>
      <c r="G273" s="227"/>
      <c r="H273" s="227">
        <v>1490</v>
      </c>
      <c r="I273" s="228">
        <v>1490</v>
      </c>
      <c r="J273" s="229" t="s">
        <v>627</v>
      </c>
      <c r="K273" s="131">
        <f t="shared" si="78"/>
        <v>682.5</v>
      </c>
      <c r="L273" s="132">
        <f t="shared" si="79"/>
        <v>0.84520123839009287</v>
      </c>
      <c r="M273" s="127" t="s">
        <v>545</v>
      </c>
      <c r="N273" s="133">
        <v>45479</v>
      </c>
      <c r="O273" s="54"/>
      <c r="P273" s="54"/>
      <c r="R273" s="37" t="s">
        <v>840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3">
        <v>200</v>
      </c>
      <c r="B274" s="174">
        <v>45254</v>
      </c>
      <c r="C274" s="53"/>
      <c r="D274" s="53" t="s">
        <v>809</v>
      </c>
      <c r="E274" s="175" t="s">
        <v>543</v>
      </c>
      <c r="F274" s="51" t="s">
        <v>811</v>
      </c>
      <c r="G274" s="51"/>
      <c r="H274" s="51"/>
      <c r="I274" s="51">
        <v>1806</v>
      </c>
      <c r="J274" s="51" t="s">
        <v>544</v>
      </c>
      <c r="K274" s="51"/>
      <c r="L274" s="51"/>
      <c r="M274" s="51"/>
      <c r="N274" s="51"/>
      <c r="O274" s="54"/>
      <c r="P274" s="54"/>
      <c r="R274" s="37" t="s">
        <v>840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224">
        <v>201</v>
      </c>
      <c r="B275" s="225">
        <v>45265</v>
      </c>
      <c r="C275" s="225"/>
      <c r="D275" s="226" t="s">
        <v>502</v>
      </c>
      <c r="E275" s="227" t="s">
        <v>543</v>
      </c>
      <c r="F275" s="128">
        <v>435</v>
      </c>
      <c r="G275" s="227"/>
      <c r="H275" s="227">
        <v>558</v>
      </c>
      <c r="I275" s="228">
        <v>558</v>
      </c>
      <c r="J275" s="229" t="s">
        <v>627</v>
      </c>
      <c r="K275" s="131">
        <f>H275-F275</f>
        <v>123</v>
      </c>
      <c r="L275" s="132">
        <f>K275/F275</f>
        <v>0.28275862068965518</v>
      </c>
      <c r="M275" s="127" t="s">
        <v>545</v>
      </c>
      <c r="N275" s="133">
        <v>45378</v>
      </c>
      <c r="O275" s="54"/>
      <c r="P275" s="54"/>
      <c r="R275" s="37" t="s">
        <v>840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24">
        <v>202</v>
      </c>
      <c r="B276" s="225">
        <v>45272</v>
      </c>
      <c r="C276" s="225"/>
      <c r="D276" s="226" t="s">
        <v>812</v>
      </c>
      <c r="E276" s="227" t="s">
        <v>543</v>
      </c>
      <c r="F276" s="128">
        <v>4225</v>
      </c>
      <c r="G276" s="227"/>
      <c r="H276" s="227">
        <v>5512</v>
      </c>
      <c r="I276" s="228">
        <v>5512</v>
      </c>
      <c r="J276" s="229" t="s">
        <v>627</v>
      </c>
      <c r="K276" s="131">
        <f>H276-F276</f>
        <v>1287</v>
      </c>
      <c r="L276" s="132">
        <f>K276/F276</f>
        <v>0.30461538461538462</v>
      </c>
      <c r="M276" s="127" t="s">
        <v>545</v>
      </c>
      <c r="N276" s="133">
        <v>45329</v>
      </c>
      <c r="O276" s="54"/>
      <c r="P276" s="54"/>
      <c r="R276" s="37" t="s">
        <v>840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24">
        <v>203</v>
      </c>
      <c r="B277" s="225">
        <v>45292</v>
      </c>
      <c r="C277" s="225"/>
      <c r="D277" s="226" t="s">
        <v>308</v>
      </c>
      <c r="E277" s="227" t="s">
        <v>543</v>
      </c>
      <c r="F277" s="128">
        <v>3670</v>
      </c>
      <c r="G277" s="227"/>
      <c r="H277" s="227">
        <v>4909</v>
      </c>
      <c r="I277" s="228">
        <v>4909</v>
      </c>
      <c r="J277" s="229" t="s">
        <v>627</v>
      </c>
      <c r="K277" s="131">
        <f>H277-F277</f>
        <v>1239</v>
      </c>
      <c r="L277" s="132">
        <f>K277/F277</f>
        <v>0.33760217983651225</v>
      </c>
      <c r="M277" s="127" t="s">
        <v>545</v>
      </c>
      <c r="N277" s="133">
        <v>45516</v>
      </c>
      <c r="O277" s="54"/>
      <c r="P277" s="54"/>
      <c r="R277" s="37" t="s">
        <v>840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24">
        <v>204</v>
      </c>
      <c r="B278" s="225">
        <v>45294</v>
      </c>
      <c r="C278" s="225"/>
      <c r="D278" s="226" t="s">
        <v>500</v>
      </c>
      <c r="E278" s="227" t="s">
        <v>543</v>
      </c>
      <c r="F278" s="128">
        <v>830</v>
      </c>
      <c r="G278" s="227"/>
      <c r="H278" s="227">
        <v>1205</v>
      </c>
      <c r="I278" s="228">
        <v>1080</v>
      </c>
      <c r="J278" s="229" t="s">
        <v>627</v>
      </c>
      <c r="K278" s="131">
        <f>H278-F278</f>
        <v>375</v>
      </c>
      <c r="L278" s="132">
        <f>K278/F278</f>
        <v>0.45180722891566266</v>
      </c>
      <c r="M278" s="127" t="s">
        <v>545</v>
      </c>
      <c r="N278" s="133">
        <v>45526</v>
      </c>
      <c r="O278" s="54"/>
      <c r="P278" s="54"/>
      <c r="R278" s="37" t="s">
        <v>840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3">
        <v>205</v>
      </c>
      <c r="B279" s="174">
        <v>45315</v>
      </c>
      <c r="C279" s="53"/>
      <c r="D279" s="53" t="s">
        <v>309</v>
      </c>
      <c r="E279" s="175" t="s">
        <v>543</v>
      </c>
      <c r="F279" s="51" t="s">
        <v>814</v>
      </c>
      <c r="G279" s="51"/>
      <c r="H279" s="51"/>
      <c r="I279" s="51">
        <v>2077</v>
      </c>
      <c r="J279" s="51" t="s">
        <v>544</v>
      </c>
      <c r="K279" s="51"/>
      <c r="L279" s="51"/>
      <c r="M279" s="51"/>
      <c r="N279" s="51"/>
      <c r="O279" s="54"/>
      <c r="P279" s="54"/>
      <c r="R279" s="37" t="s">
        <v>840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73">
        <v>206</v>
      </c>
      <c r="B280" s="174">
        <v>45320</v>
      </c>
      <c r="C280" s="53"/>
      <c r="D280" s="53" t="s">
        <v>815</v>
      </c>
      <c r="E280" s="175" t="s">
        <v>543</v>
      </c>
      <c r="F280" s="51" t="s">
        <v>816</v>
      </c>
      <c r="G280" s="51"/>
      <c r="H280" s="51"/>
      <c r="I280" s="51">
        <v>2906</v>
      </c>
      <c r="J280" s="51" t="s">
        <v>544</v>
      </c>
      <c r="K280" s="51"/>
      <c r="L280" s="51"/>
      <c r="M280" s="51"/>
      <c r="N280" s="51"/>
      <c r="O280" s="54"/>
      <c r="P280" s="54"/>
      <c r="R280" s="37" t="s">
        <v>840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24">
        <v>207</v>
      </c>
      <c r="B281" s="225">
        <v>45331</v>
      </c>
      <c r="C281" s="225"/>
      <c r="D281" s="226" t="s">
        <v>498</v>
      </c>
      <c r="E281" s="227" t="s">
        <v>543</v>
      </c>
      <c r="F281" s="128">
        <v>3270</v>
      </c>
      <c r="G281" s="227"/>
      <c r="H281" s="227">
        <v>4096</v>
      </c>
      <c r="I281" s="228">
        <v>4096</v>
      </c>
      <c r="J281" s="229" t="s">
        <v>627</v>
      </c>
      <c r="K281" s="131">
        <f>H281-F281</f>
        <v>826</v>
      </c>
      <c r="L281" s="132">
        <f>K281/F281</f>
        <v>0.25259938837920487</v>
      </c>
      <c r="M281" s="127" t="s">
        <v>545</v>
      </c>
      <c r="N281" s="133">
        <v>45377</v>
      </c>
      <c r="O281" s="54"/>
      <c r="P281" s="54"/>
      <c r="R281" s="37" t="s">
        <v>841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73">
        <v>208</v>
      </c>
      <c r="B282" s="174">
        <v>45345</v>
      </c>
      <c r="C282" s="53"/>
      <c r="D282" s="53" t="s">
        <v>59</v>
      </c>
      <c r="E282" s="175" t="s">
        <v>543</v>
      </c>
      <c r="F282" s="51" t="s">
        <v>831</v>
      </c>
      <c r="G282" s="51"/>
      <c r="H282" s="51"/>
      <c r="I282" s="51">
        <v>2627</v>
      </c>
      <c r="J282" s="51" t="s">
        <v>544</v>
      </c>
      <c r="K282" s="51"/>
      <c r="L282" s="51"/>
      <c r="M282" s="51"/>
      <c r="N282" s="53"/>
      <c r="O282" s="54"/>
      <c r="P282" s="54"/>
      <c r="R282" s="37" t="s">
        <v>841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24">
        <v>209</v>
      </c>
      <c r="B283" s="225">
        <v>45356</v>
      </c>
      <c r="C283" s="225"/>
      <c r="D283" s="226" t="s">
        <v>805</v>
      </c>
      <c r="E283" s="227" t="s">
        <v>543</v>
      </c>
      <c r="F283" s="128">
        <v>925</v>
      </c>
      <c r="G283" s="227"/>
      <c r="H283" s="227">
        <v>1170</v>
      </c>
      <c r="I283" s="228">
        <v>1170</v>
      </c>
      <c r="J283" s="229" t="s">
        <v>627</v>
      </c>
      <c r="K283" s="131">
        <f t="shared" ref="K283:K289" si="80">H283-F283</f>
        <v>245</v>
      </c>
      <c r="L283" s="132">
        <f t="shared" ref="L283:L289" si="81">K283/F283</f>
        <v>0.26486486486486488</v>
      </c>
      <c r="M283" s="127" t="s">
        <v>545</v>
      </c>
      <c r="N283" s="133">
        <v>45435</v>
      </c>
      <c r="O283" s="54"/>
      <c r="P283" s="54"/>
      <c r="R283" s="37" t="s">
        <v>840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24">
        <v>210</v>
      </c>
      <c r="B284" s="225">
        <v>45372</v>
      </c>
      <c r="C284" s="225"/>
      <c r="D284" s="226" t="s">
        <v>474</v>
      </c>
      <c r="E284" s="227" t="s">
        <v>543</v>
      </c>
      <c r="F284" s="128">
        <v>2910</v>
      </c>
      <c r="G284" s="227"/>
      <c r="H284" s="227">
        <v>3696</v>
      </c>
      <c r="I284" s="228">
        <v>3696</v>
      </c>
      <c r="J284" s="229" t="s">
        <v>627</v>
      </c>
      <c r="K284" s="131">
        <f t="shared" si="80"/>
        <v>786</v>
      </c>
      <c r="L284" s="132">
        <f t="shared" si="81"/>
        <v>0.27010309278350514</v>
      </c>
      <c r="M284" s="127" t="s">
        <v>545</v>
      </c>
      <c r="N284" s="133">
        <v>45412</v>
      </c>
      <c r="O284" s="54"/>
      <c r="P284" s="54"/>
      <c r="R284" s="37" t="s">
        <v>841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24">
        <v>211</v>
      </c>
      <c r="B285" s="225">
        <v>45387</v>
      </c>
      <c r="C285" s="225"/>
      <c r="D285" s="226" t="s">
        <v>504</v>
      </c>
      <c r="E285" s="227" t="s">
        <v>543</v>
      </c>
      <c r="F285" s="128">
        <v>735</v>
      </c>
      <c r="G285" s="227"/>
      <c r="H285" s="227">
        <v>938</v>
      </c>
      <c r="I285" s="228">
        <v>938</v>
      </c>
      <c r="J285" s="229" t="s">
        <v>627</v>
      </c>
      <c r="K285" s="131">
        <f t="shared" si="80"/>
        <v>203</v>
      </c>
      <c r="L285" s="132">
        <f t="shared" si="81"/>
        <v>0.27619047619047621</v>
      </c>
      <c r="M285" s="127" t="s">
        <v>545</v>
      </c>
      <c r="N285" s="133">
        <v>45449</v>
      </c>
      <c r="O285" s="54"/>
      <c r="P285" s="54"/>
      <c r="R285" s="37" t="s">
        <v>840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224">
        <v>212</v>
      </c>
      <c r="B286" s="225">
        <v>45407</v>
      </c>
      <c r="C286" s="225"/>
      <c r="D286" s="226" t="s">
        <v>806</v>
      </c>
      <c r="E286" s="227" t="s">
        <v>543</v>
      </c>
      <c r="F286" s="128">
        <v>1325</v>
      </c>
      <c r="G286" s="227"/>
      <c r="H286" s="227">
        <v>1675</v>
      </c>
      <c r="I286" s="228">
        <v>1675</v>
      </c>
      <c r="J286" s="229" t="s">
        <v>627</v>
      </c>
      <c r="K286" s="131">
        <f t="shared" si="80"/>
        <v>350</v>
      </c>
      <c r="L286" s="132">
        <f t="shared" si="81"/>
        <v>0.26415094339622641</v>
      </c>
      <c r="M286" s="127" t="s">
        <v>545</v>
      </c>
      <c r="N286" s="133">
        <v>45523</v>
      </c>
      <c r="O286" s="54"/>
      <c r="P286" s="54"/>
      <c r="R286" s="37" t="s">
        <v>841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224">
        <v>213</v>
      </c>
      <c r="B287" s="225">
        <v>45426</v>
      </c>
      <c r="C287" s="225"/>
      <c r="D287" s="226" t="s">
        <v>784</v>
      </c>
      <c r="E287" s="227" t="s">
        <v>543</v>
      </c>
      <c r="F287" s="128">
        <v>485</v>
      </c>
      <c r="G287" s="227"/>
      <c r="H287" s="227">
        <v>617</v>
      </c>
      <c r="I287" s="228">
        <v>617</v>
      </c>
      <c r="J287" s="229" t="s">
        <v>627</v>
      </c>
      <c r="K287" s="131">
        <f t="shared" si="80"/>
        <v>132</v>
      </c>
      <c r="L287" s="132">
        <f t="shared" si="81"/>
        <v>0.27216494845360822</v>
      </c>
      <c r="M287" s="127" t="s">
        <v>545</v>
      </c>
      <c r="N287" s="133">
        <v>45481</v>
      </c>
      <c r="O287" s="54"/>
      <c r="P287" s="54"/>
      <c r="R287" s="37" t="s">
        <v>840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2.75" customHeight="1">
      <c r="A288" s="224">
        <v>214</v>
      </c>
      <c r="B288" s="225">
        <v>45448</v>
      </c>
      <c r="C288" s="225"/>
      <c r="D288" s="226" t="s">
        <v>731</v>
      </c>
      <c r="E288" s="227" t="s">
        <v>543</v>
      </c>
      <c r="F288" s="128">
        <v>385</v>
      </c>
      <c r="G288" s="227"/>
      <c r="H288" s="227">
        <v>505</v>
      </c>
      <c r="I288" s="228">
        <v>505</v>
      </c>
      <c r="J288" s="229" t="s">
        <v>627</v>
      </c>
      <c r="K288" s="131">
        <f t="shared" si="80"/>
        <v>120</v>
      </c>
      <c r="L288" s="132">
        <f t="shared" si="81"/>
        <v>0.31168831168831168</v>
      </c>
      <c r="M288" s="127" t="s">
        <v>545</v>
      </c>
      <c r="N288" s="133">
        <v>45469</v>
      </c>
      <c r="O288" s="54"/>
      <c r="P288" s="54"/>
      <c r="R288" s="37" t="s">
        <v>841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G288" s="54"/>
      <c r="AI288" s="37"/>
      <c r="AL288" s="54"/>
    </row>
    <row r="289" spans="1:38" ht="12.75" customHeight="1">
      <c r="A289" s="224">
        <v>215</v>
      </c>
      <c r="B289" s="225">
        <v>45464</v>
      </c>
      <c r="C289" s="225"/>
      <c r="D289" s="226" t="s">
        <v>885</v>
      </c>
      <c r="E289" s="227" t="s">
        <v>543</v>
      </c>
      <c r="F289" s="128">
        <v>321</v>
      </c>
      <c r="G289" s="227"/>
      <c r="H289" s="227">
        <v>440</v>
      </c>
      <c r="I289" s="228">
        <v>412</v>
      </c>
      <c r="J289" s="229" t="s">
        <v>627</v>
      </c>
      <c r="K289" s="131">
        <f t="shared" si="80"/>
        <v>119</v>
      </c>
      <c r="L289" s="132">
        <f t="shared" si="81"/>
        <v>0.37071651090342678</v>
      </c>
      <c r="M289" s="127" t="s">
        <v>545</v>
      </c>
      <c r="N289" s="133">
        <v>45498</v>
      </c>
      <c r="O289" s="54"/>
      <c r="P289" s="54"/>
      <c r="R289" s="37" t="s">
        <v>841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324">
        <v>216</v>
      </c>
      <c r="B290" s="328">
        <v>45475</v>
      </c>
      <c r="C290" s="53"/>
      <c r="D290" s="53" t="s">
        <v>882</v>
      </c>
      <c r="E290" s="175" t="s">
        <v>543</v>
      </c>
      <c r="F290" s="51" t="s">
        <v>883</v>
      </c>
      <c r="G290" s="51"/>
      <c r="H290" s="51"/>
      <c r="I290" s="51">
        <v>426</v>
      </c>
      <c r="J290" s="51" t="s">
        <v>544</v>
      </c>
      <c r="K290" s="51"/>
      <c r="L290" s="51"/>
      <c r="M290" s="51"/>
      <c r="N290" s="53"/>
      <c r="O290" s="54"/>
      <c r="P290" s="54"/>
      <c r="R290" s="37" t="s">
        <v>840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326">
        <v>217</v>
      </c>
      <c r="B291" s="330">
        <v>45504</v>
      </c>
      <c r="C291" s="327"/>
      <c r="D291" s="53" t="s">
        <v>898</v>
      </c>
      <c r="E291" s="175" t="s">
        <v>543</v>
      </c>
      <c r="F291" s="51" t="s">
        <v>899</v>
      </c>
      <c r="G291" s="51"/>
      <c r="H291" s="51"/>
      <c r="I291" s="51">
        <v>1765</v>
      </c>
      <c r="J291" s="51" t="s">
        <v>544</v>
      </c>
      <c r="K291" s="51"/>
      <c r="L291" s="51"/>
      <c r="M291" s="51"/>
      <c r="N291" s="53"/>
      <c r="O291" s="54"/>
      <c r="P291" s="54"/>
      <c r="R291" s="37" t="s">
        <v>841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326">
        <v>218</v>
      </c>
      <c r="B292" s="330">
        <v>45526</v>
      </c>
      <c r="C292" s="327"/>
      <c r="D292" s="53" t="s">
        <v>784</v>
      </c>
      <c r="E292" s="175" t="s">
        <v>543</v>
      </c>
      <c r="F292" s="51" t="s">
        <v>1083</v>
      </c>
      <c r="G292" s="51"/>
      <c r="H292" s="51"/>
      <c r="I292" s="51">
        <v>698</v>
      </c>
      <c r="J292" s="51" t="s">
        <v>544</v>
      </c>
      <c r="K292" s="51"/>
      <c r="L292" s="51"/>
      <c r="M292" s="51"/>
      <c r="N292" s="53"/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329">
        <v>219</v>
      </c>
      <c r="B293" s="330">
        <v>45527</v>
      </c>
      <c r="C293" s="327"/>
      <c r="D293" s="53" t="s">
        <v>1079</v>
      </c>
      <c r="E293" s="175" t="s">
        <v>543</v>
      </c>
      <c r="F293" s="51" t="s">
        <v>1080</v>
      </c>
      <c r="G293" s="51"/>
      <c r="H293" s="51"/>
      <c r="I293" s="51">
        <v>2894</v>
      </c>
      <c r="J293" s="51" t="s">
        <v>544</v>
      </c>
      <c r="K293" s="51"/>
      <c r="L293" s="51"/>
      <c r="M293" s="51"/>
      <c r="N293" s="53"/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329"/>
      <c r="B294" s="330"/>
      <c r="C294" s="327"/>
      <c r="D294" s="53"/>
      <c r="E294" s="175"/>
      <c r="F294" s="51"/>
      <c r="G294" s="51"/>
      <c r="H294" s="51"/>
      <c r="I294" s="51"/>
      <c r="J294" s="51"/>
      <c r="K294" s="51"/>
      <c r="L294" s="51"/>
      <c r="M294" s="51"/>
      <c r="N294" s="53"/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5" customHeight="1">
      <c r="A295" s="329"/>
      <c r="B295" s="330"/>
      <c r="C295" s="327"/>
      <c r="D295" s="53"/>
      <c r="E295" s="175"/>
      <c r="F295" s="51"/>
      <c r="G295" s="51"/>
      <c r="H295" s="51"/>
      <c r="I295" s="51"/>
      <c r="J295" s="51"/>
      <c r="K295" s="51"/>
      <c r="L295" s="51"/>
      <c r="M295" s="51"/>
      <c r="N295" s="53"/>
      <c r="O295" s="54"/>
      <c r="P295" s="54"/>
      <c r="R295" s="37" t="s">
        <v>840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A296" s="322" t="s">
        <v>782</v>
      </c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37" t="s">
        <v>840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323" t="s">
        <v>884</v>
      </c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37" t="s">
        <v>841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325"/>
      <c r="B298" s="258"/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37" t="s">
        <v>842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A299" s="256"/>
      <c r="B299" s="258"/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37" t="s">
        <v>842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43" t="s">
        <v>841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43" t="s">
        <v>841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43" t="s">
        <v>841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43" t="s">
        <v>841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5" customHeight="1">
      <c r="F472" s="54"/>
      <c r="G472" s="54"/>
      <c r="H472" s="54"/>
      <c r="I472" s="54"/>
      <c r="J472" s="37"/>
      <c r="K472" s="54"/>
      <c r="L472" s="54"/>
      <c r="M472" s="54"/>
      <c r="O472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8"/>
  <sheetViews>
    <sheetView zoomScale="70" zoomScaleNormal="70" workbookViewId="0">
      <selection activeCell="D18" sqref="D18"/>
    </sheetView>
  </sheetViews>
  <sheetFormatPr defaultRowHeight="13.8"/>
  <cols>
    <col min="1" max="1" width="5.88671875" customWidth="1"/>
    <col min="2" max="2" width="10.109375" customWidth="1"/>
    <col min="3" max="3" width="0" hidden="1" customWidth="1"/>
    <col min="4" max="4" width="42" customWidth="1"/>
    <col min="5" max="5" width="7.88671875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.44140625" bestFit="1" customWidth="1"/>
    <col min="16" max="16" width="14" customWidth="1"/>
  </cols>
  <sheetData>
    <row r="1" spans="1:58" ht="12.75" customHeight="1">
      <c r="A1" s="334"/>
      <c r="B1" s="335"/>
      <c r="C1" s="335"/>
      <c r="D1" s="335"/>
      <c r="E1" s="335"/>
      <c r="F1" s="190"/>
      <c r="G1" s="190"/>
      <c r="H1" s="190"/>
      <c r="I1" s="190"/>
      <c r="J1" s="191"/>
      <c r="K1" s="190"/>
      <c r="L1" s="190"/>
      <c r="M1" s="190"/>
      <c r="N1" s="191"/>
      <c r="O1" s="191"/>
      <c r="P1" s="258"/>
      <c r="Q1" s="258"/>
      <c r="R1" s="191"/>
      <c r="S1" s="191"/>
      <c r="T1" s="191"/>
      <c r="U1" s="191"/>
      <c r="V1" s="191"/>
      <c r="W1" s="191"/>
      <c r="X1" s="191"/>
      <c r="Y1" s="191"/>
      <c r="Z1" s="191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</row>
    <row r="2" spans="1:58" ht="12" customHeight="1">
      <c r="A2" s="343"/>
      <c r="B2" s="344"/>
      <c r="C2" s="344"/>
      <c r="D2" s="344"/>
      <c r="E2" s="344"/>
      <c r="F2" s="338"/>
      <c r="G2" s="338"/>
      <c r="H2" s="338"/>
      <c r="I2" s="338"/>
      <c r="J2" s="337"/>
      <c r="K2" s="338"/>
      <c r="L2" s="338"/>
      <c r="M2" s="338"/>
      <c r="N2" s="337"/>
      <c r="O2" s="191"/>
      <c r="P2" s="258"/>
      <c r="Q2" s="258"/>
      <c r="R2" s="191"/>
      <c r="S2" s="191"/>
      <c r="T2" s="191"/>
      <c r="U2" s="191"/>
      <c r="V2" s="191"/>
      <c r="W2" s="191"/>
      <c r="X2" s="191"/>
      <c r="Y2" s="191"/>
      <c r="Z2" s="191"/>
      <c r="AA2" s="258"/>
      <c r="AB2" s="258"/>
      <c r="AC2" s="258"/>
      <c r="AD2" s="258"/>
      <c r="AE2" s="258"/>
      <c r="AF2" s="258"/>
      <c r="AG2" s="258"/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45"/>
    </row>
    <row r="3" spans="1:58" ht="12.75" customHeight="1">
      <c r="A3" s="336"/>
      <c r="B3" s="339"/>
      <c r="C3" s="339"/>
      <c r="D3" s="339"/>
      <c r="E3" s="339"/>
      <c r="F3" s="339"/>
      <c r="G3" s="339"/>
      <c r="H3" s="339"/>
      <c r="I3" s="339"/>
      <c r="J3" s="346"/>
      <c r="K3" s="347"/>
      <c r="L3" s="338"/>
      <c r="M3" s="338"/>
      <c r="N3" s="337"/>
      <c r="O3" s="191"/>
      <c r="P3" s="258"/>
      <c r="Q3" s="258"/>
      <c r="R3" s="191"/>
      <c r="S3" s="191"/>
      <c r="T3" s="191"/>
      <c r="U3" s="191"/>
      <c r="V3" s="191"/>
      <c r="W3" s="191"/>
      <c r="X3" s="191"/>
      <c r="Y3" s="191"/>
      <c r="Z3" s="191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348"/>
    </row>
    <row r="4" spans="1:58" ht="12.75" customHeight="1">
      <c r="A4" s="336"/>
      <c r="B4" s="339"/>
      <c r="C4" s="339"/>
      <c r="D4" s="339"/>
      <c r="E4" s="339"/>
      <c r="F4" s="339"/>
      <c r="G4" s="339"/>
      <c r="H4" s="339"/>
      <c r="I4" s="351"/>
      <c r="J4" s="346"/>
      <c r="K4" s="347"/>
      <c r="L4" s="338"/>
      <c r="M4" s="338"/>
      <c r="N4" s="337"/>
      <c r="O4" s="191"/>
      <c r="P4" s="258"/>
      <c r="Q4" s="258"/>
      <c r="R4" s="191"/>
      <c r="S4" s="191"/>
      <c r="T4" s="191"/>
      <c r="U4" s="191"/>
      <c r="V4" s="191"/>
      <c r="W4" s="191"/>
      <c r="X4" s="191"/>
      <c r="Y4" s="191"/>
      <c r="Z4" s="191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348"/>
    </row>
    <row r="5" spans="1:58" ht="25.5" customHeight="1">
      <c r="A5" s="341"/>
      <c r="B5" s="342"/>
      <c r="C5" s="342"/>
      <c r="D5" s="342"/>
      <c r="E5" s="342"/>
      <c r="F5" s="190"/>
      <c r="G5" s="190"/>
      <c r="H5" s="190"/>
      <c r="I5" s="190"/>
      <c r="J5" s="191"/>
      <c r="K5" s="190"/>
      <c r="L5" s="256"/>
      <c r="M5" s="353" t="s">
        <v>304</v>
      </c>
      <c r="N5" s="191"/>
      <c r="O5" s="191"/>
      <c r="P5" s="258"/>
      <c r="Q5" s="258"/>
      <c r="R5" s="191"/>
      <c r="S5" s="191"/>
      <c r="T5" s="191"/>
      <c r="U5" s="191"/>
      <c r="V5" s="191"/>
      <c r="W5" s="191"/>
      <c r="X5" s="191"/>
      <c r="Y5" s="191"/>
      <c r="Z5" s="191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349"/>
      <c r="AW5" s="349"/>
      <c r="AX5" s="349"/>
      <c r="AY5" s="349"/>
      <c r="AZ5" s="349"/>
      <c r="BA5" s="349"/>
      <c r="BB5" s="349"/>
      <c r="BC5" s="349"/>
      <c r="BD5" s="349"/>
      <c r="BE5" s="349"/>
      <c r="BF5" s="350"/>
    </row>
    <row r="6" spans="1:58" ht="20.25" customHeight="1">
      <c r="A6" s="340" t="s">
        <v>980</v>
      </c>
      <c r="B6" s="258"/>
      <c r="C6" s="258"/>
      <c r="D6" s="191"/>
      <c r="E6" s="191"/>
      <c r="F6" s="190"/>
      <c r="G6" s="190"/>
      <c r="H6" s="190"/>
      <c r="I6" s="190"/>
      <c r="J6" s="191"/>
      <c r="K6" s="190"/>
      <c r="L6" s="190"/>
      <c r="M6" s="331"/>
      <c r="N6" s="191"/>
      <c r="O6" s="191"/>
      <c r="P6" s="258"/>
      <c r="Q6" s="258"/>
      <c r="R6" s="191"/>
      <c r="S6" s="191"/>
      <c r="T6" s="191"/>
      <c r="U6" s="191"/>
      <c r="V6" s="191"/>
      <c r="W6" s="191"/>
      <c r="X6" s="191"/>
      <c r="Y6" s="191"/>
      <c r="Z6" s="191"/>
      <c r="AA6" s="258"/>
      <c r="AB6" s="258"/>
      <c r="AC6" s="258"/>
      <c r="AD6" s="258"/>
      <c r="AE6" s="258"/>
      <c r="AF6" s="258"/>
      <c r="AG6" s="258"/>
      <c r="AH6" s="258"/>
      <c r="AI6" s="258"/>
      <c r="AJ6" s="258"/>
      <c r="AK6" s="258"/>
      <c r="AL6" s="258"/>
      <c r="AM6" s="258"/>
      <c r="AN6" s="258"/>
      <c r="AO6" s="258"/>
      <c r="AP6" s="258"/>
      <c r="AQ6" s="258"/>
      <c r="AR6" s="258"/>
      <c r="AS6" s="258"/>
      <c r="AT6" s="258"/>
      <c r="AU6" s="258"/>
    </row>
    <row r="7" spans="1:58" ht="12.75" customHeight="1">
      <c r="A7" s="341"/>
      <c r="B7" s="342"/>
      <c r="C7" s="342"/>
      <c r="D7" s="333"/>
      <c r="E7" s="335"/>
      <c r="F7" s="190"/>
      <c r="G7" s="190"/>
      <c r="H7" s="190"/>
      <c r="I7" s="190"/>
      <c r="J7" s="191"/>
      <c r="K7" s="190"/>
      <c r="L7" s="190"/>
      <c r="M7" s="331">
        <v>45530</v>
      </c>
      <c r="N7" s="191"/>
      <c r="O7" s="191"/>
      <c r="P7" s="258"/>
      <c r="Q7" s="258"/>
      <c r="R7" s="191"/>
      <c r="S7" s="191"/>
      <c r="T7" s="191"/>
      <c r="U7" s="191"/>
      <c r="V7" s="191"/>
      <c r="W7" s="191"/>
      <c r="X7" s="191"/>
      <c r="Y7" s="191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</row>
    <row r="8" spans="1:58" ht="14.4">
      <c r="A8" s="114" t="s">
        <v>556</v>
      </c>
      <c r="B8" s="114"/>
      <c r="C8" s="114"/>
      <c r="D8" s="114"/>
      <c r="E8" s="190"/>
      <c r="F8" s="352"/>
      <c r="G8" s="54"/>
      <c r="H8" s="54"/>
      <c r="I8" s="54"/>
      <c r="J8" s="54"/>
      <c r="K8" s="54"/>
      <c r="L8" s="54"/>
      <c r="M8" s="54"/>
      <c r="N8" s="54"/>
      <c r="O8" s="54"/>
      <c r="P8" s="54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58" ht="40.200000000000003">
      <c r="A9" s="301" t="s">
        <v>16</v>
      </c>
      <c r="B9" s="301" t="s">
        <v>520</v>
      </c>
      <c r="C9" s="301"/>
      <c r="D9" s="302" t="s">
        <v>530</v>
      </c>
      <c r="E9" s="301" t="s">
        <v>531</v>
      </c>
      <c r="F9" s="301" t="s">
        <v>532</v>
      </c>
      <c r="G9" s="301" t="s">
        <v>552</v>
      </c>
      <c r="H9" s="301" t="s">
        <v>534</v>
      </c>
      <c r="I9" s="186" t="s">
        <v>535</v>
      </c>
      <c r="J9" s="303" t="s">
        <v>536</v>
      </c>
      <c r="K9" s="187" t="s">
        <v>557</v>
      </c>
      <c r="L9" s="304" t="s">
        <v>538</v>
      </c>
      <c r="M9" s="305" t="s">
        <v>558</v>
      </c>
      <c r="N9" s="301" t="s">
        <v>559</v>
      </c>
      <c r="O9" s="186" t="s">
        <v>540</v>
      </c>
      <c r="P9" s="306" t="s">
        <v>541</v>
      </c>
      <c r="Q9" s="222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58" ht="15" customHeight="1">
      <c r="A10" s="280">
        <v>1</v>
      </c>
      <c r="B10" s="255">
        <v>45523</v>
      </c>
      <c r="C10" s="281"/>
      <c r="D10" s="282" t="s">
        <v>943</v>
      </c>
      <c r="E10" s="283" t="s">
        <v>554</v>
      </c>
      <c r="F10" s="239">
        <v>1180</v>
      </c>
      <c r="G10" s="240">
        <v>1158</v>
      </c>
      <c r="H10" s="239">
        <v>1199</v>
      </c>
      <c r="I10" s="239">
        <v>1220</v>
      </c>
      <c r="J10" s="314" t="s">
        <v>1081</v>
      </c>
      <c r="K10" s="238">
        <f>H10-F10</f>
        <v>19</v>
      </c>
      <c r="L10" s="315">
        <v>50</v>
      </c>
      <c r="M10" s="316">
        <f t="shared" ref="M10:M12" si="0">(K10*N10)-L10</f>
        <v>13250</v>
      </c>
      <c r="N10" s="238">
        <v>700</v>
      </c>
      <c r="O10" s="314" t="s">
        <v>545</v>
      </c>
      <c r="P10" s="312">
        <v>45527</v>
      </c>
      <c r="Q10" s="219"/>
    </row>
    <row r="11" spans="1:58" ht="15" customHeight="1">
      <c r="A11" s="289">
        <v>2</v>
      </c>
      <c r="B11" s="290">
        <v>45524</v>
      </c>
      <c r="C11" s="291"/>
      <c r="D11" s="292" t="s">
        <v>970</v>
      </c>
      <c r="E11" s="293" t="s">
        <v>554</v>
      </c>
      <c r="F11" s="294">
        <v>50900</v>
      </c>
      <c r="G11" s="295">
        <v>50450</v>
      </c>
      <c r="H11" s="294">
        <v>50570</v>
      </c>
      <c r="I11" s="294" t="s">
        <v>972</v>
      </c>
      <c r="J11" s="307" t="s">
        <v>981</v>
      </c>
      <c r="K11" s="284">
        <f>H11-F11</f>
        <v>-330</v>
      </c>
      <c r="L11" s="308">
        <v>50</v>
      </c>
      <c r="M11" s="309">
        <f t="shared" si="0"/>
        <v>-5000</v>
      </c>
      <c r="N11" s="284">
        <v>15</v>
      </c>
      <c r="O11" s="307" t="s">
        <v>555</v>
      </c>
      <c r="P11" s="310">
        <v>45525</v>
      </c>
      <c r="Q11" s="219"/>
    </row>
    <row r="12" spans="1:58" ht="15" customHeight="1">
      <c r="A12" s="289">
        <v>3</v>
      </c>
      <c r="B12" s="290">
        <v>45526</v>
      </c>
      <c r="C12" s="291"/>
      <c r="D12" s="292" t="s">
        <v>1007</v>
      </c>
      <c r="E12" s="293" t="s">
        <v>554</v>
      </c>
      <c r="F12" s="294">
        <v>830</v>
      </c>
      <c r="G12" s="295">
        <v>814</v>
      </c>
      <c r="H12" s="294">
        <v>824</v>
      </c>
      <c r="I12" s="294">
        <v>880</v>
      </c>
      <c r="J12" s="307" t="s">
        <v>1082</v>
      </c>
      <c r="K12" s="284">
        <f>H12-F12</f>
        <v>-6</v>
      </c>
      <c r="L12" s="308">
        <v>50</v>
      </c>
      <c r="M12" s="309">
        <f t="shared" si="0"/>
        <v>-5150</v>
      </c>
      <c r="N12" s="284">
        <v>850</v>
      </c>
      <c r="O12" s="307" t="s">
        <v>555</v>
      </c>
      <c r="P12" s="310">
        <v>45527</v>
      </c>
      <c r="Q12" s="219"/>
    </row>
    <row r="13" spans="1:58" ht="14.4">
      <c r="A13" s="180"/>
      <c r="B13" s="177"/>
      <c r="C13" s="181"/>
      <c r="D13" s="185"/>
      <c r="E13" s="182"/>
      <c r="F13" s="176"/>
      <c r="G13" s="178"/>
      <c r="H13" s="176"/>
      <c r="I13" s="176"/>
      <c r="J13" s="178"/>
      <c r="K13" s="178"/>
      <c r="L13" s="179"/>
      <c r="M13" s="183"/>
      <c r="N13" s="178"/>
      <c r="O13" s="184"/>
      <c r="P13" s="179"/>
      <c r="Q13" s="219"/>
    </row>
    <row r="14" spans="1:58" ht="14.4">
      <c r="A14" s="176"/>
      <c r="B14" s="223"/>
      <c r="C14" s="220"/>
      <c r="D14" s="220"/>
      <c r="E14" s="176"/>
      <c r="F14" s="176"/>
      <c r="G14" s="176"/>
      <c r="H14" s="176"/>
      <c r="I14" s="178"/>
      <c r="J14" s="178"/>
      <c r="K14" s="176"/>
      <c r="L14" s="179"/>
      <c r="M14" s="263"/>
      <c r="N14" s="176"/>
      <c r="O14" s="178"/>
      <c r="P14" s="223"/>
      <c r="Q14" s="219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58" ht="14.4">
      <c r="A15" s="257"/>
      <c r="B15" s="219"/>
      <c r="C15" s="259"/>
      <c r="D15" s="259"/>
      <c r="E15" s="257"/>
      <c r="F15" s="257"/>
      <c r="G15" s="257"/>
      <c r="H15" s="257"/>
      <c r="I15" s="260"/>
      <c r="J15" s="260"/>
      <c r="K15" s="257"/>
      <c r="L15" s="261"/>
      <c r="M15" s="262"/>
      <c r="N15" s="257"/>
      <c r="O15" s="260"/>
      <c r="P15" s="219"/>
      <c r="Q15" s="219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116"/>
      <c r="AK15" s="116"/>
      <c r="AL15" s="116"/>
    </row>
    <row r="16" spans="1:58" ht="14.4">
      <c r="A16" s="116"/>
      <c r="B16" s="117"/>
      <c r="C16" s="115"/>
      <c r="D16" s="115"/>
      <c r="E16" s="116"/>
      <c r="F16" s="116"/>
      <c r="G16" s="116"/>
      <c r="H16" s="118"/>
      <c r="I16" s="118"/>
      <c r="J16" s="118"/>
      <c r="K16" s="115"/>
      <c r="L16" s="116"/>
      <c r="M16" s="116"/>
      <c r="N16" s="116"/>
      <c r="O16" s="118"/>
      <c r="P16" s="118"/>
      <c r="Q16" s="118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116"/>
      <c r="AK16" s="116"/>
      <c r="AL16" s="116"/>
    </row>
    <row r="17" spans="1:38">
      <c r="A17" s="317" t="s">
        <v>560</v>
      </c>
      <c r="B17" s="317"/>
      <c r="C17" s="317"/>
      <c r="D17" s="317"/>
      <c r="E17" s="318"/>
      <c r="F17" s="319"/>
      <c r="G17" s="319"/>
      <c r="H17" s="319"/>
      <c r="I17" s="319"/>
      <c r="J17" s="191"/>
      <c r="K17" s="190"/>
      <c r="L17" s="190"/>
      <c r="M17" s="190"/>
      <c r="N17" s="191"/>
      <c r="O17" s="191"/>
      <c r="P17" s="37"/>
      <c r="Q17" s="37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37"/>
      <c r="AK17" s="37"/>
      <c r="AL17" s="37"/>
    </row>
    <row r="18" spans="1:38" ht="39.6">
      <c r="A18" s="301" t="s">
        <v>16</v>
      </c>
      <c r="B18" s="301" t="s">
        <v>520</v>
      </c>
      <c r="C18" s="301"/>
      <c r="D18" s="302" t="s">
        <v>530</v>
      </c>
      <c r="E18" s="301" t="s">
        <v>531</v>
      </c>
      <c r="F18" s="301" t="s">
        <v>532</v>
      </c>
      <c r="G18" s="301" t="s">
        <v>552</v>
      </c>
      <c r="H18" s="301" t="s">
        <v>534</v>
      </c>
      <c r="I18" s="301" t="s">
        <v>535</v>
      </c>
      <c r="J18" s="186" t="s">
        <v>536</v>
      </c>
      <c r="K18" s="186" t="s">
        <v>561</v>
      </c>
      <c r="L18" s="304" t="s">
        <v>538</v>
      </c>
      <c r="M18" s="305" t="s">
        <v>558</v>
      </c>
      <c r="N18" s="301" t="s">
        <v>559</v>
      </c>
      <c r="O18" s="301" t="s">
        <v>540</v>
      </c>
      <c r="P18" s="302" t="s">
        <v>541</v>
      </c>
      <c r="Q18" s="219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37"/>
      <c r="AK18" s="37"/>
      <c r="AL18" s="37"/>
    </row>
    <row r="19" spans="1:38" ht="14.4">
      <c r="A19" s="294">
        <v>1</v>
      </c>
      <c r="B19" s="310">
        <v>45513</v>
      </c>
      <c r="C19" s="311"/>
      <c r="D19" s="311" t="s">
        <v>925</v>
      </c>
      <c r="E19" s="294" t="s">
        <v>554</v>
      </c>
      <c r="F19" s="294">
        <v>285</v>
      </c>
      <c r="G19" s="294">
        <v>180</v>
      </c>
      <c r="H19" s="294">
        <v>202.5</v>
      </c>
      <c r="I19" s="295" t="s">
        <v>926</v>
      </c>
      <c r="J19" s="307" t="s">
        <v>927</v>
      </c>
      <c r="K19" s="284">
        <f>H19-F19</f>
        <v>-82.5</v>
      </c>
      <c r="L19" s="308">
        <v>50</v>
      </c>
      <c r="M19" s="309">
        <f t="shared" ref="M19:M21" si="1">(K19*N19)-L19</f>
        <v>-1287.5</v>
      </c>
      <c r="N19" s="284">
        <v>15</v>
      </c>
      <c r="O19" s="307" t="s">
        <v>555</v>
      </c>
      <c r="P19" s="310">
        <v>45513</v>
      </c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 ht="14.4">
      <c r="A20" s="239">
        <v>2</v>
      </c>
      <c r="B20" s="312">
        <v>45517</v>
      </c>
      <c r="C20" s="313"/>
      <c r="D20" s="313" t="s">
        <v>932</v>
      </c>
      <c r="E20" s="239" t="s">
        <v>554</v>
      </c>
      <c r="F20" s="239">
        <v>175</v>
      </c>
      <c r="G20" s="239">
        <v>100</v>
      </c>
      <c r="H20" s="239">
        <v>265</v>
      </c>
      <c r="I20" s="240">
        <v>280</v>
      </c>
      <c r="J20" s="314" t="s">
        <v>933</v>
      </c>
      <c r="K20" s="238">
        <f>H20-F20</f>
        <v>90</v>
      </c>
      <c r="L20" s="315">
        <v>50</v>
      </c>
      <c r="M20" s="316">
        <f t="shared" si="1"/>
        <v>1300</v>
      </c>
      <c r="N20" s="238">
        <v>15</v>
      </c>
      <c r="O20" s="314" t="s">
        <v>545</v>
      </c>
      <c r="P20" s="312">
        <v>45517</v>
      </c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116"/>
      <c r="AK20" s="116"/>
      <c r="AL20" s="116"/>
    </row>
    <row r="21" spans="1:38" ht="14.4">
      <c r="A21" s="294">
        <v>3</v>
      </c>
      <c r="B21" s="310">
        <v>45518</v>
      </c>
      <c r="C21" s="311"/>
      <c r="D21" s="311" t="s">
        <v>936</v>
      </c>
      <c r="E21" s="294" t="s">
        <v>554</v>
      </c>
      <c r="F21" s="294">
        <v>92.5</v>
      </c>
      <c r="G21" s="294">
        <v>45</v>
      </c>
      <c r="H21" s="294">
        <v>70</v>
      </c>
      <c r="I21" s="295">
        <v>265</v>
      </c>
      <c r="J21" s="307" t="s">
        <v>937</v>
      </c>
      <c r="K21" s="284">
        <f>H21-F21</f>
        <v>-22.5</v>
      </c>
      <c r="L21" s="308">
        <v>50</v>
      </c>
      <c r="M21" s="309">
        <f t="shared" si="1"/>
        <v>-387.5</v>
      </c>
      <c r="N21" s="284">
        <v>15</v>
      </c>
      <c r="O21" s="307" t="s">
        <v>555</v>
      </c>
      <c r="P21" s="310">
        <v>45518</v>
      </c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116"/>
      <c r="AK21" s="116"/>
      <c r="AL21" s="116"/>
    </row>
    <row r="22" spans="1:38" s="234" customFormat="1" ht="14.4">
      <c r="A22" s="372">
        <v>4</v>
      </c>
      <c r="B22" s="370">
        <v>45520</v>
      </c>
      <c r="C22" s="313"/>
      <c r="D22" s="313" t="s">
        <v>938</v>
      </c>
      <c r="E22" s="239" t="s">
        <v>554</v>
      </c>
      <c r="F22" s="239">
        <v>245</v>
      </c>
      <c r="G22" s="320"/>
      <c r="H22" s="239">
        <v>322.5</v>
      </c>
      <c r="I22" s="321"/>
      <c r="J22" s="368" t="s">
        <v>939</v>
      </c>
      <c r="K22" s="238">
        <f t="shared" ref="K22" si="2">H22-F22</f>
        <v>77.5</v>
      </c>
      <c r="L22" s="315">
        <v>51</v>
      </c>
      <c r="M22" s="374">
        <v>572</v>
      </c>
      <c r="N22" s="376">
        <v>15</v>
      </c>
      <c r="O22" s="368" t="s">
        <v>545</v>
      </c>
      <c r="P22" s="370">
        <v>45520</v>
      </c>
      <c r="Q22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3"/>
      <c r="AH22" s="231"/>
      <c r="AI22" s="231"/>
      <c r="AJ22" s="232"/>
      <c r="AK22" s="232"/>
      <c r="AL22" s="232"/>
    </row>
    <row r="23" spans="1:38" s="234" customFormat="1" ht="14.4">
      <c r="A23" s="373"/>
      <c r="B23" s="371"/>
      <c r="C23" s="313"/>
      <c r="D23" s="313" t="s">
        <v>940</v>
      </c>
      <c r="E23" s="239" t="s">
        <v>971</v>
      </c>
      <c r="F23" s="239">
        <v>120</v>
      </c>
      <c r="G23" s="320"/>
      <c r="H23" s="239">
        <v>152.5</v>
      </c>
      <c r="I23" s="321"/>
      <c r="J23" s="369"/>
      <c r="K23" s="238">
        <f>F23-H23</f>
        <v>-32.5</v>
      </c>
      <c r="L23" s="315">
        <v>52</v>
      </c>
      <c r="M23" s="375"/>
      <c r="N23" s="377"/>
      <c r="O23" s="369"/>
      <c r="P23" s="371"/>
      <c r="Q2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3"/>
      <c r="AH23" s="231"/>
      <c r="AI23" s="231"/>
      <c r="AJ23" s="232"/>
      <c r="AK23" s="232"/>
      <c r="AL23" s="232"/>
    </row>
    <row r="24" spans="1:38" s="234" customFormat="1" ht="14.4">
      <c r="A24" s="239">
        <v>5</v>
      </c>
      <c r="B24" s="312">
        <v>45524</v>
      </c>
      <c r="C24" s="313"/>
      <c r="D24" s="313" t="s">
        <v>973</v>
      </c>
      <c r="E24" s="239" t="s">
        <v>554</v>
      </c>
      <c r="F24" s="239">
        <v>42</v>
      </c>
      <c r="G24" s="239">
        <v>25</v>
      </c>
      <c r="H24" s="239">
        <v>62.5</v>
      </c>
      <c r="I24" s="240">
        <v>80</v>
      </c>
      <c r="J24" s="314" t="s">
        <v>974</v>
      </c>
      <c r="K24" s="238">
        <f>H24-F24</f>
        <v>20.5</v>
      </c>
      <c r="L24" s="315">
        <v>50</v>
      </c>
      <c r="M24" s="316">
        <f t="shared" ref="M24:M25" si="3">(K24*N24)-L24</f>
        <v>462.5</v>
      </c>
      <c r="N24" s="238">
        <v>25</v>
      </c>
      <c r="O24" s="314" t="s">
        <v>545</v>
      </c>
      <c r="P24" s="312">
        <v>45524</v>
      </c>
      <c r="Q24"/>
      <c r="R24" s="54"/>
      <c r="S24" s="54"/>
      <c r="T24" s="37"/>
      <c r="U24" s="54"/>
      <c r="V24" s="37"/>
      <c r="W24" s="54"/>
      <c r="X24" s="37"/>
      <c r="Y24" s="54"/>
      <c r="Z24" s="37"/>
      <c r="AA24" s="54"/>
      <c r="AB24" s="37"/>
      <c r="AC24" s="54"/>
      <c r="AD24" s="37"/>
      <c r="AE24" s="54"/>
      <c r="AF24" s="37"/>
      <c r="AG24" s="233"/>
      <c r="AH24" s="231"/>
      <c r="AI24" s="231"/>
      <c r="AJ24" s="232"/>
      <c r="AK24" s="232"/>
      <c r="AL24" s="232"/>
    </row>
    <row r="25" spans="1:38" ht="14.4">
      <c r="A25" s="294">
        <v>6</v>
      </c>
      <c r="B25" s="310">
        <v>45526</v>
      </c>
      <c r="C25" s="311"/>
      <c r="D25" s="311" t="s">
        <v>1008</v>
      </c>
      <c r="E25" s="294" t="s">
        <v>554</v>
      </c>
      <c r="F25" s="294">
        <v>42.5</v>
      </c>
      <c r="G25" s="294">
        <v>15</v>
      </c>
      <c r="H25" s="294">
        <v>15</v>
      </c>
      <c r="I25" s="295">
        <v>80</v>
      </c>
      <c r="J25" s="307" t="s">
        <v>1009</v>
      </c>
      <c r="K25" s="284">
        <f>H25-F25</f>
        <v>-27.5</v>
      </c>
      <c r="L25" s="308">
        <v>50</v>
      </c>
      <c r="M25" s="309">
        <f t="shared" si="3"/>
        <v>-737.5</v>
      </c>
      <c r="N25" s="284">
        <v>25</v>
      </c>
      <c r="O25" s="307" t="s">
        <v>555</v>
      </c>
      <c r="P25" s="310">
        <v>45526</v>
      </c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116"/>
      <c r="AK25" s="116"/>
      <c r="AL25" s="116"/>
    </row>
    <row r="26" spans="1:38" s="234" customFormat="1" ht="14.4">
      <c r="A26" s="382">
        <v>7</v>
      </c>
      <c r="B26" s="380">
        <v>45526</v>
      </c>
      <c r="C26" s="276"/>
      <c r="D26" s="276" t="s">
        <v>1010</v>
      </c>
      <c r="E26" s="274" t="s">
        <v>554</v>
      </c>
      <c r="F26" s="274">
        <v>232.5</v>
      </c>
      <c r="G26" s="354"/>
      <c r="H26" s="274"/>
      <c r="I26" s="355"/>
      <c r="J26" s="378" t="s">
        <v>544</v>
      </c>
      <c r="K26" s="274"/>
      <c r="L26" s="278"/>
      <c r="M26" s="384"/>
      <c r="N26" s="382"/>
      <c r="O26" s="378"/>
      <c r="P26" s="380"/>
      <c r="Q26"/>
      <c r="R26" s="54"/>
      <c r="S26" s="54"/>
      <c r="T26" s="37"/>
      <c r="U26" s="54"/>
      <c r="V26" s="37"/>
      <c r="W26" s="54"/>
      <c r="X26" s="37"/>
      <c r="Y26" s="54"/>
      <c r="Z26" s="37"/>
      <c r="AA26" s="54"/>
      <c r="AB26" s="37"/>
      <c r="AC26" s="54"/>
      <c r="AD26" s="37"/>
      <c r="AE26" s="54"/>
      <c r="AF26" s="37"/>
      <c r="AG26" s="233"/>
      <c r="AH26" s="231"/>
      <c r="AI26" s="231"/>
      <c r="AJ26" s="232"/>
      <c r="AK26" s="232"/>
      <c r="AL26" s="232"/>
    </row>
    <row r="27" spans="1:38" s="234" customFormat="1" ht="14.4">
      <c r="A27" s="383"/>
      <c r="B27" s="381"/>
      <c r="C27" s="276"/>
      <c r="D27" s="276" t="s">
        <v>1011</v>
      </c>
      <c r="E27" s="274" t="s">
        <v>971</v>
      </c>
      <c r="F27" s="274">
        <v>132.5</v>
      </c>
      <c r="G27" s="354"/>
      <c r="H27" s="274"/>
      <c r="I27" s="355"/>
      <c r="J27" s="379"/>
      <c r="K27" s="274"/>
      <c r="L27" s="278"/>
      <c r="M27" s="385"/>
      <c r="N27" s="383"/>
      <c r="O27" s="379"/>
      <c r="P27" s="381"/>
      <c r="Q27"/>
      <c r="R27" s="54"/>
      <c r="S27" s="54"/>
      <c r="T27" s="37"/>
      <c r="U27" s="54"/>
      <c r="V27" s="37"/>
      <c r="W27" s="54"/>
      <c r="X27" s="37"/>
      <c r="Y27" s="54"/>
      <c r="Z27" s="37"/>
      <c r="AA27" s="54"/>
      <c r="AB27" s="37"/>
      <c r="AC27" s="54"/>
      <c r="AD27" s="37"/>
      <c r="AE27" s="54"/>
      <c r="AF27" s="37"/>
      <c r="AG27" s="233"/>
      <c r="AH27" s="231"/>
      <c r="AI27" s="231"/>
      <c r="AJ27" s="232"/>
      <c r="AK27" s="232"/>
      <c r="AL27" s="232"/>
    </row>
    <row r="28" spans="1:38" s="234" customFormat="1" ht="14.4">
      <c r="A28" s="274"/>
      <c r="B28" s="275"/>
      <c r="C28" s="276"/>
      <c r="D28" s="276"/>
      <c r="E28" s="274"/>
      <c r="F28" s="274"/>
      <c r="G28" s="274"/>
      <c r="H28" s="274"/>
      <c r="I28" s="277"/>
      <c r="J28" s="277"/>
      <c r="K28" s="274"/>
      <c r="L28" s="278"/>
      <c r="M28" s="279"/>
      <c r="N28" s="274"/>
      <c r="O28" s="277"/>
      <c r="P28" s="275"/>
      <c r="Q28"/>
      <c r="R28" s="54"/>
      <c r="S28" s="54"/>
      <c r="T28" s="37"/>
      <c r="U28" s="54"/>
      <c r="V28" s="37"/>
      <c r="W28" s="54"/>
      <c r="X28" s="37"/>
      <c r="Y28" s="54"/>
      <c r="Z28" s="37"/>
      <c r="AA28" s="54"/>
      <c r="AB28" s="37"/>
      <c r="AC28" s="54"/>
      <c r="AD28" s="37"/>
      <c r="AE28" s="54"/>
      <c r="AF28" s="37"/>
      <c r="AG28" s="233"/>
      <c r="AH28" s="231"/>
      <c r="AI28" s="231"/>
      <c r="AJ28" s="232"/>
      <c r="AK28" s="232"/>
      <c r="AL28" s="232"/>
    </row>
    <row r="29" spans="1:38" s="234" customFormat="1" ht="14.4">
      <c r="A29" s="274"/>
      <c r="B29" s="275"/>
      <c r="C29" s="276"/>
      <c r="D29" s="276"/>
      <c r="E29" s="274"/>
      <c r="F29" s="274"/>
      <c r="G29" s="274"/>
      <c r="H29" s="274"/>
      <c r="I29" s="277"/>
      <c r="J29" s="277"/>
      <c r="K29" s="274"/>
      <c r="L29" s="278"/>
      <c r="M29" s="279"/>
      <c r="N29" s="274"/>
      <c r="O29" s="277"/>
      <c r="P29" s="275"/>
      <c r="Q29"/>
      <c r="R29" s="54"/>
      <c r="S29" s="54"/>
      <c r="T29" s="37"/>
      <c r="U29" s="54"/>
      <c r="V29" s="37"/>
      <c r="W29" s="54"/>
      <c r="X29" s="37"/>
      <c r="Y29" s="54"/>
      <c r="Z29" s="37"/>
      <c r="AA29" s="54"/>
      <c r="AB29" s="37"/>
      <c r="AC29" s="54"/>
      <c r="AD29" s="37"/>
      <c r="AE29" s="54"/>
      <c r="AF29" s="37"/>
      <c r="AG29" s="233"/>
      <c r="AH29" s="231"/>
      <c r="AI29" s="231"/>
      <c r="AJ29" s="232"/>
      <c r="AK29" s="232"/>
      <c r="AL29" s="232"/>
    </row>
    <row r="38" spans="4:4">
      <c r="D38" s="332"/>
    </row>
  </sheetData>
  <mergeCells count="14">
    <mergeCell ref="O26:O27"/>
    <mergeCell ref="P26:P27"/>
    <mergeCell ref="A26:A27"/>
    <mergeCell ref="B26:B27"/>
    <mergeCell ref="J26:J27"/>
    <mergeCell ref="M26:M27"/>
    <mergeCell ref="N26:N27"/>
    <mergeCell ref="O22:O23"/>
    <mergeCell ref="P22:P23"/>
    <mergeCell ref="A22:A23"/>
    <mergeCell ref="B22:B23"/>
    <mergeCell ref="J22:J23"/>
    <mergeCell ref="M22:M23"/>
    <mergeCell ref="N22:N23"/>
  </mergeCells>
  <hyperlinks>
    <hyperlink ref="M5" location="Main!A1" display="Back To Main Page"/>
    <hyperlink ref="M14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2024-08-25T09:35:02Z</dcterms:modified>
</cp:coreProperties>
</file>