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F&amp;O)'!$R$1:$R$313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M113" i="7"/>
  <c r="K113"/>
  <c r="L80"/>
  <c r="K80"/>
  <c r="M80" s="1"/>
  <c r="L67"/>
  <c r="K67"/>
  <c r="K112"/>
  <c r="M112" s="1"/>
  <c r="K110"/>
  <c r="M110" s="1"/>
  <c r="L75"/>
  <c r="K75"/>
  <c r="L70"/>
  <c r="K70"/>
  <c r="L69"/>
  <c r="K69"/>
  <c r="M69" s="1"/>
  <c r="L74"/>
  <c r="K74"/>
  <c r="L32"/>
  <c r="K32"/>
  <c r="L31"/>
  <c r="K31"/>
  <c r="L30"/>
  <c r="K30"/>
  <c r="L71"/>
  <c r="K71"/>
  <c r="K109"/>
  <c r="M109" s="1"/>
  <c r="K108"/>
  <c r="M108" s="1"/>
  <c r="L73"/>
  <c r="K73"/>
  <c r="L27"/>
  <c r="K27"/>
  <c r="L68"/>
  <c r="K68"/>
  <c r="L61"/>
  <c r="K61"/>
  <c r="L72"/>
  <c r="K72"/>
  <c r="L59"/>
  <c r="K59"/>
  <c r="L93"/>
  <c r="K93"/>
  <c r="L92"/>
  <c r="K92"/>
  <c r="L29"/>
  <c r="K29"/>
  <c r="L25"/>
  <c r="K25"/>
  <c r="L24"/>
  <c r="K24"/>
  <c r="L22"/>
  <c r="K22"/>
  <c r="L21"/>
  <c r="K21"/>
  <c r="L28"/>
  <c r="K28"/>
  <c r="L66"/>
  <c r="K66"/>
  <c r="L65"/>
  <c r="K65"/>
  <c r="L91"/>
  <c r="K91"/>
  <c r="K107"/>
  <c r="M107" s="1"/>
  <c r="L64"/>
  <c r="K64"/>
  <c r="L63"/>
  <c r="K63"/>
  <c r="L62"/>
  <c r="K62"/>
  <c r="L55"/>
  <c r="K55"/>
  <c r="L53"/>
  <c r="K53"/>
  <c r="L23"/>
  <c r="K23"/>
  <c r="K106"/>
  <c r="M106" s="1"/>
  <c r="L54"/>
  <c r="K54"/>
  <c r="L57"/>
  <c r="K57"/>
  <c r="L60"/>
  <c r="K60"/>
  <c r="L90"/>
  <c r="K90"/>
  <c r="L58"/>
  <c r="K58"/>
  <c r="L89"/>
  <c r="M89" s="1"/>
  <c r="L52"/>
  <c r="M67" l="1"/>
  <c r="M75"/>
  <c r="M71"/>
  <c r="M74"/>
  <c r="M70"/>
  <c r="M32"/>
  <c r="M28"/>
  <c r="M59"/>
  <c r="M31"/>
  <c r="M30"/>
  <c r="M21"/>
  <c r="M29"/>
  <c r="M72"/>
  <c r="M73"/>
  <c r="M61"/>
  <c r="M68"/>
  <c r="M92"/>
  <c r="M27"/>
  <c r="M66"/>
  <c r="M55"/>
  <c r="M93"/>
  <c r="M22"/>
  <c r="M24"/>
  <c r="M25"/>
  <c r="M65"/>
  <c r="M23"/>
  <c r="M53"/>
  <c r="M63"/>
  <c r="M58"/>
  <c r="M62"/>
  <c r="M91"/>
  <c r="M64"/>
  <c r="M54"/>
  <c r="M90"/>
  <c r="M57"/>
  <c r="M60"/>
  <c r="K52"/>
  <c r="M52" s="1"/>
  <c r="K102"/>
  <c r="M102" s="1"/>
  <c r="L56"/>
  <c r="K56"/>
  <c r="M56" l="1"/>
  <c r="L11"/>
  <c r="K11"/>
  <c r="L18"/>
  <c r="K18"/>
  <c r="L19"/>
  <c r="K19"/>
  <c r="L50"/>
  <c r="K50"/>
  <c r="L45"/>
  <c r="K45"/>
  <c r="L44"/>
  <c r="K44"/>
  <c r="L20"/>
  <c r="K20"/>
  <c r="L49"/>
  <c r="K49"/>
  <c r="M20" l="1"/>
  <c r="M19"/>
  <c r="M49"/>
  <c r="M45"/>
  <c r="M11"/>
  <c r="M18"/>
  <c r="M50"/>
  <c r="M44"/>
  <c r="L13"/>
  <c r="K13"/>
  <c r="L17"/>
  <c r="K17"/>
  <c r="L51"/>
  <c r="K51"/>
  <c r="L47"/>
  <c r="K47"/>
  <c r="L48"/>
  <c r="K48"/>
  <c r="L43"/>
  <c r="K43"/>
  <c r="L42"/>
  <c r="K42"/>
  <c r="M43" l="1"/>
  <c r="M17"/>
  <c r="M51"/>
  <c r="M48"/>
  <c r="M13"/>
  <c r="M47"/>
  <c r="M42"/>
  <c r="L46"/>
  <c r="K46"/>
  <c r="L16"/>
  <c r="K16"/>
  <c r="M46" l="1"/>
  <c r="M16"/>
  <c r="L14" l="1"/>
  <c r="K14"/>
  <c r="M14" l="1"/>
  <c r="L10"/>
  <c r="L12"/>
  <c r="K12"/>
  <c r="K10"/>
  <c r="M10" l="1"/>
  <c r="M12"/>
  <c r="K281" l="1"/>
  <c r="L281" s="1"/>
  <c r="M7" l="1"/>
  <c r="F269" l="1"/>
  <c r="K270"/>
  <c r="L270" s="1"/>
  <c r="K261"/>
  <c r="L261" s="1"/>
  <c r="K264"/>
  <c r="L264" s="1"/>
  <c r="K272" l="1"/>
  <c r="L272" s="1"/>
  <c r="F263"/>
  <c r="F262"/>
  <c r="F260"/>
  <c r="K260" s="1"/>
  <c r="L260" s="1"/>
  <c r="F240"/>
  <c r="F192"/>
  <c r="K271" l="1"/>
  <c r="L271" s="1"/>
  <c r="K269"/>
  <c r="L269" s="1"/>
  <c r="K275"/>
  <c r="L275" s="1"/>
  <c r="K276"/>
  <c r="L276" s="1"/>
  <c r="K268"/>
  <c r="L268" s="1"/>
  <c r="K278"/>
  <c r="L278" s="1"/>
  <c r="K274"/>
  <c r="L274" s="1"/>
  <c r="K267" l="1"/>
  <c r="L267" s="1"/>
  <c r="K256"/>
  <c r="L256" s="1"/>
  <c r="K258"/>
  <c r="L258" s="1"/>
  <c r="K255"/>
  <c r="L255" s="1"/>
  <c r="K257"/>
  <c r="L257" s="1"/>
  <c r="K186"/>
  <c r="L186" s="1"/>
  <c r="K239"/>
  <c r="L239" s="1"/>
  <c r="K253"/>
  <c r="L253" s="1"/>
  <c r="K254"/>
  <c r="L254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4"/>
  <c r="L244" s="1"/>
  <c r="K242"/>
  <c r="L242" s="1"/>
  <c r="K241"/>
  <c r="L241" s="1"/>
  <c r="K240"/>
  <c r="L240" s="1"/>
  <c r="K236"/>
  <c r="L236" s="1"/>
  <c r="K235"/>
  <c r="L235" s="1"/>
  <c r="K234"/>
  <c r="L234" s="1"/>
  <c r="K231"/>
  <c r="L231" s="1"/>
  <c r="K230"/>
  <c r="L230" s="1"/>
  <c r="K229"/>
  <c r="L229" s="1"/>
  <c r="K228"/>
  <c r="L228" s="1"/>
  <c r="K227"/>
  <c r="L227" s="1"/>
  <c r="K226"/>
  <c r="L226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4"/>
  <c r="L214" s="1"/>
  <c r="K212"/>
  <c r="L212" s="1"/>
  <c r="K210"/>
  <c r="L210" s="1"/>
  <c r="K208"/>
  <c r="L208" s="1"/>
  <c r="K207"/>
  <c r="L207" s="1"/>
  <c r="K206"/>
  <c r="L206" s="1"/>
  <c r="K204"/>
  <c r="L204" s="1"/>
  <c r="K203"/>
  <c r="L203" s="1"/>
  <c r="K202"/>
  <c r="L202" s="1"/>
  <c r="K201"/>
  <c r="K200"/>
  <c r="L200" s="1"/>
  <c r="K199"/>
  <c r="L199" s="1"/>
  <c r="K197"/>
  <c r="L197" s="1"/>
  <c r="K196"/>
  <c r="L196" s="1"/>
  <c r="K195"/>
  <c r="L195" s="1"/>
  <c r="K194"/>
  <c r="L194" s="1"/>
  <c r="K193"/>
  <c r="L193" s="1"/>
  <c r="K192"/>
  <c r="L192" s="1"/>
  <c r="H191"/>
  <c r="K191" s="1"/>
  <c r="L191" s="1"/>
  <c r="K188"/>
  <c r="L188" s="1"/>
  <c r="K187"/>
  <c r="L187" s="1"/>
  <c r="K185"/>
  <c r="L185" s="1"/>
  <c r="K184"/>
  <c r="L184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H157"/>
  <c r="K157" s="1"/>
  <c r="L157" s="1"/>
  <c r="F156"/>
  <c r="K156" s="1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D7" i="6"/>
  <c r="K6" i="4"/>
  <c r="K6" i="3"/>
  <c r="L6" i="2"/>
</calcChain>
</file>

<file path=xl/sharedStrings.xml><?xml version="1.0" encoding="utf-8"?>
<sst xmlns="http://schemas.openxmlformats.org/spreadsheetml/2006/main" count="7772" uniqueCount="3902">
  <si>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</si>
  <si>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</si>
  <si>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</si>
  <si>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</si>
  <si>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</si>
  <si>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</si>
  <si>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</si>
  <si>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</si>
  <si>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</si>
  <si>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</si>
  <si>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</si>
  <si>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</si>
  <si>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</si>
  <si>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</si>
  <si>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</si>
  <si>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</si>
  <si>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</si>
  <si>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</si>
  <si>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</si>
  <si>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</si>
  <si>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</si>
  <si>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</si>
  <si>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</si>
  <si>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</si>
  <si>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</si>
  <si>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</si>
  <si>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</si>
  <si>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</si>
  <si>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</si>
  <si>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</si>
  <si>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</si>
  <si>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</si>
  <si>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</si>
  <si>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</si>
  <si>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</si>
  <si>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</si>
  <si>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</si>
  <si>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</si>
  <si>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</si>
  <si>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</si>
  <si>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</si>
  <si>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</si>
  <si>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</si>
  <si>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</si>
  <si>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</si>
  <si>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</si>
  <si>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</si>
  <si>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</si>
  <si>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</si>
  <si>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</si>
  <si>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</si>
  <si>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</si>
  <si>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</si>
  <si>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</si>
  <si>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</si>
  <si>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</si>
  <si>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</si>
  <si>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</si>
  <si>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</si>
  <si>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</si>
  <si>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</si>
  <si>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</si>
  <si>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</si>
  <si>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</si>
  <si>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</si>
  <si>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</si>
  <si>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</si>
  <si>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</si>
  <si>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</si>
  <si>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</si>
  <si>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</si>
  <si>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</si>
  <si>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</si>
  <si>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</si>
  <si>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</si>
  <si>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</si>
  <si>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</si>
  <si>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</si>
  <si>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</si>
  <si>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</si>
  <si>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</si>
  <si>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</si>
  <si>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</si>
  <si>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</si>
  <si>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</si>
  <si>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</si>
  <si>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</si>
  <si>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</si>
  <si>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</si>
  <si>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</si>
  <si>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</si>
  <si>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</si>
  <si>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</si>
  <si>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</si>
  <si>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</si>
  <si>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</si>
  <si>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</si>
  <si>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</si>
  <si>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</si>
  <si>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</si>
  <si>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</si>
  <si>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</si>
  <si>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</si>
  <si>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</si>
  <si>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</si>
  <si>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</si>
  <si>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</si>
  <si>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</si>
  <si>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</si>
  <si>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</si>
  <si>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</si>
  <si>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</si>
  <si>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</si>
  <si>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</si>
  <si>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</si>
  <si>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</si>
  <si>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</si>
  <si>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</si>
  <si>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</si>
  <si>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</si>
  <si>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</si>
  <si>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</si>
  <si>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</si>
  <si>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</si>
  <si>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</si>
  <si>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</si>
  <si>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</si>
  <si>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</si>
  <si>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</si>
  <si>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</si>
  <si>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</si>
  <si>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</si>
  <si>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</si>
  <si>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</si>
  <si>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</si>
  <si>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</si>
  <si>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</si>
  <si>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</si>
  <si>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</si>
  <si>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</si>
  <si>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</si>
  <si>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</si>
  <si>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</si>
  <si>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</si>
  <si>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</si>
  <si>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</si>
  <si>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</si>
  <si>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</si>
  <si>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</si>
  <si>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</si>
  <si>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</si>
  <si>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</si>
  <si>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</si>
  <si>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</si>
  <si>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</si>
  <si>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</si>
  <si>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</si>
  <si>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</si>
  <si>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</si>
  <si>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</si>
  <si>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</si>
  <si>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</si>
  <si>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</si>
  <si>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</si>
  <si>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</si>
  <si>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</si>
  <si>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</si>
  <si>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</si>
  <si>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</si>
  <si>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</si>
  <si>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</si>
  <si>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</si>
  <si>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</si>
  <si>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</si>
  <si>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</si>
  <si>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</si>
  <si>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</si>
  <si>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</si>
  <si>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</si>
  <si>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</si>
  <si>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</si>
  <si>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</si>
  <si>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</si>
  <si>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</si>
  <si>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</si>
  <si>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</si>
  <si>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</si>
  <si>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</si>
  <si>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</si>
  <si>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</si>
  <si>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</si>
  <si>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</si>
  <si>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</si>
  <si>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</si>
  <si>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</si>
  <si>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</si>
  <si>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</si>
  <si>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</si>
  <si>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</si>
  <si>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</si>
  <si>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</si>
  <si>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</si>
  <si>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</si>
  <si>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</si>
  <si>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</si>
  <si>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</si>
  <si>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</si>
  <si>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</si>
  <si>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</si>
  <si>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</si>
  <si>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</si>
  <si>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</si>
  <si>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</si>
  <si>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</si>
  <si>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</si>
  <si>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</si>
  <si>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</si>
  <si>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</si>
  <si>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</si>
  <si>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</si>
  <si>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</si>
  <si>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</si>
  <si>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</si>
  <si>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</si>
  <si>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</si>
  <si>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</si>
  <si>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</si>
  <si>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</si>
  <si>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</si>
  <si>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</si>
  <si>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</si>
  <si>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</si>
  <si>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</si>
  <si>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</si>
  <si>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</si>
  <si>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</si>
  <si>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</si>
  <si>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</si>
  <si>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</si>
  <si>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</si>
  <si>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</si>
  <si>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</si>
  <si>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</si>
  <si>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</si>
  <si>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</si>
  <si>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</si>
  <si>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</si>
  <si>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</si>
  <si>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</si>
  <si>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</si>
  <si>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</si>
  <si>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</si>
  <si>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</si>
  <si>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</si>
  <si>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</si>
  <si>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</si>
  <si>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</si>
  <si>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</si>
  <si>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</si>
  <si>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</si>
  <si>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</si>
  <si>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</si>
  <si>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</si>
  <si>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</si>
  <si>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</si>
  <si>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</si>
  <si>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</si>
  <si>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</si>
  <si>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</si>
  <si>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</si>
  <si>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</si>
  <si>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</si>
  <si>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</si>
  <si>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</si>
  <si>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</si>
  <si>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</si>
  <si>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</si>
  <si>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</si>
  <si>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</si>
  <si>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</si>
  <si>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</si>
  <si>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</si>
  <si>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</si>
  <si>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</si>
  <si>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</si>
  <si>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</si>
  <si>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</si>
  <si>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</si>
  <si>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</si>
  <si>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</si>
  <si>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</si>
  <si>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</si>
  <si>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</si>
  <si>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</si>
  <si>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</si>
  <si>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</si>
  <si>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</si>
  <si>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</si>
  <si>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</si>
  <si>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</si>
  <si>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</si>
  <si>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</si>
  <si>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</si>
  <si>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</si>
  <si>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</si>
  <si>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</si>
  <si>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</si>
  <si>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</si>
  <si>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</si>
  <si>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</si>
  <si>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</si>
  <si>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</si>
  <si>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</si>
  <si>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</si>
  <si>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</si>
  <si>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</si>
  <si>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</si>
  <si>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</si>
  <si>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</si>
  <si>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</si>
  <si>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</si>
  <si>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</si>
  <si>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</si>
  <si>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</si>
  <si>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</si>
  <si>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</si>
  <si>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</si>
  <si>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</si>
  <si>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</si>
  <si>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</si>
  <si>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</si>
  <si>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</si>
  <si>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</si>
  <si>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</si>
  <si>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</si>
  <si>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</si>
  <si>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</si>
  <si>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</si>
  <si>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</si>
  <si>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</si>
  <si>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</si>
  <si>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</si>
  <si>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</si>
  <si>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</si>
  <si>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</si>
  <si>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</si>
  <si>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</si>
  <si>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</si>
  <si>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</si>
  <si>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</si>
  <si>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</si>
  <si>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</si>
  <si>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</si>
  <si>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</si>
  <si>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</si>
  <si>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</si>
  <si>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</si>
  <si>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</si>
  <si>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</si>
  <si>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</si>
  <si>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</si>
  <si>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</si>
  <si>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</si>
  <si>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</si>
  <si>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</si>
  <si>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</si>
  <si>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</si>
  <si>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</si>
  <si>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</si>
  <si>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</si>
  <si>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</si>
  <si>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</si>
  <si>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</si>
  <si>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</si>
  <si>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</si>
  <si>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</si>
  <si>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</si>
  <si>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</si>
  <si>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</si>
  <si>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</si>
  <si>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</si>
  <si>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</si>
  <si>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</si>
  <si>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</si>
  <si>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</si>
  <si>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</si>
  <si>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</si>
  <si>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</si>
  <si>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</si>
  <si>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</si>
  <si>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</si>
  <si>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</si>
  <si>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</si>
  <si>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</si>
  <si>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</si>
  <si>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</si>
  <si>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</si>
  <si>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</si>
  <si>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</si>
  <si>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</si>
  <si>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</si>
  <si>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</si>
  <si>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</si>
  <si>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</si>
  <si>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</si>
  <si>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</si>
  <si>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</si>
  <si>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</si>
  <si>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</si>
  <si>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</si>
  <si>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</si>
  <si>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</si>
  <si>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</si>
  <si>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</si>
  <si>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</si>
  <si>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</si>
  <si>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</si>
  <si>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</si>
  <si>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</si>
  <si>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</si>
  <si>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</si>
  <si>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</si>
  <si>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</si>
  <si>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</si>
  <si>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</si>
  <si>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</si>
  <si>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</si>
  <si>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</si>
  <si>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</si>
  <si>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</si>
  <si>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</si>
  <si>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</si>
  <si>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</si>
  <si>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</si>
  <si>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</si>
  <si>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</si>
  <si>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</si>
  <si>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</si>
  <si>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</si>
  <si>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</si>
  <si>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</si>
  <si>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</si>
  <si>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</si>
  <si>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</si>
  <si>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</si>
  <si>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</si>
  <si>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</si>
  <si>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</si>
  <si>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</si>
  <si>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</si>
  <si>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</si>
  <si>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</si>
  <si>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</si>
  <si>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</si>
  <si>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</si>
  <si>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</si>
  <si>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</si>
  <si>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</si>
  <si>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</si>
  <si>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</si>
  <si>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</si>
  <si>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</si>
  <si>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</si>
  <si>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</si>
  <si>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</si>
  <si>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</si>
  <si>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</si>
  <si>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</si>
  <si>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</si>
  <si>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</si>
  <si>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</si>
  <si>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</si>
  <si>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</si>
  <si>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</si>
  <si>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</si>
  <si>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</si>
  <si>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</si>
  <si>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</si>
  <si>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</si>
  <si>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</si>
  <si>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</si>
  <si>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</si>
  <si>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</si>
  <si>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</si>
  <si>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</si>
  <si>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</si>
  <si>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</si>
  <si>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</si>
  <si>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</si>
  <si>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</si>
  <si>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</si>
  <si>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</si>
  <si>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</si>
  <si>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</si>
  <si>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</si>
  <si>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</si>
  <si>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</si>
  <si>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</si>
  <si>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</si>
  <si>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</si>
  <si>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</si>
  <si>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</si>
  <si>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</si>
  <si>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</si>
  <si>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</si>
  <si>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</si>
  <si>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</si>
  <si>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</si>
  <si>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</si>
  <si>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</si>
  <si>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</si>
  <si>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</si>
  <si>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</si>
  <si>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</si>
  <si>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</si>
  <si>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</si>
  <si>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</si>
  <si>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</si>
  <si>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</si>
  <si>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</si>
  <si>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</si>
  <si>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</si>
  <si>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</si>
  <si>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</si>
  <si>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</si>
  <si>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</si>
  <si>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</si>
  <si>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</si>
  <si>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</si>
  <si>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</si>
  <si>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</si>
  <si>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</si>
  <si>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</si>
  <si>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</si>
  <si>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</si>
  <si>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</si>
  <si>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</si>
  <si>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</si>
  <si>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</si>
  <si>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</si>
  <si>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</si>
  <si>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</si>
  <si>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</si>
  <si>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</si>
  <si>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</si>
  <si>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</si>
  <si>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</si>
  <si>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</si>
  <si>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</si>
  <si>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</si>
  <si>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</si>
  <si>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</si>
  <si>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</si>
  <si>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</si>
  <si>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</si>
  <si>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</si>
  <si>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</si>
  <si>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</si>
  <si>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</si>
  <si>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</si>
  <si>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</si>
  <si>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</si>
  <si>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</si>
  <si>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</si>
  <si>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</si>
  <si>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</si>
  <si>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</si>
  <si>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</si>
  <si>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</si>
  <si>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</si>
  <si>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</si>
  <si>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</si>
  <si>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</si>
  <si>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</si>
  <si>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</si>
  <si>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</si>
  <si>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</si>
  <si>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</si>
  <si>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</si>
  <si>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</si>
  <si>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</si>
  <si>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</si>
  <si>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</si>
  <si>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</si>
  <si>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</si>
  <si>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</si>
  <si>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</si>
  <si>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</si>
  <si>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</si>
  <si>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</si>
  <si>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</si>
  <si>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</si>
  <si>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</si>
  <si>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</si>
  <si>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</si>
  <si>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</si>
  <si>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</si>
  <si>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</si>
  <si>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</si>
  <si>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</si>
  <si>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</si>
  <si>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</si>
  <si>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</si>
  <si>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</si>
  <si>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</si>
  <si>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</si>
  <si>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</si>
  <si>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</si>
  <si>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</si>
  <si>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</si>
  <si>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</si>
  <si>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</si>
  <si>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</si>
  <si>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</si>
  <si>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</si>
  <si>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</si>
  <si>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</si>
  <si>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</si>
  <si>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</si>
  <si>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</si>
  <si>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</si>
  <si>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</si>
  <si>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</si>
  <si>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</si>
  <si>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</si>
  <si>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</si>
  <si>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</si>
  <si>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</si>
  <si>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</si>
  <si>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</si>
  <si>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</si>
  <si>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</si>
  <si>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</si>
  <si>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</si>
  <si>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</si>
  <si>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</si>
  <si>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</si>
  <si>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</si>
  <si>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</si>
  <si>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</si>
  <si>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</si>
  <si>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</si>
  <si>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</si>
  <si>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</si>
  <si>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</si>
  <si>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</si>
  <si>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</si>
  <si>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</si>
  <si>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</si>
  <si>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</si>
  <si>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</si>
  <si>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</si>
  <si>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</si>
  <si>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</si>
  <si>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</si>
  <si>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</si>
  <si>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</si>
  <si>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</si>
  <si>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</si>
  <si>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</si>
  <si>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</si>
  <si>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</si>
  <si>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</si>
  <si>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</si>
  <si>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</si>
  <si>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</si>
  <si>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</si>
  <si>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</si>
  <si>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</si>
  <si>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</si>
  <si>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</si>
  <si>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</si>
  <si>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</si>
  <si>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</si>
  <si>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</si>
  <si>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</si>
  <si>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</si>
  <si>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</si>
  <si>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</si>
  <si>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</si>
  <si>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</si>
  <si>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</si>
  <si>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</si>
  <si>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</si>
  <si>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</si>
  <si>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</si>
  <si>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</si>
  <si>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</si>
  <si>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</si>
  <si>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</si>
  <si>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</si>
  <si>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</si>
  <si>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</si>
  <si>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</si>
  <si>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</si>
  <si>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</si>
  <si>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</si>
  <si>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</si>
  <si>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</si>
  <si>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</si>
  <si>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</si>
  <si>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</si>
  <si>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</si>
  <si>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</si>
  <si>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</si>
  <si>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</si>
  <si>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</si>
  <si>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</si>
  <si>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</si>
  <si>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</si>
  <si>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</si>
  <si>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</si>
  <si>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</si>
  <si>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</si>
  <si>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</si>
  <si>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</si>
  <si>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</si>
  <si>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</si>
  <si>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</si>
  <si>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</si>
  <si>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</si>
  <si>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</si>
  <si>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</si>
  <si>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</si>
  <si>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</si>
  <si>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</si>
  <si>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</si>
  <si>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</si>
  <si>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</si>
  <si>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</si>
  <si>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</si>
  <si>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</si>
  <si>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</si>
  <si>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</si>
  <si>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</si>
  <si>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</si>
  <si>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</si>
  <si>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</si>
  <si>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</si>
  <si>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</si>
  <si>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</si>
  <si>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</si>
  <si>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</si>
  <si>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</si>
  <si>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</si>
  <si>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</si>
  <si>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</si>
  <si>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</si>
  <si>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</si>
  <si>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</si>
  <si>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</si>
  <si>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</si>
  <si>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</si>
  <si>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</si>
  <si>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</si>
  <si>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</si>
  <si>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</si>
  <si>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</si>
  <si>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</si>
  <si>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</si>
  <si>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</si>
  <si>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</si>
  <si>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</si>
  <si>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</si>
  <si>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</si>
  <si>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</si>
  <si>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</si>
  <si>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</si>
  <si>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</si>
  <si>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</si>
  <si>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</si>
  <si>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</si>
  <si>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</si>
  <si>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</si>
  <si>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</si>
  <si>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</si>
  <si>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</si>
  <si>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</si>
  <si>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</si>
  <si>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</si>
  <si>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</si>
  <si>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</si>
  <si>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</si>
  <si>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</si>
  <si>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</si>
  <si>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</si>
  <si>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</si>
  <si>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</si>
  <si>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</si>
  <si>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</si>
  <si>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</si>
  <si>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</si>
  <si>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</si>
  <si>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</si>
  <si>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</si>
  <si>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</si>
  <si>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</si>
  <si>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</si>
  <si>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</si>
  <si>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</si>
  <si>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</si>
  <si>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</si>
  <si>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</si>
  <si>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</si>
  <si>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</si>
  <si>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</si>
  <si>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</si>
  <si>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</si>
  <si>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</si>
  <si>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</si>
  <si>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</si>
  <si>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</si>
  <si>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</si>
  <si>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</si>
  <si>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</si>
  <si>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</si>
  <si>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</si>
  <si>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</si>
  <si>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</si>
  <si>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</si>
  <si>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</si>
  <si>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</si>
  <si>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</si>
  <si>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</si>
  <si>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</si>
  <si>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</si>
  <si>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</si>
  <si>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</si>
  <si>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</si>
  <si>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</si>
  <si>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</si>
  <si>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</si>
  <si>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</si>
  <si>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</si>
  <si>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</si>
  <si>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</si>
  <si>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</si>
  <si>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</si>
  <si>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</si>
  <si>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</si>
  <si>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</si>
  <si>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</si>
  <si>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</si>
  <si>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</si>
  <si>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</si>
  <si>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</si>
  <si>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</si>
  <si>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</si>
  <si>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</si>
  <si>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</si>
  <si>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</si>
  <si>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</si>
  <si>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</si>
  <si>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</si>
  <si>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</si>
  <si>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</si>
  <si>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</si>
  <si>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</si>
  <si>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</si>
  <si>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</si>
  <si>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</si>
  <si>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</si>
  <si>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</si>
  <si>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</si>
  <si>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</si>
  <si>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</si>
  <si>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</si>
  <si>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</si>
  <si>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</si>
  <si>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</si>
  <si>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</si>
  <si>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</si>
  <si>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</si>
  <si>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</si>
  <si>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</si>
  <si>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</si>
  <si>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</si>
  <si>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</si>
  <si>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</si>
  <si>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</si>
  <si>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</si>
  <si>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</si>
  <si>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</si>
  <si>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</si>
  <si>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</si>
  <si>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</si>
  <si>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</si>
  <si>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</si>
  <si>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</si>
  <si>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</si>
  <si>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</si>
  <si>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</si>
  <si>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</si>
  <si>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</si>
  <si>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</si>
  <si>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</si>
  <si>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</si>
  <si>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</si>
  <si>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</si>
  <si>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</si>
  <si>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</si>
  <si>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</si>
  <si>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</si>
  <si>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</si>
  <si>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</si>
  <si>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</si>
  <si>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</si>
  <si>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</si>
  <si>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</si>
  <si>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</si>
  <si>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</si>
  <si>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</si>
  <si>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</si>
  <si>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</si>
  <si>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</si>
  <si>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</si>
  <si>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</si>
  <si>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</si>
  <si>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</si>
  <si>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</si>
  <si>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</si>
  <si>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</si>
  <si>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</si>
  <si>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</si>
  <si>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</si>
  <si>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</si>
  <si>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</si>
  <si>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</si>
  <si>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</si>
  <si>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</si>
  <si>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</si>
  <si>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</si>
  <si>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</si>
  <si>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</si>
  <si>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</si>
  <si>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</si>
  <si>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</si>
  <si>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</si>
  <si>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</si>
  <si>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</si>
  <si>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</si>
  <si>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</si>
  <si>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</si>
  <si>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</si>
  <si>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</si>
  <si>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</si>
  <si>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</si>
  <si>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</si>
  <si>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</si>
  <si>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</si>
  <si>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</si>
  <si>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</si>
  <si>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</si>
  <si>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</si>
  <si>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</si>
  <si>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</si>
  <si>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</si>
  <si>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</si>
  <si>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</si>
  <si>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</si>
  <si>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</si>
  <si>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</si>
  <si>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</si>
  <si>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</si>
  <si>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</si>
  <si>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</si>
  <si>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</si>
  <si>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</si>
  <si>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</si>
  <si>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</si>
  <si>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</si>
  <si>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</si>
  <si>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</si>
  <si>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</si>
  <si>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</si>
  <si>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</si>
  <si>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</si>
  <si>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</si>
  <si>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</si>
  <si>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</si>
  <si>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</si>
  <si>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</si>
  <si>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</si>
  <si>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</si>
  <si>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</si>
  <si>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</si>
  <si>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</si>
  <si>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</si>
  <si>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</si>
  <si>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</si>
  <si>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</si>
  <si>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</si>
  <si>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</si>
  <si>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</si>
  <si>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</si>
  <si>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</si>
  <si>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</si>
  <si>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</si>
  <si>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</si>
  <si>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</si>
  <si>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</si>
  <si>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</si>
  <si>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</si>
  <si>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</si>
  <si>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</si>
  <si>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</si>
  <si>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</si>
  <si>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</si>
  <si>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</si>
  <si>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</si>
  <si>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</si>
  <si>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</si>
  <si>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</si>
  <si>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</si>
  <si>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</si>
  <si>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</si>
  <si>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</si>
  <si>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</si>
  <si>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</si>
  <si>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</si>
  <si>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</si>
  <si>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</si>
  <si>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</si>
  <si>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</si>
  <si>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</si>
  <si>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</si>
  <si>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</si>
  <si>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</si>
  <si>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</si>
  <si>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</si>
  <si>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</si>
  <si>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</si>
  <si>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</si>
  <si>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</si>
  <si>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</si>
  <si>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</si>
  <si>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</si>
  <si>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</si>
  <si>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</si>
  <si>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</si>
  <si>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</si>
  <si>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</si>
  <si>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</si>
  <si>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</si>
  <si>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</si>
  <si>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</si>
  <si>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</si>
  <si>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</si>
  <si>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</si>
  <si>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</si>
  <si>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</si>
  <si>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</si>
  <si>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</si>
  <si>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</si>
  <si>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</si>
  <si>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</si>
  <si>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</si>
  <si>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</si>
  <si>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</si>
  <si>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</si>
  <si>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</si>
  <si>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</si>
  <si>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</si>
  <si>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</si>
  <si>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</si>
  <si>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</si>
  <si>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</si>
  <si>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</si>
  <si>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</si>
  <si>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</si>
  <si>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</si>
  <si>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</si>
  <si>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</si>
  <si>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</si>
  <si>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</si>
  <si>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</si>
  <si>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</si>
  <si>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</si>
  <si>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</si>
  <si>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</si>
  <si>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</si>
  <si>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</si>
  <si>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</si>
  <si>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</si>
  <si>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</si>
  <si>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</si>
  <si>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</si>
  <si>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</si>
  <si>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</si>
  <si>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</si>
  <si>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</si>
  <si>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</si>
  <si>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</si>
  <si>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</si>
  <si>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</si>
  <si>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</si>
  <si>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</si>
  <si>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</si>
  <si>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</si>
  <si>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</si>
  <si>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</si>
  <si>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</si>
  <si>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</si>
  <si>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</si>
  <si>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</si>
  <si>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</si>
  <si>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</si>
  <si>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</si>
  <si>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</si>
  <si>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</si>
  <si>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</si>
  <si>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</si>
  <si>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</si>
  <si>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</si>
  <si>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</si>
  <si>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</si>
  <si>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</si>
  <si>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</si>
  <si>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</si>
  <si>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</si>
  <si>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</si>
  <si>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</si>
  <si>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</si>
  <si>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</si>
  <si>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</si>
  <si>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</si>
  <si>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</si>
  <si>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</si>
  <si>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</si>
  <si>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</si>
  <si>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</si>
  <si>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</si>
  <si>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</si>
  <si>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</si>
  <si>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</si>
  <si>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</si>
  <si>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</si>
  <si>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</si>
  <si>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</si>
  <si>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</si>
  <si>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</si>
  <si>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</si>
  <si>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</si>
  <si>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</si>
  <si>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</si>
  <si>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</si>
  <si>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</si>
  <si>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</si>
  <si>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</si>
  <si>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</si>
  <si>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</si>
  <si>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</si>
  <si>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</si>
  <si>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</si>
  <si>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</si>
  <si>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</si>
  <si>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</si>
  <si>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</si>
  <si>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</si>
  <si>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</si>
  <si>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</si>
  <si>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</si>
  <si>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</si>
  <si>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</si>
  <si>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</si>
  <si>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</si>
  <si>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</si>
  <si>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</si>
  <si>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</si>
  <si>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</si>
  <si>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</si>
  <si>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</si>
  <si>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</si>
  <si>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</si>
  <si>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</si>
  <si>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</si>
  <si>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</si>
  <si>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</si>
  <si>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</si>
  <si>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</si>
  <si>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</si>
  <si>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</si>
  <si>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</si>
  <si>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</si>
  <si>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</si>
  <si>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</si>
  <si>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</si>
  <si>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</si>
  <si>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</si>
  <si>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</si>
  <si>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</si>
  <si>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</si>
  <si>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</si>
  <si>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</si>
  <si>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</si>
  <si>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</si>
  <si>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</si>
  <si>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</si>
  <si>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</si>
  <si>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</si>
  <si>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</si>
  <si>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</si>
  <si>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</si>
  <si>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</si>
  <si>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</si>
  <si>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</si>
  <si>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</si>
  <si>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</si>
  <si>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</si>
  <si>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</si>
  <si>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</si>
  <si>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</si>
  <si>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</si>
  <si>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</si>
  <si>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</si>
  <si>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</si>
  <si>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</si>
  <si>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</si>
  <si>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</si>
  <si>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</si>
  <si>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</si>
  <si>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</si>
  <si>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</si>
  <si>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</si>
  <si>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</si>
  <si>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</si>
  <si>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</si>
  <si>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</si>
  <si>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</si>
  <si>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</si>
  <si>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</si>
  <si>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</si>
  <si>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</si>
  <si>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</si>
  <si>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</si>
  <si>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</si>
  <si>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</si>
  <si>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</si>
  <si>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</si>
  <si>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</si>
  <si>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</si>
  <si>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</si>
  <si>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</si>
  <si>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</si>
  <si>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</si>
  <si>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</si>
  <si>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</si>
  <si>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</si>
  <si>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</si>
  <si>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</si>
  <si>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</si>
  <si>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</si>
  <si>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</si>
  <si>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</si>
  <si>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</si>
  <si>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</si>
  <si>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</si>
  <si>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</si>
  <si>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</si>
  <si>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</si>
  <si>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</si>
  <si>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</si>
  <si>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</si>
  <si>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</si>
  <si>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</si>
  <si>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</si>
  <si>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</si>
  <si>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</si>
  <si>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</si>
  <si>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</si>
  <si>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</si>
  <si>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</si>
  <si>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</si>
  <si>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</si>
  <si>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</si>
  <si>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</si>
  <si>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</si>
  <si>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</si>
  <si>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</si>
  <si>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</si>
  <si>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</si>
  <si>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</si>
  <si>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</si>
  <si>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</si>
  <si>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</si>
  <si>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</si>
  <si>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</si>
  <si>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</si>
  <si>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</si>
  <si>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</si>
  <si>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</si>
  <si>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</si>
  <si>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</si>
  <si>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</si>
  <si>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</si>
  <si>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</si>
  <si>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</si>
  <si>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</si>
  <si>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</si>
  <si>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</si>
  <si>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</si>
  <si>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</si>
  <si>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</si>
  <si>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</si>
  <si>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</si>
  <si>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</si>
  <si>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</si>
  <si>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</si>
  <si>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</si>
  <si>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</si>
  <si>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</si>
  <si>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</si>
  <si>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</si>
  <si>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</si>
  <si>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</si>
  <si>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</si>
  <si>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</si>
  <si>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</si>
  <si>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</si>
  <si>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</si>
  <si>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</si>
  <si>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</si>
  <si>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</si>
  <si>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</si>
  <si>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</si>
  <si>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</si>
  <si>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</si>
  <si>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</si>
  <si>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</si>
  <si>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</si>
  <si>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</si>
  <si>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</si>
  <si>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</si>
  <si>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</si>
  <si>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</si>
  <si>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</si>
  <si>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</si>
  <si>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</si>
  <si>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</si>
  <si>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</si>
  <si>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</si>
  <si>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</si>
  <si>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</si>
  <si>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</si>
  <si>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</si>
  <si>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</si>
  <si>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</si>
  <si>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</si>
  <si>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</si>
  <si>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</si>
  <si>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</si>
  <si>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</si>
  <si>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</si>
  <si>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</si>
  <si>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</si>
  <si>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</si>
  <si>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</si>
  <si>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</si>
  <si>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</si>
  <si>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</si>
  <si>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</si>
  <si>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</si>
  <si>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</si>
  <si>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</si>
  <si>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</si>
  <si>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</si>
  <si>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</si>
  <si>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</si>
  <si>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</si>
  <si>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</si>
  <si>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</si>
  <si>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</si>
  <si>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</si>
  <si>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</si>
  <si>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</si>
  <si>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</si>
  <si>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</si>
  <si>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</si>
  <si>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</si>
  <si>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</si>
  <si>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</si>
  <si>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</si>
  <si>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</si>
  <si>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</si>
  <si>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</si>
  <si>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</si>
  <si>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</si>
  <si>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</si>
  <si>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</si>
  <si>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</si>
  <si>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</si>
  <si>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</si>
  <si>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</si>
  <si>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</si>
  <si>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</si>
  <si>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</si>
  <si>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</si>
  <si>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</si>
  <si>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</si>
  <si>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</si>
  <si>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</si>
  <si>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</si>
  <si>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</si>
  <si>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</si>
  <si>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</si>
  <si>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</si>
  <si>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</si>
  <si>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</si>
  <si>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</si>
  <si>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</si>
  <si>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</si>
  <si>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</si>
  <si>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</si>
  <si>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</si>
  <si>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</si>
  <si>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</si>
  <si>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</si>
  <si>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</si>
  <si>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</si>
  <si>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</si>
  <si>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</si>
  <si>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</si>
  <si>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</si>
  <si>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</si>
  <si>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</si>
  <si>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</si>
  <si>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</si>
  <si>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</si>
  <si>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</si>
  <si>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</si>
  <si>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</si>
  <si>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</si>
  <si>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</si>
  <si>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</si>
  <si>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</si>
  <si>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</si>
  <si>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</si>
  <si>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</si>
  <si>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</si>
  <si>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</si>
  <si>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</si>
  <si>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</si>
  <si>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</si>
  <si>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</si>
  <si>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</si>
  <si>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</si>
  <si>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</si>
  <si>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</si>
  <si>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</si>
  <si>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</si>
  <si>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</si>
  <si>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</si>
  <si>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</si>
  <si>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</si>
  <si>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</si>
  <si>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</si>
  <si>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</si>
  <si>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</si>
  <si>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</si>
  <si>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</si>
  <si>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</si>
  <si>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</si>
  <si>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</si>
  <si>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</si>
  <si>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</si>
  <si>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</si>
  <si>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</si>
  <si>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</si>
  <si>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</si>
  <si>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</si>
  <si>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</si>
  <si>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</si>
  <si>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</si>
  <si>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</si>
  <si>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</si>
  <si>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</si>
  <si>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</si>
  <si>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</si>
  <si>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</si>
  <si>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</si>
  <si>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</si>
  <si>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</si>
  <si>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</si>
  <si>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</si>
  <si>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</si>
  <si>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</si>
  <si>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</si>
  <si>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</si>
  <si>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</si>
  <si>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</si>
  <si>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</si>
  <si>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</si>
  <si>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</si>
  <si>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</si>
  <si>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</si>
  <si>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</si>
  <si>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</si>
  <si>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</si>
  <si>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</si>
  <si>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</si>
  <si>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</si>
  <si>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</si>
  <si>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</si>
  <si>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</si>
  <si>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</si>
  <si>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</si>
  <si>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</si>
  <si>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</si>
  <si>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</si>
  <si>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</si>
  <si>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</si>
  <si>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</si>
  <si>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</si>
  <si>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</si>
  <si>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</si>
  <si>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</si>
  <si>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</si>
  <si>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</si>
  <si>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</si>
  <si>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</si>
  <si>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</si>
  <si>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</si>
  <si>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</si>
  <si>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</si>
  <si>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</si>
  <si>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</si>
  <si>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</si>
  <si>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</si>
  <si>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</si>
  <si>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</si>
  <si>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</si>
  <si>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</si>
  <si>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</si>
  <si>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</si>
  <si>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</si>
  <si>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</si>
  <si>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</si>
  <si>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</si>
  <si>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</si>
  <si>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</si>
  <si>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</si>
  <si>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</si>
  <si>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</si>
  <si>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</si>
  <si>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</si>
  <si>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</si>
  <si>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</si>
  <si>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</si>
  <si>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</si>
  <si>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</si>
  <si>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</si>
  <si>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</si>
  <si>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</si>
  <si>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</si>
  <si>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</si>
  <si>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</si>
  <si>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</si>
  <si>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</si>
  <si>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</si>
  <si>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</si>
  <si>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</si>
  <si>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</si>
  <si>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</si>
  <si>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</si>
  <si>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</si>
  <si>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</si>
  <si>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</si>
  <si>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</si>
  <si>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</si>
  <si>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</si>
  <si>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</si>
  <si>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</si>
  <si>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</si>
  <si>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</si>
  <si>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</si>
  <si>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</si>
  <si>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</si>
  <si>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</si>
  <si>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</si>
  <si>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</si>
  <si>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</si>
  <si>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</si>
  <si>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</si>
  <si>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</si>
  <si>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</si>
  <si>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</si>
  <si>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</si>
  <si>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</si>
  <si>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</si>
  <si>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</si>
  <si>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</si>
  <si>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</si>
  <si>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</si>
  <si>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</si>
  <si>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</si>
  <si>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</si>
  <si>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</si>
  <si>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</si>
  <si>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</si>
  <si>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</si>
  <si>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</si>
  <si>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</si>
  <si>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</si>
  <si>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</si>
  <si>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</si>
  <si>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</si>
  <si>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</si>
  <si>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</si>
  <si>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</si>
  <si>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</si>
  <si>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</si>
  <si>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</si>
  <si>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</si>
  <si>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</si>
  <si>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</si>
  <si>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</si>
  <si>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</si>
  <si>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</si>
  <si>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</si>
  <si>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</si>
  <si>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</si>
  <si>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</si>
  <si>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</si>
  <si>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</si>
  <si>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</si>
  <si>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</si>
  <si>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</si>
  <si>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</si>
  <si>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</si>
  <si>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</si>
  <si>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</si>
  <si>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</si>
  <si>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</si>
  <si>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</si>
  <si>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</si>
  <si>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</si>
  <si>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</si>
  <si>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</si>
  <si>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</si>
  <si>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</si>
  <si>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</si>
  <si>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</si>
  <si>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</si>
  <si>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</si>
  <si>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</si>
  <si>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</si>
  <si>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</si>
  <si>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</si>
  <si>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</si>
  <si>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</si>
  <si>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</si>
  <si>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</si>
  <si>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</si>
  <si>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</si>
  <si>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</si>
  <si>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</si>
  <si>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</si>
  <si>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</si>
  <si>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</si>
  <si>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</si>
  <si>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</si>
  <si>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</si>
  <si>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</si>
  <si>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</si>
  <si>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</si>
  <si>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</si>
  <si>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</si>
  <si>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</si>
  <si>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</si>
  <si>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</si>
  <si>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</si>
  <si>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</si>
  <si>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</si>
  <si>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</si>
  <si>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</si>
  <si>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</si>
  <si>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</si>
  <si>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</si>
  <si>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</si>
  <si>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</si>
  <si>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</si>
  <si>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</si>
  <si>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</si>
  <si>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</si>
  <si>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</si>
  <si>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</si>
  <si>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</si>
  <si>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</si>
  <si>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</si>
  <si>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</si>
  <si>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</si>
  <si>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</si>
  <si>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</si>
  <si>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</si>
  <si>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</si>
  <si>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</si>
  <si>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</si>
  <si>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</si>
  <si>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</si>
  <si>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</si>
  <si>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</si>
  <si>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</si>
  <si>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</si>
  <si>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</si>
  <si>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</si>
  <si>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</si>
  <si>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</si>
  <si>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</si>
  <si>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</si>
  <si>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</si>
  <si>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</si>
  <si>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</si>
  <si>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</si>
  <si>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</si>
  <si>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</si>
  <si>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</si>
  <si>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</si>
  <si>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</si>
  <si>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</si>
  <si>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</si>
  <si>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</si>
  <si>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</si>
  <si>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</si>
  <si>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</si>
  <si>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</si>
  <si>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</si>
  <si>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</si>
  <si>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</si>
  <si>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</si>
  <si>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</si>
  <si>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</si>
  <si>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</si>
  <si>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</si>
  <si>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</si>
  <si>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</si>
  <si>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</si>
  <si>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</si>
  <si>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</si>
  <si>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</si>
  <si>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</si>
  <si>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</si>
  <si>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</si>
  <si>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</si>
  <si>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</si>
  <si>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</si>
  <si>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</si>
  <si>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</si>
  <si>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</si>
  <si>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</si>
  <si>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</si>
  <si>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</si>
  <si>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</si>
  <si>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</si>
  <si>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</si>
  <si>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</si>
  <si>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</si>
  <si>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</si>
  <si>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</si>
  <si>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</si>
  <si>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</si>
  <si>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</si>
  <si>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</si>
  <si>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</si>
  <si>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</si>
  <si>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</si>
  <si>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</si>
  <si>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</si>
  <si>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</si>
  <si>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</si>
  <si>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</si>
  <si>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</si>
  <si>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</si>
  <si>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</si>
  <si>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</si>
  <si>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</si>
  <si>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</si>
  <si>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</si>
  <si>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</si>
  <si>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</si>
  <si>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</si>
  <si>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</si>
  <si>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</si>
  <si>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</si>
  <si>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</si>
  <si>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</si>
  <si>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</si>
  <si>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</si>
  <si>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</si>
  <si>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</si>
  <si>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</si>
  <si>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</si>
  <si>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</si>
  <si>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</si>
  <si>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</si>
  <si>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</si>
  <si>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</si>
  <si>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</si>
  <si>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</si>
  <si>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</si>
  <si>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</si>
  <si>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</si>
  <si>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</si>
  <si>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</si>
  <si>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</si>
  <si>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</si>
  <si>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</si>
  <si>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</si>
  <si>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</si>
  <si>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</si>
  <si>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</si>
  <si>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</si>
  <si>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</si>
  <si>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</si>
  <si>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</si>
  <si>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</si>
  <si>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</si>
  <si>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</si>
  <si>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</si>
  <si>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</si>
  <si>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</si>
  <si>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</si>
  <si>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</si>
  <si>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</si>
  <si>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</si>
  <si>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</si>
  <si>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</si>
  <si>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</si>
  <si>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</si>
  <si>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</si>
  <si>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</si>
  <si>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</si>
  <si>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</si>
  <si>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</si>
  <si>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</si>
  <si>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</si>
  <si>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</si>
  <si>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</si>
  <si>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</si>
  <si>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</si>
  <si>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</si>
  <si>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</si>
  <si>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</si>
  <si>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</si>
  <si>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</si>
  <si>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</si>
  <si>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</si>
  <si>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</si>
  <si>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</si>
  <si>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</si>
  <si>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</si>
  <si>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</si>
  <si>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</si>
  <si>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</si>
  <si>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</si>
  <si>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</si>
  <si>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</si>
  <si>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</si>
  <si>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</si>
  <si>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</si>
  <si>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</si>
  <si>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</si>
  <si>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</si>
  <si>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</si>
  <si>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</si>
  <si>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</si>
  <si>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</si>
  <si>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</si>
  <si>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</si>
  <si>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</si>
  <si>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</si>
  <si>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</si>
  <si>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</si>
  <si>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</si>
  <si>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</si>
  <si>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</si>
  <si>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</si>
  <si>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</si>
  <si>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</si>
  <si>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</si>
  <si>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</si>
  <si>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</si>
  <si>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</si>
  <si>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</si>
  <si>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</si>
  <si>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</si>
  <si>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</si>
  <si>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</si>
  <si>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</si>
  <si>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</si>
  <si>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</si>
  <si>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</si>
  <si>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</si>
  <si>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</si>
  <si>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</si>
  <si>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</si>
  <si>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</si>
  <si>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</si>
  <si>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</si>
  <si>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</si>
  <si>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</si>
  <si>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</si>
  <si>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</si>
  <si>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</si>
  <si>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</si>
  <si>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</si>
  <si>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</si>
  <si>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</si>
  <si>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</si>
  <si>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</si>
  <si>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</si>
  <si>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</si>
  <si>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</si>
  <si>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</si>
  <si>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</si>
  <si>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</si>
  <si>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</si>
  <si>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</si>
  <si>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</si>
  <si>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</si>
  <si>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</si>
  <si>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</si>
  <si>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</si>
  <si>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</si>
  <si>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</si>
  <si>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</si>
  <si>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</si>
  <si>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</si>
  <si>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</si>
  <si>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</si>
  <si>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</si>
  <si>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</si>
  <si>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</si>
  <si>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</si>
  <si>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</si>
  <si>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</si>
  <si>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</si>
  <si>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</si>
  <si>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</si>
  <si>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</si>
  <si>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</si>
  <si>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</si>
  <si>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</si>
  <si>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</si>
  <si>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</si>
  <si>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</si>
  <si>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</si>
  <si>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</si>
  <si>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</si>
  <si>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</si>
  <si>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</si>
  <si>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</si>
  <si>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</si>
  <si>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</si>
  <si>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</si>
  <si>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</si>
  <si>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</si>
  <si>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</si>
  <si>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</si>
  <si>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</si>
  <si>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</si>
  <si>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</si>
  <si>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</si>
  <si>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</si>
  <si>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</si>
  <si>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</si>
  <si>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</si>
  <si>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</si>
  <si>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</si>
  <si>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</si>
  <si>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</si>
  <si>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</si>
  <si>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</si>
  <si>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</si>
  <si>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</si>
  <si>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</si>
  <si>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</si>
  <si>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</si>
  <si>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</si>
  <si>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</si>
  <si>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</si>
  <si>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</si>
  <si>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</si>
  <si>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</si>
  <si>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</si>
  <si>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</si>
  <si>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</si>
  <si>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</si>
  <si>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</si>
  <si>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</si>
  <si>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</si>
  <si>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</si>
  <si>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</si>
  <si>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</si>
  <si>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</si>
  <si>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</si>
  <si>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</si>
  <si>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</si>
  <si>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</si>
  <si>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</si>
  <si>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</si>
  <si>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</si>
  <si>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</si>
  <si>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</si>
  <si>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</si>
  <si>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</si>
  <si>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</si>
  <si>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</si>
  <si>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</si>
  <si>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</si>
  <si>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</si>
  <si>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</si>
  <si>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</si>
  <si>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</si>
  <si>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</si>
  <si>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</si>
  <si>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</si>
  <si>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</si>
  <si>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</si>
  <si>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</si>
  <si>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</si>
  <si>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</si>
  <si>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</si>
  <si>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</si>
  <si>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</si>
  <si>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</si>
  <si>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</si>
  <si>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</si>
  <si>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</si>
  <si>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</si>
  <si>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</si>
  <si>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</si>
  <si>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</si>
  <si>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</si>
  <si>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</si>
  <si>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</si>
  <si>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</si>
  <si>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</si>
  <si>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</si>
  <si>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</si>
  <si>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</si>
  <si>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</si>
  <si>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</si>
  <si>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</si>
  <si>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</si>
  <si>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</si>
  <si>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</si>
  <si>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</si>
  <si>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</si>
  <si>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</si>
  <si>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</si>
  <si>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</si>
  <si>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</si>
  <si>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</si>
  <si>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</si>
  <si>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</si>
  <si>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</si>
  <si>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</si>
  <si>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</si>
  <si>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</si>
  <si>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</si>
  <si>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</si>
  <si>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</si>
  <si>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</si>
  <si>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</si>
  <si>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</si>
  <si>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</si>
  <si>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</si>
  <si>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</si>
  <si>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</si>
  <si>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</si>
  <si>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</si>
  <si>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</si>
  <si>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</si>
  <si>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</si>
  <si>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</si>
  <si>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</si>
  <si>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</si>
  <si>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</si>
  <si>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</si>
  <si>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</si>
  <si>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</si>
  <si>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</si>
  <si>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</si>
  <si>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</si>
  <si>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</si>
  <si>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</si>
  <si>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</si>
  <si>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</si>
  <si>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</si>
  <si>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</si>
  <si>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</si>
  <si>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</si>
  <si>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</si>
  <si>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</si>
  <si>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</si>
  <si>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</si>
  <si>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</si>
  <si>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</si>
  <si>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</si>
  <si>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</si>
  <si>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</si>
  <si>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</si>
  <si>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</si>
  <si>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</si>
  <si>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</si>
  <si>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</si>
  <si>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</si>
  <si>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</si>
  <si>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</si>
  <si>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</si>
  <si>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</si>
  <si>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</si>
  <si>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</si>
  <si>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</si>
  <si>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</si>
  <si>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</si>
  <si>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</si>
  <si>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</si>
  <si>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</si>
  <si>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</si>
  <si>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</si>
  <si>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</si>
  <si>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</si>
  <si>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</si>
  <si>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</si>
  <si>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</si>
  <si>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</si>
  <si>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</si>
  <si>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</si>
  <si>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</si>
  <si>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</si>
  <si>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</si>
  <si>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</si>
  <si>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</si>
  <si>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</si>
  <si>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</si>
  <si>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</si>
  <si>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</si>
  <si>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</si>
  <si>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</si>
  <si>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</si>
  <si>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</si>
  <si>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</si>
  <si>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</si>
  <si>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</si>
  <si>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</si>
  <si>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</si>
  <si>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</si>
  <si>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</si>
  <si>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</si>
  <si>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</si>
  <si>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</si>
  <si>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</si>
  <si>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</si>
  <si>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</si>
  <si>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</si>
  <si>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</si>
  <si>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</si>
  <si>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</si>
  <si>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</si>
  <si>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</si>
  <si>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</si>
  <si>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</si>
  <si>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</si>
  <si>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</si>
  <si>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</si>
  <si>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</si>
  <si>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</si>
  <si>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</si>
  <si>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</si>
  <si>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</si>
  <si>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</si>
  <si>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</si>
  <si>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</si>
  <si>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</si>
  <si>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</si>
  <si>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</si>
  <si>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</si>
  <si>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</si>
  <si>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</si>
  <si>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</si>
  <si>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</si>
  <si>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</si>
  <si>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</si>
  <si>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</si>
  <si>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</si>
  <si>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</si>
  <si>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</si>
  <si>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</si>
  <si>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</si>
  <si>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</si>
  <si>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</si>
  <si>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</si>
  <si>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</si>
  <si>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</si>
  <si>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</si>
  <si>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</si>
  <si>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</si>
  <si>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</si>
  <si>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</si>
  <si>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</si>
  <si>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</si>
  <si>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</si>
  <si>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</si>
  <si>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</si>
  <si>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</si>
  <si>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</si>
  <si>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</si>
  <si>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</si>
  <si>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</si>
  <si>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</si>
  <si>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</si>
  <si>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</si>
  <si>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</si>
  <si>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</si>
  <si>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</si>
  <si>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</si>
  <si>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</si>
  <si>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</si>
  <si>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</si>
  <si>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</si>
  <si>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</si>
  <si>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</si>
  <si>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</si>
  <si>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</si>
  <si>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</si>
  <si>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</si>
  <si>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</si>
  <si>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</si>
  <si>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</si>
  <si>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</si>
  <si>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</si>
  <si>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</si>
  <si>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</si>
  <si>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</si>
  <si>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</si>
  <si>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</si>
  <si>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</si>
  <si>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</si>
  <si>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</si>
  <si>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</si>
  <si>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</si>
  <si>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</si>
  <si>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</si>
  <si>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</si>
  <si>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</si>
  <si>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</si>
  <si>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</si>
  <si>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</si>
  <si>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</si>
  <si>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</si>
  <si>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</si>
  <si>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</si>
  <si>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</si>
  <si>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</si>
  <si>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</si>
  <si>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</si>
  <si>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</si>
  <si>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</si>
  <si>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</si>
  <si>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</si>
  <si>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</si>
  <si>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</si>
  <si>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</si>
  <si>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</si>
  <si>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</si>
  <si>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</si>
  <si>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</si>
  <si>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</si>
  <si>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</si>
  <si>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</si>
  <si>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</si>
  <si>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</si>
  <si>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</si>
  <si>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</si>
  <si>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</si>
  <si>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</si>
  <si>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</si>
  <si>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</si>
  <si>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</si>
  <si>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</si>
  <si>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</si>
  <si>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</si>
  <si>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</si>
  <si>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</si>
  <si>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</si>
  <si>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</si>
  <si>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</si>
  <si>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</si>
  <si>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</si>
  <si>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</si>
  <si>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</si>
  <si>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</si>
  <si>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</si>
  <si>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</si>
  <si>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</si>
  <si>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</si>
  <si>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</si>
  <si>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</si>
  <si>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</si>
  <si>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</si>
  <si>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</si>
  <si>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</si>
  <si>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</si>
  <si>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</si>
  <si>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</si>
  <si>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</si>
  <si>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</si>
  <si>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</si>
  <si>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</si>
  <si>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</si>
  <si>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</si>
  <si>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</si>
  <si>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</si>
  <si>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</si>
  <si>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</si>
  <si>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</si>
  <si>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</si>
  <si>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</si>
  <si>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</si>
  <si>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</si>
  <si>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</si>
  <si>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</si>
  <si>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</si>
  <si>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</si>
  <si>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</si>
  <si>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</si>
  <si>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</si>
  <si>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</si>
  <si>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</si>
  <si>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</si>
  <si>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</si>
  <si>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</si>
  <si>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</si>
  <si>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</si>
  <si>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</si>
  <si>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</si>
  <si>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</si>
  <si>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</si>
  <si>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</si>
  <si>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</si>
  <si>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</si>
  <si>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</si>
  <si>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</si>
  <si>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</si>
  <si>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</si>
  <si>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</si>
  <si>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</si>
  <si>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</si>
  <si>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</si>
  <si>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</si>
  <si>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</si>
  <si>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</si>
  <si>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</si>
  <si>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</si>
  <si>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</si>
  <si>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</si>
  <si>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</si>
  <si>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</si>
  <si>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</si>
  <si>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</si>
  <si>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</si>
  <si>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</si>
  <si>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</si>
  <si>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</si>
  <si>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</si>
  <si>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</si>
  <si>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</si>
  <si>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</si>
  <si>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</si>
  <si>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</si>
  <si>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</si>
  <si>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</si>
  <si>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</si>
  <si>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</si>
  <si>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</si>
  <si>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</si>
  <si>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</si>
  <si>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</si>
  <si>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</si>
  <si>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</si>
  <si>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</si>
  <si>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</si>
  <si>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</si>
  <si>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</si>
  <si>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</si>
  <si>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</si>
  <si>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</si>
  <si>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</si>
  <si>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</si>
  <si>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</si>
  <si>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</si>
  <si>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</si>
  <si>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</si>
  <si>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</si>
  <si>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</si>
  <si>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</si>
  <si>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</si>
  <si>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</si>
  <si>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</si>
  <si>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</si>
  <si>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</si>
  <si>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</si>
  <si>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</si>
  <si>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</si>
  <si>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</si>
  <si>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</si>
  <si>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</si>
  <si>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</si>
  <si>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</si>
  <si>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</si>
  <si>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</si>
  <si>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</si>
  <si>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</si>
  <si>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</si>
  <si>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</si>
  <si>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</si>
  <si>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</si>
  <si>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</si>
  <si>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</si>
  <si>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</si>
  <si>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</si>
  <si>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</si>
  <si>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</si>
  <si>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</si>
  <si>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</si>
  <si>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</si>
  <si>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</si>
  <si>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</si>
  <si>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</si>
  <si>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</si>
  <si>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</si>
  <si>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</si>
  <si>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</si>
  <si>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</si>
  <si>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</si>
  <si>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</si>
  <si>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</si>
  <si>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</si>
  <si>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</si>
  <si>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</si>
  <si>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</si>
  <si>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</si>
  <si>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</si>
  <si>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</si>
  <si>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</si>
  <si>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</si>
  <si>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</si>
  <si>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</si>
  <si>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</si>
  <si>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</si>
  <si>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</si>
  <si>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</si>
  <si>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</si>
  <si>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</si>
  <si>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</si>
  <si>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</si>
  <si>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</si>
  <si>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</si>
  <si>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</si>
  <si>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</si>
  <si>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</si>
  <si>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</si>
  <si>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</si>
  <si>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</si>
  <si>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</si>
  <si>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</si>
  <si>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</si>
  <si>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</si>
  <si>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</si>
  <si>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</si>
  <si>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</si>
  <si>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</si>
  <si>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</si>
  <si>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</si>
  <si>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</si>
  <si>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</si>
  <si>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</si>
  <si>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</si>
  <si>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</si>
  <si>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</si>
  <si>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</si>
  <si>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</si>
  <si>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</si>
  <si>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</si>
  <si>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</si>
  <si>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</si>
  <si>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</si>
  <si>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</si>
  <si>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</si>
  <si>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</si>
  <si>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</si>
  <si>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</si>
  <si>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</si>
  <si>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</si>
  <si>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</si>
  <si>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</si>
  <si>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</si>
  <si>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</si>
  <si>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</si>
  <si>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</si>
  <si>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</si>
  <si>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</si>
  <si>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</si>
  <si>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</si>
  <si>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</si>
  <si>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</si>
  <si>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</si>
  <si>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</si>
  <si>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</si>
  <si>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</si>
  <si>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</si>
  <si>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</si>
  <si>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</si>
  <si>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</si>
  <si>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</si>
  <si>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</si>
  <si>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</si>
  <si>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</si>
  <si>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</si>
  <si>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</si>
  <si>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</si>
  <si>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</si>
  <si>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</si>
  <si>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</si>
  <si>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</si>
  <si>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</si>
  <si>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</si>
  <si>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</si>
  <si>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</si>
  <si>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</si>
  <si>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</si>
  <si>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</si>
  <si>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</si>
  <si>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</si>
  <si>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</si>
  <si>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</si>
  <si>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</si>
  <si>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</si>
  <si>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</si>
  <si>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</si>
  <si>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</si>
  <si>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</si>
  <si>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</si>
  <si>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</si>
  <si>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</si>
  <si>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</si>
  <si>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</si>
  <si>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</si>
  <si>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</si>
  <si>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</si>
  <si>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</si>
  <si>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</si>
  <si>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</si>
  <si>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</si>
  <si>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</si>
  <si>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</si>
  <si>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</si>
  <si>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</si>
  <si>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</si>
  <si>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</si>
  <si>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</si>
  <si>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</si>
  <si>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</si>
  <si>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</si>
  <si>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</si>
  <si>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</si>
  <si>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</si>
  <si>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</si>
  <si>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</si>
  <si>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</si>
  <si>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</si>
  <si>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</si>
  <si>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</si>
  <si>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</si>
  <si>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</si>
  <si>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</si>
  <si>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</si>
  <si>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</si>
  <si>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</si>
  <si>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</si>
  <si>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</si>
  <si>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</si>
  <si>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</si>
  <si>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</si>
  <si>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</si>
  <si>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</si>
  <si>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</si>
  <si>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</si>
  <si>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</si>
  <si>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</si>
  <si>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</si>
  <si>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</si>
  <si>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</si>
  <si>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</si>
  <si>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</si>
  <si>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</si>
  <si>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</si>
  <si>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</si>
  <si>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</si>
  <si>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</si>
  <si>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</si>
  <si>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</si>
  <si>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</si>
  <si>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</si>
  <si>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</si>
  <si>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</si>
  <si>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</si>
  <si>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</si>
  <si>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</si>
  <si>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</si>
  <si>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</si>
  <si>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</si>
  <si>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</si>
  <si>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</si>
  <si>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</si>
  <si>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</si>
  <si>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</si>
  <si>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</si>
  <si>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</si>
  <si>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</si>
  <si>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</si>
  <si>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</si>
  <si>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</si>
  <si>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</si>
  <si>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</si>
  <si>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</si>
  <si>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</si>
  <si>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</si>
  <si>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</si>
  <si>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</si>
  <si>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</si>
  <si>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</si>
  <si>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</si>
  <si>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</si>
  <si>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</si>
  <si>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</si>
  <si>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</si>
  <si>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</si>
  <si>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</si>
  <si>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</si>
  <si>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</si>
  <si>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</si>
  <si>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</si>
  <si>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</si>
  <si>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</si>
  <si>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</si>
  <si>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</si>
  <si>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</si>
  <si>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</si>
  <si>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</si>
  <si>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</si>
  <si>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</si>
  <si>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</si>
  <si>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</si>
  <si>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</si>
  <si>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</si>
  <si>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</si>
  <si>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</si>
  <si>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</si>
  <si>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</si>
  <si>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</si>
  <si>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</si>
  <si>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</si>
  <si>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</si>
  <si>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</si>
  <si>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</si>
  <si>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</si>
  <si>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</si>
  <si>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</si>
  <si>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</si>
  <si>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</si>
  <si>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</si>
  <si>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</si>
  <si>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</si>
  <si>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</si>
  <si>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</si>
  <si>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</si>
  <si>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</si>
  <si>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</si>
  <si>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</si>
  <si>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</si>
  <si>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</si>
  <si>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</si>
  <si>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</si>
  <si>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</si>
  <si>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</si>
  <si>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</si>
  <si>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</si>
  <si>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</si>
  <si>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</si>
  <si>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</si>
  <si>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</si>
  <si>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</si>
  <si>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</si>
  <si>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</si>
  <si>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</si>
  <si>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</si>
  <si>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</si>
  <si>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</si>
  <si>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</si>
  <si>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</si>
  <si>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</si>
  <si>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</si>
  <si>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</si>
  <si>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</si>
  <si>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</si>
  <si>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</si>
  <si>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</si>
  <si>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</si>
  <si>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</si>
  <si>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</si>
  <si>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</si>
  <si>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</si>
  <si>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</si>
  <si>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</si>
  <si>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</si>
  <si>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</si>
  <si>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</si>
  <si>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</si>
  <si>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</si>
  <si>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</si>
  <si>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</si>
  <si>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</si>
  <si>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</si>
  <si>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</si>
  <si>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</si>
  <si>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</si>
  <si>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</si>
  <si>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</si>
  <si>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</si>
  <si>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</si>
  <si>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</si>
  <si>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</si>
  <si>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</si>
  <si>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</si>
  <si>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</si>
  <si>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</si>
  <si>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</si>
  <si>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</si>
  <si>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</si>
  <si>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</si>
  <si>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</si>
  <si>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</si>
  <si>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</si>
  <si>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</si>
  <si>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</si>
  <si>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</si>
  <si>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</si>
  <si>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</si>
  <si>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</si>
  <si>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</si>
  <si>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</si>
  <si>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</si>
  <si>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</si>
  <si>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</si>
  <si>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</si>
  <si>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</si>
  <si>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</si>
  <si>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</si>
  <si>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</si>
  <si>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</si>
  <si>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</si>
  <si>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</si>
  <si>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</si>
  <si>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</si>
  <si>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</si>
  <si>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</si>
  <si>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</si>
  <si>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</si>
  <si>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</si>
  <si>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</si>
  <si>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</si>
  <si>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</si>
  <si>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</si>
  <si>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</si>
  <si>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</si>
  <si>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</si>
  <si>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</si>
  <si>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</si>
  <si>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</si>
  <si>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</si>
  <si>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</si>
  <si>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</si>
  <si>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</si>
  <si>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</si>
  <si>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</si>
  <si>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</si>
  <si>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</si>
  <si>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</si>
  <si>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</si>
  <si>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</si>
  <si>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</si>
  <si>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</si>
  <si>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</si>
  <si>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</si>
  <si>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</si>
  <si>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</si>
  <si>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</si>
  <si>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</si>
  <si>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</si>
  <si>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</si>
  <si>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</si>
  <si>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</si>
  <si>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</si>
  <si>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</si>
  <si>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</si>
  <si>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</si>
  <si>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</si>
  <si>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</si>
  <si>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</si>
  <si>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</si>
  <si>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</si>
  <si>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</si>
  <si>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</si>
  <si>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</si>
  <si>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</si>
  <si>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</si>
  <si>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</si>
  <si>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</si>
  <si>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</si>
  <si>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</si>
  <si>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</si>
  <si>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</si>
  <si>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</si>
  <si>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</si>
  <si>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</si>
  <si>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</si>
  <si>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</si>
  <si>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</si>
  <si>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</si>
  <si>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</si>
  <si>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</si>
  <si>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</si>
  <si>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</si>
  <si>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</si>
  <si>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</si>
  <si>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</si>
  <si>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</si>
  <si>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</si>
  <si>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</si>
  <si>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</si>
  <si>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</si>
  <si>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</si>
  <si>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</si>
  <si>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</si>
  <si>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</si>
  <si>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</si>
  <si>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</si>
  <si>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</si>
  <si>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</si>
  <si>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</si>
  <si>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</si>
  <si>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</si>
  <si>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</si>
  <si>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</si>
  <si>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</si>
  <si>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</si>
  <si>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</si>
  <si>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</si>
  <si>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</si>
  <si>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</si>
  <si>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</si>
  <si>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</si>
  <si>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</si>
  <si>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</si>
  <si>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</si>
  <si>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</si>
  <si>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</si>
  <si>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</si>
  <si>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</si>
  <si>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</si>
  <si>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</si>
  <si>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</si>
  <si>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</si>
  <si>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</si>
  <si>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</si>
  <si>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</si>
  <si>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</si>
  <si>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</si>
  <si>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</si>
  <si>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</si>
  <si>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</si>
  <si>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</si>
  <si>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</si>
  <si>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</si>
  <si>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</si>
  <si>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</si>
  <si>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</si>
  <si>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</si>
  <si>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</si>
  <si>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</si>
  <si>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</si>
  <si>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</si>
  <si>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</si>
  <si>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</si>
  <si>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</si>
  <si>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</si>
  <si>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</si>
  <si>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</si>
  <si>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</si>
  <si>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</si>
  <si>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</si>
  <si>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</si>
  <si>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</si>
  <si>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</si>
  <si>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</si>
  <si>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</si>
  <si>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</si>
  <si>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</si>
  <si>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</si>
  <si>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</si>
  <si>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</si>
  <si>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</si>
  <si>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</si>
  <si>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</si>
  <si>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</si>
  <si>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</si>
  <si>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</si>
  <si>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</si>
  <si>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</si>
  <si>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</si>
  <si>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</si>
  <si>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</si>
  <si>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</si>
  <si>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</si>
  <si>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</si>
  <si>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</si>
  <si>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</si>
  <si>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</si>
  <si>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</si>
  <si>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</si>
  <si>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</si>
  <si>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</si>
  <si>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</si>
  <si>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</si>
  <si>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</si>
  <si>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</si>
  <si>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</si>
  <si>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</si>
  <si>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</si>
  <si>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</si>
  <si>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</si>
  <si>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</si>
  <si>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</si>
  <si>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</si>
  <si>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</si>
  <si>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</si>
  <si>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</si>
  <si>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</si>
  <si>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</si>
  <si>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</si>
  <si>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</si>
  <si>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</si>
  <si>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</si>
  <si>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</si>
  <si>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</si>
  <si>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</si>
  <si>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</si>
  <si>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</si>
  <si>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</si>
  <si>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</si>
  <si>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</si>
  <si>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</si>
  <si>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</si>
  <si>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</si>
  <si>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</si>
  <si>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</si>
  <si>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</si>
  <si>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</si>
  <si>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</si>
  <si>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</si>
  <si>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</si>
  <si>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</si>
  <si>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</si>
  <si>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</si>
  <si>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</si>
  <si>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</si>
  <si>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</si>
  <si>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</si>
  <si>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</si>
  <si>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</si>
  <si>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</si>
  <si>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</si>
  <si>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</si>
  <si>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</si>
  <si>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</si>
  <si>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</si>
  <si>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</si>
  <si>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</si>
  <si>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</si>
  <si>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</si>
  <si>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</si>
  <si>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</si>
  <si>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</si>
  <si>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</si>
  <si>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</si>
  <si>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</si>
  <si>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</si>
  <si>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</si>
  <si>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</si>
  <si>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</si>
  <si>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</si>
  <si>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</si>
  <si>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</si>
  <si>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</si>
  <si>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</si>
  <si>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</si>
  <si>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</si>
  <si>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</si>
  <si>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</si>
  <si>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</si>
  <si>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</si>
  <si>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</si>
  <si>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</si>
  <si>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</si>
  <si>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</si>
  <si>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</si>
  <si>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</si>
  <si>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</si>
  <si>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</si>
  <si>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</si>
  <si>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</si>
  <si>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</si>
  <si>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</si>
  <si>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</si>
  <si>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</si>
  <si>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</si>
  <si>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</si>
  <si>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</si>
  <si>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</si>
  <si>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</si>
  <si>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</si>
  <si>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</si>
  <si>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</si>
  <si>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</si>
  <si>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</si>
  <si>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</si>
  <si>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</si>
  <si>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</si>
  <si>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</si>
  <si>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</si>
  <si>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</si>
  <si>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</si>
  <si>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</si>
  <si>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</si>
  <si>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</si>
  <si>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</si>
  <si>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</si>
  <si>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</si>
  <si>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</si>
  <si>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</si>
  <si>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</si>
  <si>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</si>
  <si>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</si>
  <si>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</si>
  <si>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</si>
  <si>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</si>
  <si>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</si>
  <si>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</si>
  <si>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</si>
  <si>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</si>
  <si>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</si>
  <si>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</si>
  <si>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</si>
  <si>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</si>
  <si>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</si>
  <si>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</si>
  <si>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</si>
  <si>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</si>
  <si>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</si>
  <si>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</si>
  <si>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</si>
  <si>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</si>
  <si>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</si>
  <si>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</si>
  <si>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</si>
  <si>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</si>
  <si>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</si>
  <si>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</si>
  <si>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</si>
  <si>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</si>
  <si>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</si>
  <si>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</si>
  <si>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</si>
  <si>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</si>
  <si>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</si>
  <si>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</si>
  <si>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</si>
  <si>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</si>
  <si>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</si>
  <si>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</si>
  <si>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</si>
  <si>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</si>
  <si>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</si>
  <si>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</si>
  <si>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</si>
  <si>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</si>
  <si>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</si>
  <si>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</si>
  <si>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</si>
  <si>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</si>
  <si>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</si>
  <si>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</si>
  <si>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</si>
  <si>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</si>
  <si>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</si>
  <si>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</si>
  <si>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</si>
  <si>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</si>
  <si>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</si>
  <si>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</si>
  <si>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</si>
  <si>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</si>
  <si>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</si>
  <si>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</si>
  <si>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</si>
  <si>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</si>
  <si>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</si>
  <si>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</si>
  <si>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</si>
  <si>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</si>
  <si>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</si>
  <si>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</si>
  <si>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</si>
  <si>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</si>
  <si>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</si>
  <si>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</si>
  <si>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</si>
  <si>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</si>
  <si>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</si>
  <si>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</si>
  <si>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</si>
  <si>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</si>
  <si>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</si>
  <si>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</si>
  <si>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</si>
  <si>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</si>
  <si>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</si>
  <si>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</si>
  <si>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</si>
  <si>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</si>
  <si>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</si>
  <si>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</si>
  <si>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</si>
  <si>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</si>
  <si>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</si>
  <si>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</si>
  <si>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</si>
  <si>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</si>
  <si>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</si>
  <si>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</si>
  <si>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</si>
  <si>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</si>
  <si>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</si>
  <si>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</si>
  <si>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</si>
  <si>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</si>
  <si>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</si>
  <si>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</si>
  <si>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</si>
  <si>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</si>
  <si>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</si>
  <si>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</si>
  <si>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</si>
  <si>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</si>
  <si>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</si>
  <si>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</si>
  <si>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</si>
  <si>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</si>
  <si>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</si>
  <si>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</si>
  <si>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</si>
  <si>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</si>
  <si>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</si>
  <si>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</si>
  <si>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</si>
  <si>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</si>
  <si>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</si>
  <si>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</si>
  <si>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</si>
  <si>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</si>
  <si>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</si>
  <si>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</si>
  <si>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</si>
  <si>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</si>
  <si>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</si>
  <si>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</si>
  <si>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</si>
  <si>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</si>
  <si>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</si>
  <si>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</si>
  <si>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</si>
  <si>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</si>
  <si>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</si>
  <si>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</si>
  <si>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</si>
  <si>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</si>
  <si>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</si>
  <si>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</si>
  <si>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</si>
  <si>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</si>
  <si>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</si>
  <si>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</si>
  <si>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</si>
  <si>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</si>
  <si>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</si>
  <si>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</si>
  <si>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</si>
  <si>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</si>
  <si>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</si>
  <si>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</si>
  <si>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</si>
  <si>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</si>
  <si>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</si>
  <si>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</si>
  <si>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</si>
  <si>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</si>
  <si>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</si>
  <si>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</si>
  <si>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</si>
  <si>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</si>
  <si>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</si>
  <si>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</si>
  <si>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</si>
  <si>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</si>
  <si>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</si>
  <si>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</si>
  <si>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</si>
  <si>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</si>
  <si>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</si>
  <si>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</si>
  <si>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</si>
  <si>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</si>
  <si>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</si>
  <si>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</si>
  <si>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</si>
  <si>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</si>
  <si>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</si>
  <si>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</si>
  <si>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</si>
  <si>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</si>
  <si>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</si>
  <si>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</si>
  <si>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</si>
  <si>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</si>
  <si>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</si>
  <si>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</si>
  <si>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</si>
  <si>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</si>
  <si>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</si>
  <si>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</si>
  <si>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</si>
  <si>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</si>
  <si>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</si>
  <si>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</si>
  <si>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</si>
  <si>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</si>
  <si>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</si>
  <si>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</si>
  <si>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</si>
  <si>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</si>
  <si>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</si>
  <si>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</si>
  <si>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</si>
  <si>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</si>
  <si>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</si>
  <si>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</si>
  <si>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</si>
  <si>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</si>
  <si>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</si>
  <si>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</si>
  <si>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</si>
  <si>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</si>
  <si>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</si>
  <si>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</si>
  <si>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</si>
  <si>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</si>
  <si>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</si>
  <si>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</si>
  <si>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</si>
  <si>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</si>
  <si>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</si>
  <si>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</si>
  <si>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</si>
  <si>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</si>
  <si>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</si>
  <si>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</si>
  <si>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</si>
  <si>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</si>
  <si>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</si>
  <si>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</si>
  <si>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</si>
  <si>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</si>
  <si>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</si>
  <si>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</si>
  <si>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</si>
  <si>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</si>
  <si>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</si>
  <si>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</si>
  <si>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</si>
  <si>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</si>
  <si>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</si>
  <si>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</si>
  <si>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</si>
  <si>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</si>
  <si>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</si>
  <si>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</si>
  <si>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</si>
  <si>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</si>
  <si>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</si>
  <si>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</si>
  <si>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</si>
  <si>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</si>
  <si>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</si>
  <si>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</si>
  <si>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</si>
  <si>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</si>
  <si>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</si>
  <si>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</si>
  <si>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</si>
  <si>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</si>
  <si>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</si>
  <si>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</si>
  <si>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</si>
  <si>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</si>
  <si>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</si>
  <si>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</si>
  <si>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</si>
  <si>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</si>
  <si>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</si>
  <si>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</si>
  <si>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</si>
  <si>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</si>
  <si>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</si>
  <si>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</si>
  <si>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</si>
  <si>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</si>
  <si>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</si>
  <si>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</si>
  <si>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</si>
  <si>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</si>
  <si>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</si>
  <si>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</si>
  <si>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</si>
  <si>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</si>
  <si>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</si>
  <si>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</si>
  <si>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</si>
  <si>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</si>
  <si>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</si>
  <si>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</si>
  <si>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</si>
  <si>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</si>
  <si>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</si>
  <si>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</si>
  <si>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</si>
  <si>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</si>
  <si>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</si>
  <si>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</si>
  <si>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</si>
  <si>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</si>
  <si>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</si>
  <si>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</si>
  <si>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</si>
  <si>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</si>
  <si>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</si>
  <si>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</si>
  <si>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</si>
  <si>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</si>
  <si>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</si>
  <si>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</si>
  <si>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</si>
  <si>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</si>
  <si>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</si>
  <si>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</si>
  <si>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</si>
  <si>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</si>
  <si>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</si>
  <si>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</si>
  <si>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</si>
  <si>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</si>
  <si>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</si>
  <si>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</si>
  <si>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</si>
  <si>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</si>
  <si>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</si>
  <si>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</si>
  <si>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</si>
  <si>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</si>
  <si>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</si>
  <si>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</si>
  <si>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</si>
  <si>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</si>
  <si>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</si>
  <si>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</si>
  <si>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</si>
  <si>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</si>
  <si>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</si>
  <si>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</si>
  <si>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</si>
  <si>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</si>
  <si>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</si>
  <si>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</si>
  <si>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</si>
  <si>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</si>
  <si>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</si>
  <si>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</si>
  <si>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</si>
  <si>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</si>
  <si>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</si>
  <si>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</si>
  <si>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</si>
  <si>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</si>
  <si>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</si>
  <si>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</si>
  <si>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</si>
  <si>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</si>
  <si>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</si>
  <si>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</si>
  <si>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</si>
  <si>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</si>
  <si>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</si>
  <si>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</si>
  <si>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</si>
  <si>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</si>
  <si>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</si>
  <si>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</si>
  <si>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</si>
  <si>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</si>
  <si>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</si>
  <si>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</si>
  <si>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</si>
  <si>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</si>
  <si>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</si>
  <si>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</si>
  <si>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</si>
  <si>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</si>
  <si>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</si>
  <si>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</si>
  <si>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</si>
  <si>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</si>
  <si>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</si>
  <si>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</si>
  <si>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</si>
  <si>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</si>
  <si>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</si>
  <si>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</si>
  <si>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</si>
  <si>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</si>
  <si>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</si>
  <si>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</si>
  <si>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</si>
  <si>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</si>
  <si>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</si>
  <si>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</si>
  <si>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</si>
  <si>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</si>
  <si>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</si>
  <si>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</si>
  <si>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</si>
  <si>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</si>
  <si>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</si>
  <si>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</si>
  <si>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</si>
  <si>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</si>
  <si>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</si>
  <si>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</si>
  <si>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</si>
  <si>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</si>
  <si>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</si>
  <si>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</si>
  <si>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</si>
  <si>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</si>
  <si>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</si>
  <si>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</si>
  <si>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</si>
  <si>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</si>
  <si>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</si>
  <si>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</si>
  <si>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</si>
  <si>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</si>
  <si>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</si>
  <si>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</si>
  <si>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</si>
  <si>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</si>
  <si>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</si>
  <si>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</si>
  <si>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</si>
  <si>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</si>
  <si>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</si>
  <si>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</si>
  <si>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</si>
  <si>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</si>
  <si>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</si>
  <si>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</si>
  <si>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</si>
  <si>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</si>
  <si>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</si>
  <si>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</si>
  <si>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</si>
  <si>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</si>
  <si>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</si>
  <si>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</si>
  <si>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</si>
  <si>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</si>
  <si>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</si>
  <si>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</si>
  <si>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</si>
  <si>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</si>
  <si>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</si>
  <si>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</si>
  <si>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</si>
  <si>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</si>
  <si>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</si>
  <si>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</si>
  <si>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</si>
  <si>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</si>
  <si>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</si>
  <si>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</si>
  <si>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</si>
  <si>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</si>
  <si>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</si>
  <si>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</si>
  <si>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</si>
  <si>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</si>
  <si>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</si>
  <si>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</si>
  <si>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</si>
  <si>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</si>
  <si>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</si>
  <si>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</si>
  <si>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</si>
  <si>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</si>
  <si>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</si>
  <si>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</si>
  <si>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</si>
  <si>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</si>
  <si>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</si>
  <si>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</si>
  <si>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</si>
  <si>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</si>
  <si>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</si>
  <si>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</si>
  <si>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</si>
  <si>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</si>
  <si>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</si>
  <si>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</si>
  <si>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</si>
  <si>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</si>
  <si>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</si>
  <si>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</si>
  <si>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</si>
  <si>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</si>
  <si>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</si>
  <si>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</si>
  <si>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</si>
  <si>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</si>
  <si>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</si>
  <si>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</si>
  <si>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</si>
  <si>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</si>
  <si>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</si>
  <si>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</si>
  <si>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</si>
  <si>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</si>
  <si>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</si>
  <si>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</si>
  <si>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</si>
  <si>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</si>
  <si>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</si>
  <si>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</si>
  <si>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</si>
  <si>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</si>
  <si>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</si>
  <si>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</si>
  <si>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</si>
  <si>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</si>
  <si>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</si>
  <si>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</si>
  <si>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</si>
  <si>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</si>
  <si>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</si>
  <si>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</si>
  <si>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</si>
  <si>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</si>
  <si>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</si>
  <si>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</si>
  <si>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</si>
  <si>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</si>
  <si>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</si>
  <si>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</si>
  <si>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</si>
  <si>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</si>
  <si>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</si>
  <si>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</si>
  <si>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</si>
  <si>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</si>
  <si>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</si>
  <si>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</si>
  <si>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</si>
  <si>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</si>
  <si>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</si>
  <si>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</si>
  <si>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</si>
  <si>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</si>
  <si>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</si>
  <si>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</si>
  <si>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</si>
  <si>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</si>
  <si>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</si>
  <si>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</si>
  <si>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</si>
  <si>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</si>
  <si>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</si>
  <si>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</si>
  <si>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</si>
  <si>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</si>
  <si>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</si>
  <si>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</si>
  <si>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</si>
  <si>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</si>
  <si>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</si>
  <si>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</si>
  <si>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</si>
  <si>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</si>
  <si>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</si>
  <si>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</si>
  <si>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</si>
  <si>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</si>
  <si>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1400-1450</t>
  </si>
  <si>
    <t>1030-1070</t>
  </si>
  <si>
    <t>1080-1120</t>
  </si>
  <si>
    <t>Part Profit of Rs.40/-</t>
  </si>
  <si>
    <t>440-450</t>
  </si>
  <si>
    <t xml:space="preserve">CUMMINSIND </t>
  </si>
  <si>
    <t>Net Gain / Loss  %</t>
  </si>
  <si>
    <t>All charges</t>
  </si>
  <si>
    <t>80-84</t>
  </si>
  <si>
    <t>17000-17060</t>
  </si>
  <si>
    <t>18500-19000</t>
  </si>
  <si>
    <t>244-249</t>
  </si>
  <si>
    <t>*</t>
  </si>
  <si>
    <t>Loss of Rs.4.25/-</t>
  </si>
  <si>
    <t>575-580</t>
  </si>
  <si>
    <t>Buy&lt;&gt;</t>
  </si>
  <si>
    <t>670-675</t>
  </si>
  <si>
    <t>AMBUJACEM AUG FUT</t>
  </si>
  <si>
    <t xml:space="preserve"> ITC 210 CE AUG</t>
  </si>
  <si>
    <t>Loss of Rs.1.25/-</t>
  </si>
  <si>
    <t>-4.25</t>
  </si>
  <si>
    <t>730-735</t>
  </si>
  <si>
    <t>Profit of Rs.12/-</t>
  </si>
  <si>
    <t xml:space="preserve">TCS </t>
  </si>
  <si>
    <t>1050-1060</t>
  </si>
  <si>
    <t>580-600</t>
  </si>
  <si>
    <t xml:space="preserve">Retail Research Technical Calls &amp; Fundamental Performance Report for the month of Aug-2020 </t>
  </si>
  <si>
    <t>4600-4650</t>
  </si>
  <si>
    <t>Profit of Rs.16.5/-</t>
  </si>
  <si>
    <t>Profit of Rs.16/-</t>
  </si>
  <si>
    <t>Profit of Rs.33/-</t>
  </si>
  <si>
    <t>Profit of Rs.52/-</t>
  </si>
  <si>
    <t>520-530</t>
  </si>
  <si>
    <t>2197-2203</t>
  </si>
  <si>
    <t>MARUTI 6000 PE AUG</t>
  </si>
  <si>
    <t>68-72</t>
  </si>
  <si>
    <t>5-6.0</t>
  </si>
  <si>
    <t>150-170</t>
  </si>
  <si>
    <t>Profit of Rs.5/-</t>
  </si>
  <si>
    <t>Profit of Rs.17/-</t>
  </si>
  <si>
    <t>385-380</t>
  </si>
  <si>
    <t>Profit of Rs.9.5/-</t>
  </si>
  <si>
    <t>Loss of Rs.11/-</t>
  </si>
  <si>
    <t>Profit of Rs.24/-</t>
  </si>
  <si>
    <t>Profit of Rs.13/-</t>
  </si>
  <si>
    <t>Profit of Rs.105/-</t>
  </si>
  <si>
    <t>Profit of Rs.14/-</t>
  </si>
  <si>
    <t>Profit of Rs.32/-</t>
  </si>
  <si>
    <t>Part Profit of Rs.24/-</t>
  </si>
  <si>
    <t>1000-1010</t>
  </si>
  <si>
    <t>1950-2000</t>
  </si>
  <si>
    <t>4400-4500</t>
  </si>
  <si>
    <t>1050-1070</t>
  </si>
  <si>
    <t>4800-4900</t>
  </si>
  <si>
    <t>Buy{}</t>
  </si>
  <si>
    <t>Profit of Rs.0.70/-</t>
  </si>
  <si>
    <t>Profit of Rs.130/-</t>
  </si>
  <si>
    <t>Loss of Rs.14/-</t>
  </si>
  <si>
    <t>NIFTY 11300 PE 27 AUG</t>
  </si>
  <si>
    <t>160-165</t>
  </si>
  <si>
    <t>93-97</t>
  </si>
  <si>
    <t>HEROMOTOCO AUG FUT</t>
  </si>
  <si>
    <t>2800-2810</t>
  </si>
  <si>
    <t>1400-1420</t>
  </si>
  <si>
    <t>265-270</t>
  </si>
  <si>
    <t>2250-2260</t>
  </si>
  <si>
    <t>Profit of Rs.20/-</t>
  </si>
  <si>
    <t>Profit of Rs.25.5/-</t>
  </si>
  <si>
    <t>Profit of Rs.54/-</t>
  </si>
  <si>
    <t>555-560</t>
  </si>
  <si>
    <t>415-420</t>
  </si>
  <si>
    <t>Profit of Rs.13.5/-</t>
  </si>
  <si>
    <t>Profit of Rs.23.5/-</t>
  </si>
  <si>
    <t>NIFTY 11100 PE 27 AUG</t>
  </si>
  <si>
    <t>NIFTY 11300 PE 13-AUG</t>
  </si>
  <si>
    <t>Profit of Rs.14.5/-</t>
  </si>
  <si>
    <t>1300-1320</t>
  </si>
  <si>
    <t>A</t>
  </si>
  <si>
    <t>Profit of Rs.11.5/-</t>
  </si>
  <si>
    <t>Profit of Rs.8.5/-</t>
  </si>
  <si>
    <t>Loss of Rs.27/-</t>
  </si>
  <si>
    <t>405-410</t>
  </si>
  <si>
    <t>Profit of Rs.7/-</t>
  </si>
  <si>
    <t>2900-2950</t>
  </si>
  <si>
    <t>Profit of Rs.50/-</t>
  </si>
  <si>
    <t>410-400</t>
  </si>
  <si>
    <t>NIFTY 11300 PE 20-AUG</t>
  </si>
  <si>
    <t>Profit of Rs.31/-</t>
  </si>
  <si>
    <t xml:space="preserve">NIFTY AUG FUT </t>
  </si>
  <si>
    <t>Profit of Rs.90/-</t>
  </si>
  <si>
    <t>420-430</t>
  </si>
  <si>
    <t>197.5-198.5</t>
  </si>
  <si>
    <t>218-220</t>
  </si>
  <si>
    <t>370-360</t>
  </si>
  <si>
    <t>2650-2600</t>
  </si>
  <si>
    <t>255-250</t>
  </si>
  <si>
    <t>Profit of Rs.1/-</t>
  </si>
  <si>
    <t>CENTURYTEXT</t>
  </si>
  <si>
    <t>325-330</t>
  </si>
  <si>
    <t>1500-1530</t>
  </si>
  <si>
    <t>MARUTI AUG FUT</t>
  </si>
  <si>
    <t>6550-6500</t>
  </si>
  <si>
    <t>Loss of Rs.140/-</t>
  </si>
  <si>
    <t>TOWER RESEARCH CAPITAL MARKETS INDIA PRIVATE LIMITED</t>
  </si>
  <si>
    <t>Loss of Rs.105/-</t>
  </si>
  <si>
    <t>Loss of Rs.75/-</t>
  </si>
  <si>
    <t xml:space="preserve">BATAINDIA </t>
  </si>
  <si>
    <t>Profit of Rs.230/-</t>
  </si>
  <si>
    <t>Profit of Rs.72/-</t>
  </si>
  <si>
    <t>Profit of Rs.21.5/-</t>
  </si>
  <si>
    <t>Profit of Rs.80/-</t>
  </si>
  <si>
    <t>2200-2300</t>
  </si>
  <si>
    <t>555-565</t>
  </si>
  <si>
    <t>49-50</t>
  </si>
  <si>
    <t>Profit of Rs.3.5/-</t>
  </si>
  <si>
    <t>880-900</t>
  </si>
  <si>
    <t>Profit of Rs.10/-</t>
  </si>
  <si>
    <t>Profit of Rs.30/-</t>
  </si>
  <si>
    <t>140-142</t>
  </si>
  <si>
    <t>Profit of Rs.7.5/-</t>
  </si>
  <si>
    <t>Profit of Rs.2.75/-</t>
  </si>
  <si>
    <t>192-190</t>
  </si>
  <si>
    <t>Profit of Rs.55.5/-</t>
  </si>
  <si>
    <t>PARLEIND</t>
  </si>
  <si>
    <t>SUN NIDHI INFRASTRUCTURE DEVELOPERS PRIVATE LIMITED</t>
  </si>
  <si>
    <t>NIFTY 11350 PE 27-AUG</t>
  </si>
  <si>
    <t>Profit of Rs.4.5/-</t>
  </si>
  <si>
    <t>Profit of Rs.1.1/-</t>
  </si>
  <si>
    <t xml:space="preserve">INDIACEM </t>
  </si>
  <si>
    <t xml:space="preserve">Buy </t>
  </si>
  <si>
    <t>130-135</t>
  </si>
  <si>
    <t>158-160</t>
  </si>
  <si>
    <t xml:space="preserve">DABUR </t>
  </si>
  <si>
    <t>491-493</t>
  </si>
  <si>
    <t>510-515</t>
  </si>
  <si>
    <t>171-173</t>
  </si>
  <si>
    <t>COFORGE</t>
  </si>
  <si>
    <t>MODCL</t>
  </si>
  <si>
    <t>VMV</t>
  </si>
  <si>
    <t>DEVISANJAYBHANDARI</t>
  </si>
  <si>
    <t>Part Profit of Rs.5/-</t>
  </si>
  <si>
    <t>Loss of Rs.18/-</t>
  </si>
  <si>
    <t>Loss of Rs.4/-</t>
  </si>
  <si>
    <t>BANKBARODA 49 CE</t>
  </si>
  <si>
    <t>1.20-1.50</t>
  </si>
  <si>
    <t>Profit of Rs.0.2/-</t>
  </si>
  <si>
    <t>NIFTY 11400 PE 27-AUG</t>
  </si>
  <si>
    <t>55-59</t>
  </si>
  <si>
    <t>100-120</t>
  </si>
  <si>
    <t>212-213</t>
  </si>
  <si>
    <t xml:space="preserve">AMARAJABAT 740 PE AUG </t>
  </si>
  <si>
    <t>15-16</t>
  </si>
  <si>
    <t>Profit of Rs.2/-</t>
  </si>
  <si>
    <t>ALEXANDER</t>
  </si>
  <si>
    <t>NAVEEN GUPTA</t>
  </si>
  <si>
    <t>KAHAR NIKLESH KANAIYABHAI</t>
  </si>
  <si>
    <t>HARSHA RAJESHBHAI JHAVERI</t>
  </si>
  <si>
    <t>MIKER FINANCIAL CONSULTANTS PRIVATE LIMITED .</t>
  </si>
  <si>
    <t>ONTIC</t>
  </si>
  <si>
    <t>SAUMIL ARVINDBHAI BHAVNAGARI</t>
  </si>
  <si>
    <t>MARINE</t>
  </si>
  <si>
    <t>Marine Electrical (I) Ltd</t>
  </si>
  <si>
    <t>SHREE SHIVSHAKTI PROJECT CONSULTANT PRIVATE LIMITE</t>
  </si>
  <si>
    <t>Sagardeep Alloys Limited</t>
  </si>
  <si>
    <t>226-229</t>
  </si>
  <si>
    <t>245-250</t>
  </si>
  <si>
    <t xml:space="preserve">VIPIND </t>
  </si>
  <si>
    <t>Loss of Rs.6.5/-</t>
  </si>
  <si>
    <t>M&amp;M 600 PE 27-AUG</t>
  </si>
  <si>
    <t>Profit of Rs.1.35/-</t>
  </si>
  <si>
    <t>M&amp;M 610 PE 27-AUG</t>
  </si>
  <si>
    <t>6.0-7.0</t>
  </si>
  <si>
    <t>13-15</t>
  </si>
  <si>
    <t>SATYA NARAIN GOEL</t>
  </si>
  <si>
    <t>SOURABH KUMAR</t>
  </si>
  <si>
    <t>ARYAMAN</t>
  </si>
  <si>
    <t>AMAR MUKESHBHAI SHAH</t>
  </si>
  <si>
    <t>BIBCL</t>
  </si>
  <si>
    <t>INVESTGUARD VENTURES</t>
  </si>
  <si>
    <t>BITL</t>
  </si>
  <si>
    <t>KISHOR PRAVINCHANDRA PARIKH</t>
  </si>
  <si>
    <t>CANOPYFIN</t>
  </si>
  <si>
    <t>HORA TIE UP PRIVATE LIMITED</t>
  </si>
  <si>
    <t>CHANDRIMA</t>
  </si>
  <si>
    <t>ALPAPRADEEPBHATT</t>
  </si>
  <si>
    <t>GREYCELLS</t>
  </si>
  <si>
    <t>SANJIV KANWAL CHAINANI</t>
  </si>
  <si>
    <t>PLATINUMLINE INVESTMENT &amp; TRADING CO LTD</t>
  </si>
  <si>
    <t>HKG</t>
  </si>
  <si>
    <t>NAVRATRI SHARE TRADING PRIVATE LIMITED .</t>
  </si>
  <si>
    <t>VALUEWORTH ADVISORS LLP</t>
  </si>
  <si>
    <t>INDRENEW</t>
  </si>
  <si>
    <t>AKASH RAJESH SHAH</t>
  </si>
  <si>
    <t>RAMESH RAO THANGADA</t>
  </si>
  <si>
    <t>ANURADHA THANGADA</t>
  </si>
  <si>
    <t>JENBURPH</t>
  </si>
  <si>
    <t>ARIES STOCKTRADES PVT LTD A/C-PMS</t>
  </si>
  <si>
    <t>LPNAVAL</t>
  </si>
  <si>
    <t>NNM SECURITIES PVT LTD</t>
  </si>
  <si>
    <t>MAYFIELD XII MAURITIUS</t>
  </si>
  <si>
    <t>MAYFIELD XII MAURITIUS FDI</t>
  </si>
  <si>
    <t>ICICI PRUDENTIAL MUTUAL FUND</t>
  </si>
  <si>
    <t>MASSACHUSETTS INSTITUTE OF TECHNOLOGY</t>
  </si>
  <si>
    <t>238 PLAN ASSOCIATES LLC</t>
  </si>
  <si>
    <t>SHUCHI DEALMARK PRIVATE LIMITED</t>
  </si>
  <si>
    <t>DISHANK VIPUL SHAH</t>
  </si>
  <si>
    <t>VIKRAM RAJESH TANDEL</t>
  </si>
  <si>
    <t>SHREE BHUVANAKARAM TRADINVEST PVT LTD</t>
  </si>
  <si>
    <t>BG CO AC RBOS PLC AS DEP OF BGPF SUB FD OF BG OGF</t>
  </si>
  <si>
    <t>SENIOR ADVISORY SERVICES PRIVATE LIMITED</t>
  </si>
  <si>
    <t>RADHAKRISHNA RAMNARAIN PVT LTD</t>
  </si>
  <si>
    <t>RMCHEM</t>
  </si>
  <si>
    <t>NIKHIL GULABCHAND SHAH</t>
  </si>
  <si>
    <t>MANOJKUMAR GUNVANTRAI SOMANI</t>
  </si>
  <si>
    <t>SAGAR</t>
  </si>
  <si>
    <t>DHIRAJJUNEJA</t>
  </si>
  <si>
    <t>DHARA TECHNOSYSTEM LLP</t>
  </si>
  <si>
    <t>SEACOAST</t>
  </si>
  <si>
    <t>KINNARI MUKUND SHAH</t>
  </si>
  <si>
    <t>MUKUND M SHAH HUF</t>
  </si>
  <si>
    <t>MUKUND MAHENDRA SHAH</t>
  </si>
  <si>
    <t>KINJAL RAHULKUMAR PATEL</t>
  </si>
  <si>
    <t>BINARY INFRATRADE PRIVATE LIMITED</t>
  </si>
  <si>
    <t>RAGHUKOOL ESTATE DEVELOPEMENT LLP</t>
  </si>
  <si>
    <t>PALM SHELTER ESTATE DEVELOPMENT LLP</t>
  </si>
  <si>
    <t>TAHL</t>
  </si>
  <si>
    <t>TRANSCHEM</t>
  </si>
  <si>
    <t>PRIYANKA FINANCE PRIVATE LIMITED</t>
  </si>
  <si>
    <t>JMS MINING PRIVATE LIMITED</t>
  </si>
  <si>
    <t>AJOONI</t>
  </si>
  <si>
    <t>Ajooni Biotech Limited</t>
  </si>
  <si>
    <t>JASJOT SINGH</t>
  </si>
  <si>
    <t>AksharChem India Limited</t>
  </si>
  <si>
    <t>ALPESH VASANJI FURIYA</t>
  </si>
  <si>
    <t>Gic Housing Finance Ltd</t>
  </si>
  <si>
    <t>RAJ RATAN COMMODITIES PRIVATE LIMITED</t>
  </si>
  <si>
    <t>HEG Ltd</t>
  </si>
  <si>
    <t>GRAVITON RESEARCH CAPITAL LLP</t>
  </si>
  <si>
    <t>HUSYSLTD</t>
  </si>
  <si>
    <t>Husys Consulting Ltd.</t>
  </si>
  <si>
    <t>MAHAPATRA ARUN KUMAR</t>
  </si>
  <si>
    <t>Indbank Merchant Banking</t>
  </si>
  <si>
    <t>ALPHA LEON ENTERPRISES LLP</t>
  </si>
  <si>
    <t>PSL Limited</t>
  </si>
  <si>
    <t>NIMISH  PANDE</t>
  </si>
  <si>
    <t>RBL Bank Limited</t>
  </si>
  <si>
    <t>DHARMIK NITINBHAI CHAUHAN</t>
  </si>
  <si>
    <t>Som Dist &amp; Brew Ltd</t>
  </si>
  <si>
    <t>CHETAN RASIKLAL SHAH</t>
  </si>
  <si>
    <t>SHIVAUM</t>
  </si>
  <si>
    <t>Shiv Aum Steels Limited</t>
  </si>
  <si>
    <t>OVERSKUD MULTI ASSET MANAGEMENT PRIVATE LIMITED</t>
  </si>
  <si>
    <t>South West Pinnacle Ltd</t>
  </si>
  <si>
    <t>JAIN VIKAS</t>
  </si>
  <si>
    <t>TCI Express Limited</t>
  </si>
  <si>
    <t>HDFC MUTUAL FUND A/C TAX SAVER FUND</t>
  </si>
  <si>
    <t>Techno Elec &amp; Eng Co. Ltd</t>
  </si>
  <si>
    <t>SBI MUTUAL FUND</t>
  </si>
  <si>
    <t>Vivimed Labs Limited</t>
  </si>
  <si>
    <t>TEJAS TRADEFIN LLP</t>
  </si>
  <si>
    <t>AARTISURF</t>
  </si>
  <si>
    <t>Aarti Surfactants Limited</t>
  </si>
  <si>
    <t>TRIPTA RANI</t>
  </si>
  <si>
    <t>ROY AMALRAJ</t>
  </si>
  <si>
    <t>Libas Designs Limited</t>
  </si>
  <si>
    <t>GUPTA MANISHA</t>
  </si>
  <si>
    <t>MINDA-RE</t>
  </si>
  <si>
    <t>Minda Industries RE</t>
  </si>
  <si>
    <t>MATTHEWS ASIA DIVIDEND FUND</t>
  </si>
  <si>
    <t>EARC TRUST SC 30</t>
  </si>
  <si>
    <t>JAI AMBE TRADEXIM PRIVATE LIMITED</t>
  </si>
  <si>
    <t>GOGIA CAPITAL SERVICES LIMITED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</si>
</sst>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84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43" fontId="6" fillId="2" borderId="37" xfId="160" applyFont="1" applyFill="1" applyBorder="1"/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49" fontId="8" fillId="2" borderId="37" xfId="0" applyNumberFormat="1" applyFont="1" applyFill="1" applyBorder="1" applyAlignment="1">
      <alignment horizontal="center"/>
    </xf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47" fillId="58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0" fontId="0" fillId="58" borderId="37" xfId="0" applyNumberFormat="1" applyFill="1" applyBorder="1" applyAlignment="1">
      <alignment horizontal="center" vertical="center"/>
    </xf>
    <xf numFmtId="43" fontId="6" fillId="58" borderId="37" xfId="160" applyFont="1" applyFill="1" applyBorder="1"/>
    <xf numFmtId="43" fontId="8" fillId="58" borderId="37" xfId="160" applyFont="1" applyFill="1" applyBorder="1" applyAlignment="1">
      <alignment horizontal="left"/>
    </xf>
    <xf numFmtId="43" fontId="47" fillId="58" borderId="37" xfId="160" applyFont="1" applyFill="1" applyBorder="1" applyAlignment="1">
      <alignment horizontal="center" vertical="top"/>
    </xf>
    <xf numFmtId="0" fontId="47" fillId="58" borderId="37" xfId="0" applyFont="1" applyFill="1" applyBorder="1" applyAlignment="1">
      <alignment horizontal="center" vertical="top"/>
    </xf>
    <xf numFmtId="0" fontId="6" fillId="58" borderId="37" xfId="0" applyFont="1" applyFill="1" applyBorder="1"/>
    <xf numFmtId="0" fontId="7" fillId="60" borderId="5" xfId="0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0" fontId="0" fillId="0" borderId="37" xfId="0" applyFont="1" applyBorder="1"/>
    <xf numFmtId="164" fontId="0" fillId="49" borderId="37" xfId="0" applyNumberForma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10" fontId="7" fillId="49" borderId="37" xfId="51" applyNumberFormat="1" applyFont="1" applyFill="1" applyBorder="1" applyAlignment="1" applyProtection="1">
      <alignment horizontal="center" vertical="center" wrapText="1"/>
    </xf>
    <xf numFmtId="49" fontId="7" fillId="2" borderId="37" xfId="0" applyNumberFormat="1" applyFont="1" applyFill="1" applyBorder="1" applyAlignment="1">
      <alignment horizontal="center"/>
    </xf>
    <xf numFmtId="165" fontId="8" fillId="2" borderId="37" xfId="0" applyNumberFormat="1" applyFont="1" applyFill="1" applyBorder="1" applyAlignment="1">
      <alignment horizontal="center" vertical="center"/>
    </xf>
    <xf numFmtId="16" fontId="3" fillId="2" borderId="37" xfId="0" applyNumberFormat="1" applyFont="1" applyFill="1" applyBorder="1" applyAlignment="1">
      <alignment horizontal="center" vertical="center"/>
    </xf>
    <xf numFmtId="165" fontId="7" fillId="58" borderId="5" xfId="0" applyNumberFormat="1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center" vertical="center"/>
    </xf>
    <xf numFmtId="43" fontId="7" fillId="49" borderId="5" xfId="160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164" fontId="0" fillId="0" borderId="37" xfId="0" applyNumberForma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0" fontId="7" fillId="0" borderId="37" xfId="51" applyNumberFormat="1" applyFont="1" applyFill="1" applyBorder="1" applyAlignment="1" applyProtection="1">
      <alignment horizontal="center" vertical="center" wrapText="1"/>
    </xf>
    <xf numFmtId="43" fontId="7" fillId="0" borderId="5" xfId="160" applyFont="1" applyFill="1" applyBorder="1" applyAlignment="1">
      <alignment horizontal="center" vertical="center"/>
    </xf>
    <xf numFmtId="16" fontId="49" fillId="0" borderId="37" xfId="160" applyNumberFormat="1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16" fontId="47" fillId="2" borderId="37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16" fontId="7" fillId="49" borderId="37" xfId="160" applyNumberFormat="1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0" fontId="6" fillId="58" borderId="37" xfId="0" applyFont="1" applyFill="1" applyBorder="1" applyAlignment="1">
      <alignment horizontal="center"/>
    </xf>
    <xf numFmtId="49" fontId="7" fillId="58" borderId="37" xfId="0" applyNumberFormat="1" applyFont="1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16" fontId="8" fillId="2" borderId="37" xfId="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center" vertical="center"/>
    </xf>
    <xf numFmtId="165" fontId="8" fillId="58" borderId="37" xfId="0" applyNumberFormat="1" applyFont="1" applyFill="1" applyBorder="1" applyAlignment="1">
      <alignment horizontal="center" vertical="center"/>
    </xf>
    <xf numFmtId="0" fontId="0" fillId="60" borderId="37" xfId="0" applyFill="1" applyBorder="1"/>
    <xf numFmtId="0" fontId="47" fillId="60" borderId="37" xfId="0" applyFont="1" applyFill="1" applyBorder="1" applyAlignment="1">
      <alignment horizontal="center"/>
    </xf>
    <xf numFmtId="0" fontId="0" fillId="49" borderId="37" xfId="0" applyNumberFormat="1" applyFill="1" applyBorder="1" applyAlignment="1">
      <alignment horizontal="center" vertical="center"/>
    </xf>
    <xf numFmtId="43" fontId="6" fillId="49" borderId="37" xfId="160" applyFont="1" applyFill="1" applyBorder="1"/>
    <xf numFmtId="43" fontId="8" fillId="49" borderId="37" xfId="160" applyFont="1" applyFill="1" applyBorder="1" applyAlignment="1">
      <alignment horizontal="left" vertical="center"/>
    </xf>
    <xf numFmtId="43" fontId="47" fillId="49" borderId="37" xfId="160" applyFont="1" applyFill="1" applyBorder="1" applyAlignment="1">
      <alignment horizontal="center" vertical="top"/>
    </xf>
    <xf numFmtId="0" fontId="0" fillId="49" borderId="37" xfId="0" applyFill="1" applyBorder="1" applyAlignment="1">
      <alignment horizontal="center" vertical="center"/>
    </xf>
    <xf numFmtId="0" fontId="47" fillId="49" borderId="37" xfId="0" applyFont="1" applyFill="1" applyBorder="1" applyAlignment="1">
      <alignment horizontal="center" vertical="top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horizontal="center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8" fillId="60" borderId="37" xfId="160" applyFont="1" applyFill="1" applyBorder="1" applyAlignment="1">
      <alignment horizontal="left"/>
    </xf>
    <xf numFmtId="43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165" fontId="0" fillId="60" borderId="37" xfId="0" applyNumberFormat="1" applyFill="1" applyBorder="1" applyAlignment="1">
      <alignment horizontal="center" vertical="center"/>
    </xf>
    <xf numFmtId="0" fontId="0" fillId="60" borderId="37" xfId="0" applyFill="1" applyBorder="1" applyAlignment="1">
      <alignment horizontal="center" vertical="center"/>
    </xf>
    <xf numFmtId="16" fontId="47" fillId="60" borderId="37" xfId="0" applyNumberFormat="1" applyFont="1" applyFill="1" applyBorder="1" applyAlignment="1">
      <alignment horizontal="center" vertical="center"/>
    </xf>
    <xf numFmtId="165" fontId="0" fillId="58" borderId="37" xfId="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0" fillId="58" borderId="37" xfId="0" applyFont="1" applyFill="1" applyBorder="1" applyAlignment="1">
      <alignment horizontal="center" vertical="center"/>
    </xf>
    <xf numFmtId="169" fontId="8" fillId="58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0" fontId="6" fillId="60" borderId="37" xfId="0" applyFont="1" applyFill="1" applyBorder="1"/>
    <xf numFmtId="0" fontId="6" fillId="60" borderId="37" xfId="0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0" fontId="0" fillId="61" borderId="37" xfId="0" applyFill="1" applyBorder="1" applyAlignment="1">
      <alignment horizontal="center"/>
    </xf>
    <xf numFmtId="164" fontId="0" fillId="61" borderId="37" xfId="0" applyNumberFormat="1" applyFill="1" applyBorder="1" applyAlignment="1">
      <alignment horizontal="center" vertical="center"/>
    </xf>
    <xf numFmtId="0" fontId="0" fillId="61" borderId="37" xfId="0" applyFill="1" applyBorder="1"/>
    <xf numFmtId="0" fontId="8" fillId="61" borderId="37" xfId="0" applyFont="1" applyFill="1" applyBorder="1" applyAlignment="1">
      <alignment horizontal="left"/>
    </xf>
    <xf numFmtId="0" fontId="47" fillId="61" borderId="37" xfId="0" applyFont="1" applyFill="1" applyBorder="1" applyAlignment="1">
      <alignment horizontal="center" vertical="center"/>
    </xf>
    <xf numFmtId="0" fontId="47" fillId="61" borderId="37" xfId="0" applyFont="1" applyFill="1" applyBorder="1" applyAlignment="1">
      <alignment horizontal="center"/>
    </xf>
    <xf numFmtId="0" fontId="7" fillId="61" borderId="5" xfId="0" applyFont="1" applyFill="1" applyBorder="1" applyAlignment="1">
      <alignment horizontal="center" vertical="center"/>
    </xf>
    <xf numFmtId="2" fontId="7" fillId="61" borderId="5" xfId="0" applyNumberFormat="1" applyFont="1" applyFill="1" applyBorder="1" applyAlignment="1">
      <alignment horizontal="center" vertical="center"/>
    </xf>
    <xf numFmtId="10" fontId="7" fillId="61" borderId="37" xfId="51" applyNumberFormat="1" applyFont="1" applyFill="1" applyBorder="1" applyAlignment="1" applyProtection="1">
      <alignment horizontal="center" vertical="center" wrapText="1"/>
    </xf>
    <xf numFmtId="43" fontId="7" fillId="61" borderId="5" xfId="160" applyFont="1" applyFill="1" applyBorder="1" applyAlignment="1">
      <alignment horizontal="center" vertical="center"/>
    </xf>
    <xf numFmtId="16" fontId="49" fillId="61" borderId="37" xfId="16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" fontId="49" fillId="58" borderId="37" xfId="16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5" fontId="0" fillId="60" borderId="37" xfId="0" applyNumberFormat="1" applyFont="1" applyFill="1" applyBorder="1" applyAlignment="1">
      <alignment horizontal="center" vertical="center"/>
    </xf>
    <xf numFmtId="0" fontId="0" fillId="60" borderId="3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" fontId="7" fillId="61" borderId="37" xfId="16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0" fillId="2" borderId="5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165" fontId="0" fillId="2" borderId="5" xfId="0" applyNumberFormat="1" applyFill="1" applyBorder="1" applyAlignment="1">
      <alignment horizontal="center" vertical="center"/>
    </xf>
    <xf numFmtId="165" fontId="0" fillId="2" borderId="38" xfId="0" applyNumberForma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1" fontId="0" fillId="60" borderId="37" xfId="0" applyNumberFormat="1" applyFill="1" applyBorder="1" applyAlignment="1">
      <alignment horizontal="center" vertical="center"/>
    </xf>
    <xf numFmtId="1" fontId="0" fillId="58" borderId="37" xfId="0" applyNumberFormat="1" applyFill="1" applyBorder="1" applyAlignment="1">
      <alignment horizontal="center" vertical="center"/>
    </xf>
    <xf numFmtId="1" fontId="0" fillId="61" borderId="37" xfId="0" applyNumberForma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" fontId="0" fillId="0" borderId="37" xfId="0" applyNumberForma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153</xdr:row>
      <xdr:rowOff>56589</xdr:rowOff>
    </xdr:from>
    <xdr:to>
      <xdr:col>11</xdr:col>
      <xdr:colOff>368674</xdr:colOff>
      <xdr:row>167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153</xdr:row>
      <xdr:rowOff>79001</xdr:rowOff>
    </xdr:from>
    <xdr:to>
      <xdr:col>5</xdr:col>
      <xdr:colOff>64994</xdr:colOff>
      <xdr:row>157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30" sqref="C3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44069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53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G15" sqref="G15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44069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62" t="s">
        <v>16</v>
      </c>
      <c r="B9" s="564" t="s">
        <v>17</v>
      </c>
      <c r="C9" s="564" t="s">
        <v>18</v>
      </c>
      <c r="D9" s="274" t="s">
        <v>19</v>
      </c>
      <c r="E9" s="274" t="s">
        <v>20</v>
      </c>
      <c r="F9" s="559" t="s">
        <v>21</v>
      </c>
      <c r="G9" s="560"/>
      <c r="H9" s="561"/>
      <c r="I9" s="559" t="s">
        <v>22</v>
      </c>
      <c r="J9" s="560"/>
      <c r="K9" s="561"/>
      <c r="L9" s="274"/>
      <c r="M9" s="281"/>
      <c r="N9" s="281"/>
      <c r="O9" s="281"/>
    </row>
    <row r="10" spans="1:15" ht="59.25" customHeight="1">
      <c r="A10" s="563"/>
      <c r="B10" s="565" t="s">
        <v>17</v>
      </c>
      <c r="C10" s="565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90" t="s">
        <v>34</v>
      </c>
      <c r="C11" s="277" t="s">
        <v>35</v>
      </c>
      <c r="D11" s="303">
        <v>23078.15</v>
      </c>
      <c r="E11" s="303">
        <v>23023.933333333334</v>
      </c>
      <c r="F11" s="315">
        <v>22879.216666666667</v>
      </c>
      <c r="G11" s="315">
        <v>22680.283333333333</v>
      </c>
      <c r="H11" s="315">
        <v>22535.566666666666</v>
      </c>
      <c r="I11" s="315">
        <v>23222.866666666669</v>
      </c>
      <c r="J11" s="315">
        <v>23367.583333333336</v>
      </c>
      <c r="K11" s="315">
        <v>23566.51666666667</v>
      </c>
      <c r="L11" s="302">
        <v>23168.65</v>
      </c>
      <c r="M11" s="302">
        <v>22825</v>
      </c>
      <c r="N11" s="319">
        <v>1756425</v>
      </c>
      <c r="O11" s="320">
        <v>0.11145035752705182</v>
      </c>
    </row>
    <row r="12" spans="1:15" ht="15">
      <c r="A12" s="277">
        <v>2</v>
      </c>
      <c r="B12" s="390" t="s">
        <v>34</v>
      </c>
      <c r="C12" s="277" t="s">
        <v>36</v>
      </c>
      <c r="D12" s="316">
        <v>11471.65</v>
      </c>
      <c r="E12" s="316">
        <v>11469.216666666665</v>
      </c>
      <c r="F12" s="317">
        <v>11418.98333333333</v>
      </c>
      <c r="G12" s="317">
        <v>11366.316666666664</v>
      </c>
      <c r="H12" s="317">
        <v>11316.083333333328</v>
      </c>
      <c r="I12" s="317">
        <v>11521.883333333331</v>
      </c>
      <c r="J12" s="317">
        <v>11572.116666666665</v>
      </c>
      <c r="K12" s="317">
        <v>11624.783333333333</v>
      </c>
      <c r="L12" s="304">
        <v>11519.45</v>
      </c>
      <c r="M12" s="304">
        <v>11416.55</v>
      </c>
      <c r="N12" s="319">
        <v>11806875</v>
      </c>
      <c r="O12" s="320">
        <v>9.6588613318453805E-3</v>
      </c>
    </row>
    <row r="13" spans="1:15" ht="15">
      <c r="A13" s="277">
        <v>3</v>
      </c>
      <c r="B13" s="390" t="s">
        <v>37</v>
      </c>
      <c r="C13" s="277" t="s">
        <v>38</v>
      </c>
      <c r="D13" s="316">
        <v>1403.7</v>
      </c>
      <c r="E13" s="316">
        <v>1410.5999999999997</v>
      </c>
      <c r="F13" s="317">
        <v>1392.1999999999994</v>
      </c>
      <c r="G13" s="317">
        <v>1380.6999999999996</v>
      </c>
      <c r="H13" s="317">
        <v>1362.2999999999993</v>
      </c>
      <c r="I13" s="317">
        <v>1422.0999999999995</v>
      </c>
      <c r="J13" s="317">
        <v>1440.4999999999995</v>
      </c>
      <c r="K13" s="317">
        <v>1451.9999999999995</v>
      </c>
      <c r="L13" s="304">
        <v>1429</v>
      </c>
      <c r="M13" s="304">
        <v>1399.1</v>
      </c>
      <c r="N13" s="319">
        <v>2626500</v>
      </c>
      <c r="O13" s="320">
        <v>3.9992080776083946E-2</v>
      </c>
    </row>
    <row r="14" spans="1:15" ht="15">
      <c r="A14" s="277">
        <v>4</v>
      </c>
      <c r="B14" s="390" t="s">
        <v>39</v>
      </c>
      <c r="C14" s="277" t="s">
        <v>40</v>
      </c>
      <c r="D14" s="316">
        <v>301.35000000000002</v>
      </c>
      <c r="E14" s="316">
        <v>289.75000000000006</v>
      </c>
      <c r="F14" s="317">
        <v>259.7000000000001</v>
      </c>
      <c r="G14" s="317">
        <v>218.05000000000004</v>
      </c>
      <c r="H14" s="317">
        <v>188.00000000000009</v>
      </c>
      <c r="I14" s="317">
        <v>331.40000000000009</v>
      </c>
      <c r="J14" s="317">
        <v>361.45000000000005</v>
      </c>
      <c r="K14" s="317">
        <v>403.10000000000014</v>
      </c>
      <c r="L14" s="304">
        <v>319.8</v>
      </c>
      <c r="M14" s="304">
        <v>248.1</v>
      </c>
      <c r="N14" s="319">
        <v>15072000</v>
      </c>
      <c r="O14" s="320">
        <v>-0.20355104629042486</v>
      </c>
    </row>
    <row r="15" spans="1:15" ht="15">
      <c r="A15" s="277">
        <v>5</v>
      </c>
      <c r="B15" s="390" t="s">
        <v>39</v>
      </c>
      <c r="C15" s="277" t="s">
        <v>41</v>
      </c>
      <c r="D15" s="316">
        <v>347.3</v>
      </c>
      <c r="E15" s="316">
        <v>346.95</v>
      </c>
      <c r="F15" s="317">
        <v>342.34999999999997</v>
      </c>
      <c r="G15" s="317">
        <v>337.4</v>
      </c>
      <c r="H15" s="317">
        <v>332.79999999999995</v>
      </c>
      <c r="I15" s="317">
        <v>351.9</v>
      </c>
      <c r="J15" s="317">
        <v>356.5</v>
      </c>
      <c r="K15" s="317">
        <v>361.45</v>
      </c>
      <c r="L15" s="304">
        <v>351.55</v>
      </c>
      <c r="M15" s="304">
        <v>342</v>
      </c>
      <c r="N15" s="319">
        <v>29040000</v>
      </c>
      <c r="O15" s="320">
        <v>8.6095566078346966E-5</v>
      </c>
    </row>
    <row r="16" spans="1:15" ht="15">
      <c r="A16" s="277">
        <v>6</v>
      </c>
      <c r="B16" s="390" t="s">
        <v>44</v>
      </c>
      <c r="C16" s="277" t="s">
        <v>45</v>
      </c>
      <c r="D16" s="316">
        <v>739.45</v>
      </c>
      <c r="E16" s="316">
        <v>741.31666666666661</v>
      </c>
      <c r="F16" s="317">
        <v>732.83333333333326</v>
      </c>
      <c r="G16" s="317">
        <v>726.2166666666667</v>
      </c>
      <c r="H16" s="317">
        <v>717.73333333333335</v>
      </c>
      <c r="I16" s="317">
        <v>747.93333333333317</v>
      </c>
      <c r="J16" s="317">
        <v>756.41666666666652</v>
      </c>
      <c r="K16" s="317">
        <v>763.03333333333308</v>
      </c>
      <c r="L16" s="304">
        <v>749.8</v>
      </c>
      <c r="M16" s="304">
        <v>734.7</v>
      </c>
      <c r="N16" s="319">
        <v>1285000</v>
      </c>
      <c r="O16" s="320">
        <v>5.0695012264922325E-2</v>
      </c>
    </row>
    <row r="17" spans="1:15" ht="15">
      <c r="A17" s="277">
        <v>7</v>
      </c>
      <c r="B17" s="390" t="s">
        <v>37</v>
      </c>
      <c r="C17" s="277" t="s">
        <v>46</v>
      </c>
      <c r="D17" s="316">
        <v>222.75</v>
      </c>
      <c r="E17" s="316">
        <v>223.41666666666666</v>
      </c>
      <c r="F17" s="317">
        <v>220.33333333333331</v>
      </c>
      <c r="G17" s="317">
        <v>217.91666666666666</v>
      </c>
      <c r="H17" s="317">
        <v>214.83333333333331</v>
      </c>
      <c r="I17" s="317">
        <v>225.83333333333331</v>
      </c>
      <c r="J17" s="317">
        <v>228.91666666666663</v>
      </c>
      <c r="K17" s="317">
        <v>231.33333333333331</v>
      </c>
      <c r="L17" s="304">
        <v>226.5</v>
      </c>
      <c r="M17" s="304">
        <v>221</v>
      </c>
      <c r="N17" s="319">
        <v>16476000</v>
      </c>
      <c r="O17" s="320">
        <v>-4.5201668984700974E-2</v>
      </c>
    </row>
    <row r="18" spans="1:15" ht="15">
      <c r="A18" s="277">
        <v>8</v>
      </c>
      <c r="B18" s="390" t="s">
        <v>39</v>
      </c>
      <c r="C18" s="277" t="s">
        <v>47</v>
      </c>
      <c r="D18" s="316">
        <v>1666.6</v>
      </c>
      <c r="E18" s="316">
        <v>1681.8666666666668</v>
      </c>
      <c r="F18" s="317">
        <v>1645.7833333333335</v>
      </c>
      <c r="G18" s="317">
        <v>1624.9666666666667</v>
      </c>
      <c r="H18" s="317">
        <v>1588.8833333333334</v>
      </c>
      <c r="I18" s="317">
        <v>1702.6833333333336</v>
      </c>
      <c r="J18" s="317">
        <v>1738.7666666666667</v>
      </c>
      <c r="K18" s="317">
        <v>1759.5833333333337</v>
      </c>
      <c r="L18" s="304">
        <v>1717.95</v>
      </c>
      <c r="M18" s="304">
        <v>1661.05</v>
      </c>
      <c r="N18" s="319">
        <v>1151000</v>
      </c>
      <c r="O18" s="320">
        <v>7.3694029850746273E-2</v>
      </c>
    </row>
    <row r="19" spans="1:15" ht="15">
      <c r="A19" s="277">
        <v>9</v>
      </c>
      <c r="B19" s="390" t="s">
        <v>44</v>
      </c>
      <c r="C19" s="277" t="s">
        <v>48</v>
      </c>
      <c r="D19" s="316">
        <v>126.8</v>
      </c>
      <c r="E19" s="316">
        <v>127.40000000000002</v>
      </c>
      <c r="F19" s="317">
        <v>125.75000000000003</v>
      </c>
      <c r="G19" s="317">
        <v>124.7</v>
      </c>
      <c r="H19" s="317">
        <v>123.05000000000001</v>
      </c>
      <c r="I19" s="317">
        <v>128.45000000000005</v>
      </c>
      <c r="J19" s="317">
        <v>130.10000000000005</v>
      </c>
      <c r="K19" s="317">
        <v>131.15000000000006</v>
      </c>
      <c r="L19" s="304">
        <v>129.05000000000001</v>
      </c>
      <c r="M19" s="304">
        <v>126.35</v>
      </c>
      <c r="N19" s="319">
        <v>18475000</v>
      </c>
      <c r="O19" s="320">
        <v>-3.6505867014341588E-2</v>
      </c>
    </row>
    <row r="20" spans="1:15" ht="15">
      <c r="A20" s="277">
        <v>10</v>
      </c>
      <c r="B20" s="390" t="s">
        <v>44</v>
      </c>
      <c r="C20" s="277" t="s">
        <v>49</v>
      </c>
      <c r="D20" s="316">
        <v>69.5</v>
      </c>
      <c r="E20" s="316">
        <v>69.233333333333334</v>
      </c>
      <c r="F20" s="317">
        <v>68.366666666666674</v>
      </c>
      <c r="G20" s="317">
        <v>67.233333333333334</v>
      </c>
      <c r="H20" s="317">
        <v>66.366666666666674</v>
      </c>
      <c r="I20" s="317">
        <v>70.366666666666674</v>
      </c>
      <c r="J20" s="317">
        <v>71.23333333333332</v>
      </c>
      <c r="K20" s="317">
        <v>72.366666666666674</v>
      </c>
      <c r="L20" s="304">
        <v>70.099999999999994</v>
      </c>
      <c r="M20" s="304">
        <v>68.099999999999994</v>
      </c>
      <c r="N20" s="319">
        <v>50769000</v>
      </c>
      <c r="O20" s="320">
        <v>-6.9909315746084083E-2</v>
      </c>
    </row>
    <row r="21" spans="1:15" ht="15">
      <c r="A21" s="277">
        <v>11</v>
      </c>
      <c r="B21" s="390" t="s">
        <v>50</v>
      </c>
      <c r="C21" s="277" t="s">
        <v>51</v>
      </c>
      <c r="D21" s="316">
        <v>2000.6</v>
      </c>
      <c r="E21" s="316">
        <v>1992.2166666666665</v>
      </c>
      <c r="F21" s="317">
        <v>1970.9833333333329</v>
      </c>
      <c r="G21" s="317">
        <v>1941.3666666666663</v>
      </c>
      <c r="H21" s="317">
        <v>1920.1333333333328</v>
      </c>
      <c r="I21" s="317">
        <v>2021.833333333333</v>
      </c>
      <c r="J21" s="317">
        <v>2043.0666666666666</v>
      </c>
      <c r="K21" s="317">
        <v>2072.6833333333334</v>
      </c>
      <c r="L21" s="304">
        <v>2013.45</v>
      </c>
      <c r="M21" s="304">
        <v>1962.6</v>
      </c>
      <c r="N21" s="319">
        <v>4696500</v>
      </c>
      <c r="O21" s="320">
        <v>1.801274548055664E-2</v>
      </c>
    </row>
    <row r="22" spans="1:15" ht="15">
      <c r="A22" s="277">
        <v>12</v>
      </c>
      <c r="B22" s="390" t="s">
        <v>52</v>
      </c>
      <c r="C22" s="277" t="s">
        <v>53</v>
      </c>
      <c r="D22" s="316">
        <v>873.6</v>
      </c>
      <c r="E22" s="316">
        <v>879.35</v>
      </c>
      <c r="F22" s="317">
        <v>859.7</v>
      </c>
      <c r="G22" s="317">
        <v>845.80000000000007</v>
      </c>
      <c r="H22" s="317">
        <v>826.15000000000009</v>
      </c>
      <c r="I22" s="317">
        <v>893.25</v>
      </c>
      <c r="J22" s="317">
        <v>912.89999999999986</v>
      </c>
      <c r="K22" s="317">
        <v>926.8</v>
      </c>
      <c r="L22" s="304">
        <v>899</v>
      </c>
      <c r="M22" s="304">
        <v>865.45</v>
      </c>
      <c r="N22" s="319">
        <v>13356200</v>
      </c>
      <c r="O22" s="320">
        <v>1.3814880599960529E-2</v>
      </c>
    </row>
    <row r="23" spans="1:15" ht="15">
      <c r="A23" s="277">
        <v>13</v>
      </c>
      <c r="B23" s="390" t="s">
        <v>54</v>
      </c>
      <c r="C23" s="277" t="s">
        <v>55</v>
      </c>
      <c r="D23" s="316">
        <v>452.05</v>
      </c>
      <c r="E23" s="316">
        <v>452.4666666666667</v>
      </c>
      <c r="F23" s="317">
        <v>447.48333333333341</v>
      </c>
      <c r="G23" s="317">
        <v>442.91666666666669</v>
      </c>
      <c r="H23" s="317">
        <v>437.93333333333339</v>
      </c>
      <c r="I23" s="317">
        <v>457.03333333333342</v>
      </c>
      <c r="J23" s="317">
        <v>462.01666666666677</v>
      </c>
      <c r="K23" s="317">
        <v>466.58333333333343</v>
      </c>
      <c r="L23" s="304">
        <v>457.45</v>
      </c>
      <c r="M23" s="304">
        <v>447.9</v>
      </c>
      <c r="N23" s="319">
        <v>54787200</v>
      </c>
      <c r="O23" s="320">
        <v>-2.1391520555579371E-2</v>
      </c>
    </row>
    <row r="24" spans="1:15" ht="15">
      <c r="A24" s="277">
        <v>14</v>
      </c>
      <c r="B24" s="390" t="s">
        <v>44</v>
      </c>
      <c r="C24" s="277" t="s">
        <v>56</v>
      </c>
      <c r="D24" s="316">
        <v>3014.95</v>
      </c>
      <c r="E24" s="316">
        <v>3020.4833333333336</v>
      </c>
      <c r="F24" s="317">
        <v>2984.5666666666671</v>
      </c>
      <c r="G24" s="317">
        <v>2954.1833333333334</v>
      </c>
      <c r="H24" s="317">
        <v>2918.2666666666669</v>
      </c>
      <c r="I24" s="317">
        <v>3050.8666666666672</v>
      </c>
      <c r="J24" s="317">
        <v>3086.7833333333333</v>
      </c>
      <c r="K24" s="317">
        <v>3117.1666666666674</v>
      </c>
      <c r="L24" s="304">
        <v>3056.4</v>
      </c>
      <c r="M24" s="304">
        <v>2990.1</v>
      </c>
      <c r="N24" s="319">
        <v>1680250</v>
      </c>
      <c r="O24" s="320">
        <v>-1.4516129032258065E-2</v>
      </c>
    </row>
    <row r="25" spans="1:15" ht="15">
      <c r="A25" s="277">
        <v>15</v>
      </c>
      <c r="B25" s="390" t="s">
        <v>57</v>
      </c>
      <c r="C25" s="277" t="s">
        <v>58</v>
      </c>
      <c r="D25" s="316">
        <v>6517.85</v>
      </c>
      <c r="E25" s="316">
        <v>6487.8166666666666</v>
      </c>
      <c r="F25" s="317">
        <v>6435.6333333333332</v>
      </c>
      <c r="G25" s="317">
        <v>6353.416666666667</v>
      </c>
      <c r="H25" s="317">
        <v>6301.2333333333336</v>
      </c>
      <c r="I25" s="317">
        <v>6570.0333333333328</v>
      </c>
      <c r="J25" s="317">
        <v>6622.2166666666653</v>
      </c>
      <c r="K25" s="317">
        <v>6704.4333333333325</v>
      </c>
      <c r="L25" s="304">
        <v>6540</v>
      </c>
      <c r="M25" s="304">
        <v>6405.6</v>
      </c>
      <c r="N25" s="319">
        <v>852375</v>
      </c>
      <c r="O25" s="320">
        <v>5.6881587104773715E-2</v>
      </c>
    </row>
    <row r="26" spans="1:15" ht="15">
      <c r="A26" s="277">
        <v>16</v>
      </c>
      <c r="B26" s="390" t="s">
        <v>57</v>
      </c>
      <c r="C26" s="277" t="s">
        <v>59</v>
      </c>
      <c r="D26" s="316">
        <v>3638.6</v>
      </c>
      <c r="E26" s="316">
        <v>3602.6666666666665</v>
      </c>
      <c r="F26" s="317">
        <v>3551.333333333333</v>
      </c>
      <c r="G26" s="317">
        <v>3464.0666666666666</v>
      </c>
      <c r="H26" s="317">
        <v>3412.7333333333331</v>
      </c>
      <c r="I26" s="317">
        <v>3689.9333333333329</v>
      </c>
      <c r="J26" s="317">
        <v>3741.266666666666</v>
      </c>
      <c r="K26" s="317">
        <v>3828.5333333333328</v>
      </c>
      <c r="L26" s="304">
        <v>3654</v>
      </c>
      <c r="M26" s="304">
        <v>3515.4</v>
      </c>
      <c r="N26" s="319">
        <v>5912500</v>
      </c>
      <c r="O26" s="320">
        <v>1.506502424996781E-2</v>
      </c>
    </row>
    <row r="27" spans="1:15" ht="15">
      <c r="A27" s="277">
        <v>17</v>
      </c>
      <c r="B27" s="390" t="s">
        <v>44</v>
      </c>
      <c r="C27" s="277" t="s">
        <v>60</v>
      </c>
      <c r="D27" s="316">
        <v>1376.75</v>
      </c>
      <c r="E27" s="316">
        <v>1375.9166666666667</v>
      </c>
      <c r="F27" s="317">
        <v>1355.8333333333335</v>
      </c>
      <c r="G27" s="317">
        <v>1334.9166666666667</v>
      </c>
      <c r="H27" s="317">
        <v>1314.8333333333335</v>
      </c>
      <c r="I27" s="317">
        <v>1396.8333333333335</v>
      </c>
      <c r="J27" s="317">
        <v>1416.916666666667</v>
      </c>
      <c r="K27" s="317">
        <v>1437.8333333333335</v>
      </c>
      <c r="L27" s="304">
        <v>1396</v>
      </c>
      <c r="M27" s="304">
        <v>1355</v>
      </c>
      <c r="N27" s="319">
        <v>1634400</v>
      </c>
      <c r="O27" s="320">
        <v>4.6082949308755762E-2</v>
      </c>
    </row>
    <row r="28" spans="1:15" ht="15">
      <c r="A28" s="277">
        <v>18</v>
      </c>
      <c r="B28" s="390" t="s">
        <v>54</v>
      </c>
      <c r="C28" s="277" t="s">
        <v>233</v>
      </c>
      <c r="D28" s="316">
        <v>293.60000000000002</v>
      </c>
      <c r="E28" s="316">
        <v>294.43333333333334</v>
      </c>
      <c r="F28" s="317">
        <v>290.36666666666667</v>
      </c>
      <c r="G28" s="317">
        <v>287.13333333333333</v>
      </c>
      <c r="H28" s="317">
        <v>283.06666666666666</v>
      </c>
      <c r="I28" s="317">
        <v>297.66666666666669</v>
      </c>
      <c r="J28" s="317">
        <v>301.73333333333341</v>
      </c>
      <c r="K28" s="317">
        <v>304.9666666666667</v>
      </c>
      <c r="L28" s="304">
        <v>298.5</v>
      </c>
      <c r="M28" s="304">
        <v>291.2</v>
      </c>
      <c r="N28" s="319">
        <v>31597200</v>
      </c>
      <c r="O28" s="320">
        <v>-5.8333805289686813E-3</v>
      </c>
    </row>
    <row r="29" spans="1:15" ht="15">
      <c r="A29" s="277">
        <v>19</v>
      </c>
      <c r="B29" s="390" t="s">
        <v>54</v>
      </c>
      <c r="C29" s="277" t="s">
        <v>61</v>
      </c>
      <c r="D29" s="316">
        <v>48.85</v>
      </c>
      <c r="E29" s="316">
        <v>49.033333333333331</v>
      </c>
      <c r="F29" s="317">
        <v>48.316666666666663</v>
      </c>
      <c r="G29" s="317">
        <v>47.783333333333331</v>
      </c>
      <c r="H29" s="317">
        <v>47.066666666666663</v>
      </c>
      <c r="I29" s="317">
        <v>49.566666666666663</v>
      </c>
      <c r="J29" s="317">
        <v>50.283333333333331</v>
      </c>
      <c r="K29" s="317">
        <v>50.816666666666663</v>
      </c>
      <c r="L29" s="304">
        <v>49.75</v>
      </c>
      <c r="M29" s="304">
        <v>48.5</v>
      </c>
      <c r="N29" s="319">
        <v>52652200</v>
      </c>
      <c r="O29" s="320">
        <v>4.2227087894901472E-3</v>
      </c>
    </row>
    <row r="30" spans="1:15" ht="15">
      <c r="A30" s="277">
        <v>20</v>
      </c>
      <c r="B30" s="390" t="s">
        <v>50</v>
      </c>
      <c r="C30" s="277" t="s">
        <v>63</v>
      </c>
      <c r="D30" s="316">
        <v>1307.2</v>
      </c>
      <c r="E30" s="316">
        <v>1317.45</v>
      </c>
      <c r="F30" s="317">
        <v>1292.8500000000001</v>
      </c>
      <c r="G30" s="317">
        <v>1278.5</v>
      </c>
      <c r="H30" s="317">
        <v>1253.9000000000001</v>
      </c>
      <c r="I30" s="317">
        <v>1331.8000000000002</v>
      </c>
      <c r="J30" s="317">
        <v>1356.4</v>
      </c>
      <c r="K30" s="317">
        <v>1370.7500000000002</v>
      </c>
      <c r="L30" s="304">
        <v>1342.05</v>
      </c>
      <c r="M30" s="304">
        <v>1303.0999999999999</v>
      </c>
      <c r="N30" s="319">
        <v>1858450</v>
      </c>
      <c r="O30" s="320">
        <v>-0.18597928210069864</v>
      </c>
    </row>
    <row r="31" spans="1:15" ht="15">
      <c r="A31" s="277">
        <v>21</v>
      </c>
      <c r="B31" s="390" t="s">
        <v>64</v>
      </c>
      <c r="C31" s="277" t="s">
        <v>65</v>
      </c>
      <c r="D31" s="316">
        <v>112.65</v>
      </c>
      <c r="E31" s="316">
        <v>113.36666666666667</v>
      </c>
      <c r="F31" s="317">
        <v>110.78333333333335</v>
      </c>
      <c r="G31" s="317">
        <v>108.91666666666667</v>
      </c>
      <c r="H31" s="317">
        <v>106.33333333333334</v>
      </c>
      <c r="I31" s="317">
        <v>115.23333333333335</v>
      </c>
      <c r="J31" s="317">
        <v>117.81666666666666</v>
      </c>
      <c r="K31" s="317">
        <v>119.68333333333335</v>
      </c>
      <c r="L31" s="304">
        <v>115.95</v>
      </c>
      <c r="M31" s="304">
        <v>111.5</v>
      </c>
      <c r="N31" s="319">
        <v>31866800</v>
      </c>
      <c r="O31" s="320">
        <v>4.1739130434782612E-2</v>
      </c>
    </row>
    <row r="32" spans="1:15" ht="15">
      <c r="A32" s="277">
        <v>22</v>
      </c>
      <c r="B32" s="390" t="s">
        <v>50</v>
      </c>
      <c r="C32" s="277" t="s">
        <v>66</v>
      </c>
      <c r="D32" s="316">
        <v>568.79999999999995</v>
      </c>
      <c r="E32" s="316">
        <v>569.2833333333333</v>
      </c>
      <c r="F32" s="317">
        <v>560.81666666666661</v>
      </c>
      <c r="G32" s="317">
        <v>552.83333333333326</v>
      </c>
      <c r="H32" s="317">
        <v>544.36666666666656</v>
      </c>
      <c r="I32" s="317">
        <v>577.26666666666665</v>
      </c>
      <c r="J32" s="317">
        <v>585.73333333333335</v>
      </c>
      <c r="K32" s="317">
        <v>593.7166666666667</v>
      </c>
      <c r="L32" s="304">
        <v>577.75</v>
      </c>
      <c r="M32" s="304">
        <v>561.29999999999995</v>
      </c>
      <c r="N32" s="319">
        <v>3797200</v>
      </c>
      <c r="O32" s="320">
        <v>-4.1377395168008889E-2</v>
      </c>
    </row>
    <row r="33" spans="1:15" ht="15">
      <c r="A33" s="277">
        <v>23</v>
      </c>
      <c r="B33" s="390" t="s">
        <v>44</v>
      </c>
      <c r="C33" s="277" t="s">
        <v>67</v>
      </c>
      <c r="D33" s="316">
        <v>500.2</v>
      </c>
      <c r="E33" s="316">
        <v>503.15000000000003</v>
      </c>
      <c r="F33" s="317">
        <v>492.1</v>
      </c>
      <c r="G33" s="317">
        <v>484</v>
      </c>
      <c r="H33" s="317">
        <v>472.95</v>
      </c>
      <c r="I33" s="317">
        <v>511.25000000000006</v>
      </c>
      <c r="J33" s="317">
        <v>522.30000000000018</v>
      </c>
      <c r="K33" s="317">
        <v>530.40000000000009</v>
      </c>
      <c r="L33" s="304">
        <v>514.20000000000005</v>
      </c>
      <c r="M33" s="304">
        <v>495.05</v>
      </c>
      <c r="N33" s="319">
        <v>6018000</v>
      </c>
      <c r="O33" s="320">
        <v>-4.476190476190476E-2</v>
      </c>
    </row>
    <row r="34" spans="1:15" ht="15">
      <c r="A34" s="277">
        <v>24</v>
      </c>
      <c r="B34" s="390" t="s">
        <v>68</v>
      </c>
      <c r="C34" s="277" t="s">
        <v>69</v>
      </c>
      <c r="D34" s="316">
        <v>528.75</v>
      </c>
      <c r="E34" s="316">
        <v>530.31666666666672</v>
      </c>
      <c r="F34" s="317">
        <v>524.23333333333346</v>
      </c>
      <c r="G34" s="317">
        <v>519.7166666666667</v>
      </c>
      <c r="H34" s="317">
        <v>513.63333333333344</v>
      </c>
      <c r="I34" s="317">
        <v>534.83333333333348</v>
      </c>
      <c r="J34" s="317">
        <v>540.91666666666674</v>
      </c>
      <c r="K34" s="317">
        <v>545.43333333333351</v>
      </c>
      <c r="L34" s="304">
        <v>536.4</v>
      </c>
      <c r="M34" s="304">
        <v>525.79999999999995</v>
      </c>
      <c r="N34" s="319">
        <v>101853126</v>
      </c>
      <c r="O34" s="320">
        <v>-3.0293417922283902E-2</v>
      </c>
    </row>
    <row r="35" spans="1:15" ht="15">
      <c r="A35" s="277">
        <v>25</v>
      </c>
      <c r="B35" s="390" t="s">
        <v>64</v>
      </c>
      <c r="C35" s="277" t="s">
        <v>70</v>
      </c>
      <c r="D35" s="316">
        <v>40.049999999999997</v>
      </c>
      <c r="E35" s="316">
        <v>40.116666666666667</v>
      </c>
      <c r="F35" s="317">
        <v>39.533333333333331</v>
      </c>
      <c r="G35" s="317">
        <v>39.016666666666666</v>
      </c>
      <c r="H35" s="317">
        <v>38.43333333333333</v>
      </c>
      <c r="I35" s="317">
        <v>40.633333333333333</v>
      </c>
      <c r="J35" s="317">
        <v>41.216666666666661</v>
      </c>
      <c r="K35" s="317">
        <v>41.733333333333334</v>
      </c>
      <c r="L35" s="304">
        <v>40.700000000000003</v>
      </c>
      <c r="M35" s="304">
        <v>39.6</v>
      </c>
      <c r="N35" s="319">
        <v>72849000</v>
      </c>
      <c r="O35" s="320">
        <v>-4.5404512933406714E-2</v>
      </c>
    </row>
    <row r="36" spans="1:15" ht="15">
      <c r="A36" s="277">
        <v>26</v>
      </c>
      <c r="B36" s="390" t="s">
        <v>52</v>
      </c>
      <c r="C36" s="277" t="s">
        <v>71</v>
      </c>
      <c r="D36" s="316">
        <v>388.15</v>
      </c>
      <c r="E36" s="316">
        <v>389.73333333333335</v>
      </c>
      <c r="F36" s="317">
        <v>383.91666666666669</v>
      </c>
      <c r="G36" s="317">
        <v>379.68333333333334</v>
      </c>
      <c r="H36" s="317">
        <v>373.86666666666667</v>
      </c>
      <c r="I36" s="317">
        <v>393.9666666666667</v>
      </c>
      <c r="J36" s="317">
        <v>399.7833333333333</v>
      </c>
      <c r="K36" s="317">
        <v>404.01666666666671</v>
      </c>
      <c r="L36" s="304">
        <v>395.55</v>
      </c>
      <c r="M36" s="304">
        <v>385.5</v>
      </c>
      <c r="N36" s="319">
        <v>17397200</v>
      </c>
      <c r="O36" s="320">
        <v>-5.3316645807259075E-2</v>
      </c>
    </row>
    <row r="37" spans="1:15" ht="15">
      <c r="A37" s="277">
        <v>27</v>
      </c>
      <c r="B37" s="390" t="s">
        <v>44</v>
      </c>
      <c r="C37" s="277" t="s">
        <v>72</v>
      </c>
      <c r="D37" s="316">
        <v>14264</v>
      </c>
      <c r="E37" s="316">
        <v>14341.25</v>
      </c>
      <c r="F37" s="317">
        <v>14093.5</v>
      </c>
      <c r="G37" s="317">
        <v>13923</v>
      </c>
      <c r="H37" s="317">
        <v>13675.25</v>
      </c>
      <c r="I37" s="317">
        <v>14511.75</v>
      </c>
      <c r="J37" s="317">
        <v>14759.5</v>
      </c>
      <c r="K37" s="317">
        <v>14930</v>
      </c>
      <c r="L37" s="304">
        <v>14589</v>
      </c>
      <c r="M37" s="304">
        <v>14170.75</v>
      </c>
      <c r="N37" s="319">
        <v>115050</v>
      </c>
      <c r="O37" s="320">
        <v>-2.0851063829787235E-2</v>
      </c>
    </row>
    <row r="38" spans="1:15" ht="15">
      <c r="A38" s="277">
        <v>28</v>
      </c>
      <c r="B38" s="390" t="s">
        <v>73</v>
      </c>
      <c r="C38" s="277" t="s">
        <v>74</v>
      </c>
      <c r="D38" s="316">
        <v>412.85</v>
      </c>
      <c r="E38" s="316">
        <v>414.0333333333333</v>
      </c>
      <c r="F38" s="317">
        <v>407.36666666666662</v>
      </c>
      <c r="G38" s="317">
        <v>401.88333333333333</v>
      </c>
      <c r="H38" s="317">
        <v>395.21666666666664</v>
      </c>
      <c r="I38" s="317">
        <v>419.51666666666659</v>
      </c>
      <c r="J38" s="317">
        <v>426.18333333333334</v>
      </c>
      <c r="K38" s="317">
        <v>431.66666666666657</v>
      </c>
      <c r="L38" s="304">
        <v>420.7</v>
      </c>
      <c r="M38" s="304">
        <v>408.55</v>
      </c>
      <c r="N38" s="319">
        <v>21099600</v>
      </c>
      <c r="O38" s="320">
        <v>-4.9695987028779892E-2</v>
      </c>
    </row>
    <row r="39" spans="1:15" ht="15">
      <c r="A39" s="277">
        <v>29</v>
      </c>
      <c r="B39" s="390" t="s">
        <v>50</v>
      </c>
      <c r="C39" s="277" t="s">
        <v>75</v>
      </c>
      <c r="D39" s="316">
        <v>3815.05</v>
      </c>
      <c r="E39" s="316">
        <v>3818.9333333333329</v>
      </c>
      <c r="F39" s="317">
        <v>3786.9166666666661</v>
      </c>
      <c r="G39" s="317">
        <v>3758.7833333333333</v>
      </c>
      <c r="H39" s="317">
        <v>3726.7666666666664</v>
      </c>
      <c r="I39" s="317">
        <v>3847.0666666666657</v>
      </c>
      <c r="J39" s="317">
        <v>3879.083333333333</v>
      </c>
      <c r="K39" s="317">
        <v>3907.2166666666653</v>
      </c>
      <c r="L39" s="304">
        <v>3850.95</v>
      </c>
      <c r="M39" s="304">
        <v>3790.8</v>
      </c>
      <c r="N39" s="319">
        <v>1171400</v>
      </c>
      <c r="O39" s="320">
        <v>-1.0233668770254136E-3</v>
      </c>
    </row>
    <row r="40" spans="1:15" ht="15">
      <c r="A40" s="277">
        <v>30</v>
      </c>
      <c r="B40" s="390" t="s">
        <v>52</v>
      </c>
      <c r="C40" s="277" t="s">
        <v>76</v>
      </c>
      <c r="D40" s="316">
        <v>388.8</v>
      </c>
      <c r="E40" s="316">
        <v>391.66666666666669</v>
      </c>
      <c r="F40" s="317">
        <v>384.38333333333338</v>
      </c>
      <c r="G40" s="317">
        <v>379.9666666666667</v>
      </c>
      <c r="H40" s="317">
        <v>372.68333333333339</v>
      </c>
      <c r="I40" s="317">
        <v>396.08333333333337</v>
      </c>
      <c r="J40" s="317">
        <v>403.36666666666667</v>
      </c>
      <c r="K40" s="317">
        <v>407.78333333333336</v>
      </c>
      <c r="L40" s="304">
        <v>398.95</v>
      </c>
      <c r="M40" s="304">
        <v>387.25</v>
      </c>
      <c r="N40" s="319">
        <v>9044200</v>
      </c>
      <c r="O40" s="320">
        <v>-1.2728146013448608E-2</v>
      </c>
    </row>
    <row r="41" spans="1:15" ht="15">
      <c r="A41" s="277">
        <v>31</v>
      </c>
      <c r="B41" s="390" t="s">
        <v>54</v>
      </c>
      <c r="C41" s="277" t="s">
        <v>77</v>
      </c>
      <c r="D41" s="316">
        <v>107.05</v>
      </c>
      <c r="E41" s="316">
        <v>106.76666666666665</v>
      </c>
      <c r="F41" s="317">
        <v>104.93333333333331</v>
      </c>
      <c r="G41" s="317">
        <v>102.81666666666666</v>
      </c>
      <c r="H41" s="317">
        <v>100.98333333333332</v>
      </c>
      <c r="I41" s="317">
        <v>108.8833333333333</v>
      </c>
      <c r="J41" s="317">
        <v>110.71666666666664</v>
      </c>
      <c r="K41" s="317">
        <v>112.83333333333329</v>
      </c>
      <c r="L41" s="304">
        <v>108.6</v>
      </c>
      <c r="M41" s="304">
        <v>104.65</v>
      </c>
      <c r="N41" s="319">
        <v>17000000</v>
      </c>
      <c r="O41" s="320">
        <v>0.26112759643916916</v>
      </c>
    </row>
    <row r="42" spans="1:15" ht="15">
      <c r="A42" s="277">
        <v>32</v>
      </c>
      <c r="B42" s="390" t="s">
        <v>79</v>
      </c>
      <c r="C42" s="277" t="s">
        <v>80</v>
      </c>
      <c r="D42" s="316">
        <v>331.8</v>
      </c>
      <c r="E42" s="316">
        <v>333.16666666666669</v>
      </c>
      <c r="F42" s="317">
        <v>327.03333333333336</v>
      </c>
      <c r="G42" s="317">
        <v>322.26666666666665</v>
      </c>
      <c r="H42" s="317">
        <v>316.13333333333333</v>
      </c>
      <c r="I42" s="317">
        <v>337.93333333333339</v>
      </c>
      <c r="J42" s="317">
        <v>344.06666666666672</v>
      </c>
      <c r="K42" s="317">
        <v>348.83333333333343</v>
      </c>
      <c r="L42" s="304">
        <v>339.3</v>
      </c>
      <c r="M42" s="304">
        <v>328.4</v>
      </c>
      <c r="N42" s="319">
        <v>1415400</v>
      </c>
      <c r="O42" s="320">
        <v>-0.23582766439909297</v>
      </c>
    </row>
    <row r="43" spans="1:15" ht="15">
      <c r="A43" s="277">
        <v>33</v>
      </c>
      <c r="B43" s="390" t="s">
        <v>57</v>
      </c>
      <c r="C43" s="277" t="s">
        <v>82</v>
      </c>
      <c r="D43" s="316">
        <v>241</v>
      </c>
      <c r="E43" s="316">
        <v>238.73333333333335</v>
      </c>
      <c r="F43" s="317">
        <v>234.26666666666671</v>
      </c>
      <c r="G43" s="317">
        <v>227.53333333333336</v>
      </c>
      <c r="H43" s="317">
        <v>223.06666666666672</v>
      </c>
      <c r="I43" s="317">
        <v>245.4666666666667</v>
      </c>
      <c r="J43" s="317">
        <v>249.93333333333334</v>
      </c>
      <c r="K43" s="317">
        <v>256.66666666666669</v>
      </c>
      <c r="L43" s="304">
        <v>243.2</v>
      </c>
      <c r="M43" s="304">
        <v>232</v>
      </c>
      <c r="N43" s="319">
        <v>6925000</v>
      </c>
      <c r="O43" s="320">
        <v>0.15754283326368576</v>
      </c>
    </row>
    <row r="44" spans="1:15" ht="15">
      <c r="A44" s="277">
        <v>34</v>
      </c>
      <c r="B44" s="390" t="s">
        <v>52</v>
      </c>
      <c r="C44" s="277" t="s">
        <v>83</v>
      </c>
      <c r="D44" s="316">
        <v>749.45</v>
      </c>
      <c r="E44" s="316">
        <v>751.44999999999993</v>
      </c>
      <c r="F44" s="317">
        <v>744.24999999999989</v>
      </c>
      <c r="G44" s="317">
        <v>739.05</v>
      </c>
      <c r="H44" s="317">
        <v>731.84999999999991</v>
      </c>
      <c r="I44" s="317">
        <v>756.64999999999986</v>
      </c>
      <c r="J44" s="317">
        <v>763.84999999999991</v>
      </c>
      <c r="K44" s="317">
        <v>769.04999999999984</v>
      </c>
      <c r="L44" s="304">
        <v>758.65</v>
      </c>
      <c r="M44" s="304">
        <v>746.25</v>
      </c>
      <c r="N44" s="319">
        <v>14049100</v>
      </c>
      <c r="O44" s="320">
        <v>1.1512542119056533E-2</v>
      </c>
    </row>
    <row r="45" spans="1:15" ht="15">
      <c r="A45" s="277">
        <v>35</v>
      </c>
      <c r="B45" s="390" t="s">
        <v>39</v>
      </c>
      <c r="C45" s="277" t="s">
        <v>84</v>
      </c>
      <c r="D45" s="316">
        <v>140.44999999999999</v>
      </c>
      <c r="E45" s="316">
        <v>140.44999999999999</v>
      </c>
      <c r="F45" s="317">
        <v>139.54999999999998</v>
      </c>
      <c r="G45" s="317">
        <v>138.65</v>
      </c>
      <c r="H45" s="317">
        <v>137.75</v>
      </c>
      <c r="I45" s="317">
        <v>141.34999999999997</v>
      </c>
      <c r="J45" s="317">
        <v>142.24999999999994</v>
      </c>
      <c r="K45" s="317">
        <v>143.14999999999995</v>
      </c>
      <c r="L45" s="304">
        <v>141.35</v>
      </c>
      <c r="M45" s="304">
        <v>139.55000000000001</v>
      </c>
      <c r="N45" s="319">
        <v>32178900</v>
      </c>
      <c r="O45" s="320">
        <v>-5.7542262678803642E-2</v>
      </c>
    </row>
    <row r="46" spans="1:15" ht="15">
      <c r="A46" s="277">
        <v>36</v>
      </c>
      <c r="B46" s="433" t="s">
        <v>107</v>
      </c>
      <c r="C46" s="277" t="s">
        <v>3766</v>
      </c>
      <c r="D46" s="316">
        <v>1947.75</v>
      </c>
      <c r="E46" s="316">
        <v>1952.3500000000001</v>
      </c>
      <c r="F46" s="317">
        <v>1929.5500000000002</v>
      </c>
      <c r="G46" s="317">
        <v>1911.3500000000001</v>
      </c>
      <c r="H46" s="317">
        <v>1888.5500000000002</v>
      </c>
      <c r="I46" s="317">
        <v>1970.5500000000002</v>
      </c>
      <c r="J46" s="317">
        <v>1993.35</v>
      </c>
      <c r="K46" s="317">
        <v>2011.5500000000002</v>
      </c>
      <c r="L46" s="304">
        <v>1975.15</v>
      </c>
      <c r="M46" s="304">
        <v>1934.15</v>
      </c>
      <c r="N46" s="319">
        <v>388125</v>
      </c>
      <c r="O46" s="320">
        <v>-1.0516252390057362E-2</v>
      </c>
    </row>
    <row r="47" spans="1:15" ht="15">
      <c r="A47" s="277">
        <v>37</v>
      </c>
      <c r="B47" s="390" t="s">
        <v>50</v>
      </c>
      <c r="C47" s="277" t="s">
        <v>85</v>
      </c>
      <c r="D47" s="316">
        <v>1417.15</v>
      </c>
      <c r="E47" s="316">
        <v>1416.6833333333334</v>
      </c>
      <c r="F47" s="317">
        <v>1407.7166666666667</v>
      </c>
      <c r="G47" s="317">
        <v>1398.2833333333333</v>
      </c>
      <c r="H47" s="317">
        <v>1389.3166666666666</v>
      </c>
      <c r="I47" s="317">
        <v>1426.1166666666668</v>
      </c>
      <c r="J47" s="317">
        <v>1435.0833333333335</v>
      </c>
      <c r="K47" s="317">
        <v>1444.5166666666669</v>
      </c>
      <c r="L47" s="304">
        <v>1425.65</v>
      </c>
      <c r="M47" s="304">
        <v>1407.25</v>
      </c>
      <c r="N47" s="319">
        <v>3103100</v>
      </c>
      <c r="O47" s="320">
        <v>1.5113350125944584E-2</v>
      </c>
    </row>
    <row r="48" spans="1:15" ht="15">
      <c r="A48" s="277">
        <v>38</v>
      </c>
      <c r="B48" s="390" t="s">
        <v>39</v>
      </c>
      <c r="C48" s="277" t="s">
        <v>86</v>
      </c>
      <c r="D48" s="316">
        <v>393.6</v>
      </c>
      <c r="E48" s="316">
        <v>392.08333333333331</v>
      </c>
      <c r="F48" s="317">
        <v>389.01666666666665</v>
      </c>
      <c r="G48" s="317">
        <v>384.43333333333334</v>
      </c>
      <c r="H48" s="317">
        <v>381.36666666666667</v>
      </c>
      <c r="I48" s="317">
        <v>396.66666666666663</v>
      </c>
      <c r="J48" s="317">
        <v>399.73333333333335</v>
      </c>
      <c r="K48" s="317">
        <v>404.31666666666661</v>
      </c>
      <c r="L48" s="304">
        <v>395.15</v>
      </c>
      <c r="M48" s="304">
        <v>387.5</v>
      </c>
      <c r="N48" s="319">
        <v>5754966</v>
      </c>
      <c r="O48" s="320">
        <v>-8.349043899811474E-3</v>
      </c>
    </row>
    <row r="49" spans="1:15" ht="15">
      <c r="A49" s="277">
        <v>39</v>
      </c>
      <c r="B49" s="390" t="s">
        <v>64</v>
      </c>
      <c r="C49" s="277" t="s">
        <v>87</v>
      </c>
      <c r="D49" s="316">
        <v>472.05</v>
      </c>
      <c r="E49" s="316">
        <v>469.38333333333338</v>
      </c>
      <c r="F49" s="317">
        <v>465.61666666666679</v>
      </c>
      <c r="G49" s="317">
        <v>459.18333333333339</v>
      </c>
      <c r="H49" s="317">
        <v>455.4166666666668</v>
      </c>
      <c r="I49" s="317">
        <v>475.81666666666678</v>
      </c>
      <c r="J49" s="317">
        <v>479.58333333333331</v>
      </c>
      <c r="K49" s="317">
        <v>486.01666666666677</v>
      </c>
      <c r="L49" s="304">
        <v>473.15</v>
      </c>
      <c r="M49" s="304">
        <v>462.95</v>
      </c>
      <c r="N49" s="319">
        <v>1846800</v>
      </c>
      <c r="O49" s="320">
        <v>3.496973772696705E-2</v>
      </c>
    </row>
    <row r="50" spans="1:15" ht="15">
      <c r="A50" s="277">
        <v>40</v>
      </c>
      <c r="B50" s="390" t="s">
        <v>50</v>
      </c>
      <c r="C50" s="277" t="s">
        <v>88</v>
      </c>
      <c r="D50" s="316">
        <v>493.1</v>
      </c>
      <c r="E50" s="316">
        <v>491.88333333333338</v>
      </c>
      <c r="F50" s="317">
        <v>488.56666666666678</v>
      </c>
      <c r="G50" s="317">
        <v>484.03333333333342</v>
      </c>
      <c r="H50" s="317">
        <v>480.71666666666681</v>
      </c>
      <c r="I50" s="317">
        <v>496.41666666666674</v>
      </c>
      <c r="J50" s="317">
        <v>499.73333333333335</v>
      </c>
      <c r="K50" s="317">
        <v>504.26666666666671</v>
      </c>
      <c r="L50" s="304">
        <v>495.2</v>
      </c>
      <c r="M50" s="304">
        <v>487.35</v>
      </c>
      <c r="N50" s="319">
        <v>11962500</v>
      </c>
      <c r="O50" s="320">
        <v>2.8811008385293484E-2</v>
      </c>
    </row>
    <row r="51" spans="1:15" ht="15">
      <c r="A51" s="277">
        <v>41</v>
      </c>
      <c r="B51" s="390" t="s">
        <v>52</v>
      </c>
      <c r="C51" s="277" t="s">
        <v>91</v>
      </c>
      <c r="D51" s="316">
        <v>3245.9</v>
      </c>
      <c r="E51" s="316">
        <v>3244.4333333333329</v>
      </c>
      <c r="F51" s="317">
        <v>3224.266666666666</v>
      </c>
      <c r="G51" s="317">
        <v>3202.6333333333332</v>
      </c>
      <c r="H51" s="317">
        <v>3182.4666666666662</v>
      </c>
      <c r="I51" s="317">
        <v>3266.0666666666657</v>
      </c>
      <c r="J51" s="317">
        <v>3286.2333333333327</v>
      </c>
      <c r="K51" s="317">
        <v>3307.8666666666654</v>
      </c>
      <c r="L51" s="304">
        <v>3264.6</v>
      </c>
      <c r="M51" s="304">
        <v>3222.8</v>
      </c>
      <c r="N51" s="319">
        <v>3207600</v>
      </c>
      <c r="O51" s="320">
        <v>-8.8987764182424916E-3</v>
      </c>
    </row>
    <row r="52" spans="1:15" ht="15">
      <c r="A52" s="277">
        <v>42</v>
      </c>
      <c r="B52" s="390" t="s">
        <v>92</v>
      </c>
      <c r="C52" s="277" t="s">
        <v>93</v>
      </c>
      <c r="D52" s="316">
        <v>156.65</v>
      </c>
      <c r="E52" s="316">
        <v>157.9</v>
      </c>
      <c r="F52" s="317">
        <v>153.4</v>
      </c>
      <c r="G52" s="317">
        <v>150.15</v>
      </c>
      <c r="H52" s="317">
        <v>145.65</v>
      </c>
      <c r="I52" s="317">
        <v>161.15</v>
      </c>
      <c r="J52" s="317">
        <v>165.65</v>
      </c>
      <c r="K52" s="317">
        <v>168.9</v>
      </c>
      <c r="L52" s="304">
        <v>162.4</v>
      </c>
      <c r="M52" s="304">
        <v>154.65</v>
      </c>
      <c r="N52" s="319">
        <v>28607700</v>
      </c>
      <c r="O52" s="320">
        <v>-1.264236902050114E-2</v>
      </c>
    </row>
    <row r="53" spans="1:15" ht="15">
      <c r="A53" s="277">
        <v>43</v>
      </c>
      <c r="B53" s="390" t="s">
        <v>52</v>
      </c>
      <c r="C53" s="277" t="s">
        <v>94</v>
      </c>
      <c r="D53" s="316">
        <v>4439.1000000000004</v>
      </c>
      <c r="E53" s="316">
        <v>4458.0166666666673</v>
      </c>
      <c r="F53" s="317">
        <v>4411.9833333333345</v>
      </c>
      <c r="G53" s="317">
        <v>4384.8666666666668</v>
      </c>
      <c r="H53" s="317">
        <v>4338.8333333333339</v>
      </c>
      <c r="I53" s="317">
        <v>4485.133333333335</v>
      </c>
      <c r="J53" s="317">
        <v>4531.1666666666679</v>
      </c>
      <c r="K53" s="317">
        <v>4558.2833333333356</v>
      </c>
      <c r="L53" s="304">
        <v>4504.05</v>
      </c>
      <c r="M53" s="304">
        <v>4430.8999999999996</v>
      </c>
      <c r="N53" s="319">
        <v>3272000</v>
      </c>
      <c r="O53" s="320">
        <v>1.9905068136579392E-3</v>
      </c>
    </row>
    <row r="54" spans="1:15" ht="15">
      <c r="A54" s="277">
        <v>44</v>
      </c>
      <c r="B54" s="390" t="s">
        <v>44</v>
      </c>
      <c r="C54" s="277" t="s">
        <v>95</v>
      </c>
      <c r="D54" s="316">
        <v>2220.15</v>
      </c>
      <c r="E54" s="316">
        <v>2217.7666666666664</v>
      </c>
      <c r="F54" s="317">
        <v>2187.5333333333328</v>
      </c>
      <c r="G54" s="317">
        <v>2154.9166666666665</v>
      </c>
      <c r="H54" s="317">
        <v>2124.6833333333329</v>
      </c>
      <c r="I54" s="317">
        <v>2250.3833333333328</v>
      </c>
      <c r="J54" s="317">
        <v>2280.6166666666663</v>
      </c>
      <c r="K54" s="317">
        <v>2313.2333333333327</v>
      </c>
      <c r="L54" s="304">
        <v>2248</v>
      </c>
      <c r="M54" s="304">
        <v>2185.15</v>
      </c>
      <c r="N54" s="319">
        <v>2886800</v>
      </c>
      <c r="O54" s="320">
        <v>-0.11034408370186603</v>
      </c>
    </row>
    <row r="55" spans="1:15" ht="15">
      <c r="A55" s="277">
        <v>45</v>
      </c>
      <c r="B55" s="390" t="s">
        <v>57</v>
      </c>
      <c r="C55" s="277" t="s">
        <v>96</v>
      </c>
      <c r="D55" s="316">
        <v>55.6</v>
      </c>
      <c r="E55" s="316">
        <v>55.616666666666667</v>
      </c>
      <c r="F55" s="317">
        <v>54.633333333333333</v>
      </c>
      <c r="G55" s="317">
        <v>53.666666666666664</v>
      </c>
      <c r="H55" s="317">
        <v>52.68333333333333</v>
      </c>
      <c r="I55" s="317">
        <v>56.583333333333336</v>
      </c>
      <c r="J55" s="317">
        <v>57.56666666666667</v>
      </c>
      <c r="K55" s="317">
        <v>58.533333333333339</v>
      </c>
      <c r="L55" s="304">
        <v>56.6</v>
      </c>
      <c r="M55" s="304">
        <v>54.65</v>
      </c>
      <c r="N55" s="319">
        <v>10351200</v>
      </c>
      <c r="O55" s="320">
        <v>-0.10571240971766251</v>
      </c>
    </row>
    <row r="56" spans="1:15" ht="15">
      <c r="A56" s="277">
        <v>46</v>
      </c>
      <c r="B56" s="390" t="s">
        <v>44</v>
      </c>
      <c r="C56" s="277" t="s">
        <v>97</v>
      </c>
      <c r="D56" s="316">
        <v>1120.3499999999999</v>
      </c>
      <c r="E56" s="316">
        <v>1128.45</v>
      </c>
      <c r="F56" s="317">
        <v>1102.7</v>
      </c>
      <c r="G56" s="317">
        <v>1085.05</v>
      </c>
      <c r="H56" s="317">
        <v>1059.3</v>
      </c>
      <c r="I56" s="317">
        <v>1146.1000000000001</v>
      </c>
      <c r="J56" s="317">
        <v>1171.8500000000001</v>
      </c>
      <c r="K56" s="317">
        <v>1189.5000000000002</v>
      </c>
      <c r="L56" s="304">
        <v>1154.2</v>
      </c>
      <c r="M56" s="304">
        <v>1110.8</v>
      </c>
      <c r="N56" s="319">
        <v>2697200</v>
      </c>
      <c r="O56" s="320">
        <v>5.5077452667814115E-2</v>
      </c>
    </row>
    <row r="57" spans="1:15" ht="15">
      <c r="A57" s="277">
        <v>47</v>
      </c>
      <c r="B57" s="390" t="s">
        <v>44</v>
      </c>
      <c r="C57" s="277" t="s">
        <v>98</v>
      </c>
      <c r="D57" s="316">
        <v>171.2</v>
      </c>
      <c r="E57" s="316">
        <v>171.78333333333333</v>
      </c>
      <c r="F57" s="317">
        <v>168.56666666666666</v>
      </c>
      <c r="G57" s="317">
        <v>165.93333333333334</v>
      </c>
      <c r="H57" s="317">
        <v>162.71666666666667</v>
      </c>
      <c r="I57" s="317">
        <v>174.41666666666666</v>
      </c>
      <c r="J57" s="317">
        <v>177.6333333333333</v>
      </c>
      <c r="K57" s="317">
        <v>180.26666666666665</v>
      </c>
      <c r="L57" s="304">
        <v>175</v>
      </c>
      <c r="M57" s="304">
        <v>169.15</v>
      </c>
      <c r="N57" s="319">
        <v>10425600</v>
      </c>
      <c r="O57" s="320">
        <v>-4.4224422442244227E-2</v>
      </c>
    </row>
    <row r="58" spans="1:15" ht="15">
      <c r="A58" s="277">
        <v>48</v>
      </c>
      <c r="B58" s="390" t="s">
        <v>54</v>
      </c>
      <c r="C58" s="277" t="s">
        <v>99</v>
      </c>
      <c r="D58" s="316">
        <v>56.35</v>
      </c>
      <c r="E58" s="316">
        <v>56.633333333333333</v>
      </c>
      <c r="F58" s="317">
        <v>55.716666666666669</v>
      </c>
      <c r="G58" s="317">
        <v>55.083333333333336</v>
      </c>
      <c r="H58" s="317">
        <v>54.166666666666671</v>
      </c>
      <c r="I58" s="317">
        <v>57.266666666666666</v>
      </c>
      <c r="J58" s="317">
        <v>58.183333333333337</v>
      </c>
      <c r="K58" s="317">
        <v>58.816666666666663</v>
      </c>
      <c r="L58" s="304">
        <v>57.55</v>
      </c>
      <c r="M58" s="304">
        <v>56</v>
      </c>
      <c r="N58" s="319">
        <v>115353500</v>
      </c>
      <c r="O58" s="320">
        <v>-2.1063261920219289E-2</v>
      </c>
    </row>
    <row r="59" spans="1:15" ht="15">
      <c r="A59" s="277">
        <v>49</v>
      </c>
      <c r="B59" s="390" t="s">
        <v>73</v>
      </c>
      <c r="C59" s="277" t="s">
        <v>100</v>
      </c>
      <c r="D59" s="316">
        <v>100</v>
      </c>
      <c r="E59" s="316">
        <v>101.01666666666667</v>
      </c>
      <c r="F59" s="317">
        <v>98.433333333333337</v>
      </c>
      <c r="G59" s="317">
        <v>96.866666666666674</v>
      </c>
      <c r="H59" s="317">
        <v>94.283333333333346</v>
      </c>
      <c r="I59" s="317">
        <v>102.58333333333333</v>
      </c>
      <c r="J59" s="317">
        <v>105.16666666666667</v>
      </c>
      <c r="K59" s="317">
        <v>106.73333333333332</v>
      </c>
      <c r="L59" s="304">
        <v>103.6</v>
      </c>
      <c r="M59" s="304">
        <v>99.45</v>
      </c>
      <c r="N59" s="319">
        <v>28041700</v>
      </c>
      <c r="O59" s="320">
        <v>4.4298046342571555E-2</v>
      </c>
    </row>
    <row r="60" spans="1:15" ht="15">
      <c r="A60" s="277">
        <v>50</v>
      </c>
      <c r="B60" s="390" t="s">
        <v>52</v>
      </c>
      <c r="C60" s="277" t="s">
        <v>101</v>
      </c>
      <c r="D60" s="316">
        <v>483.45</v>
      </c>
      <c r="E60" s="316">
        <v>486.85000000000008</v>
      </c>
      <c r="F60" s="317">
        <v>478.45000000000016</v>
      </c>
      <c r="G60" s="317">
        <v>473.4500000000001</v>
      </c>
      <c r="H60" s="317">
        <v>465.05000000000018</v>
      </c>
      <c r="I60" s="317">
        <v>491.85000000000014</v>
      </c>
      <c r="J60" s="317">
        <v>500.25000000000011</v>
      </c>
      <c r="K60" s="317">
        <v>505.25000000000011</v>
      </c>
      <c r="L60" s="304">
        <v>495.25</v>
      </c>
      <c r="M60" s="304">
        <v>481.85</v>
      </c>
      <c r="N60" s="319">
        <v>8079900</v>
      </c>
      <c r="O60" s="320">
        <v>5.1502145922746783E-3</v>
      </c>
    </row>
    <row r="61" spans="1:15" ht="15">
      <c r="A61" s="277">
        <v>51</v>
      </c>
      <c r="B61" s="390" t="s">
        <v>102</v>
      </c>
      <c r="C61" s="277" t="s">
        <v>103</v>
      </c>
      <c r="D61" s="316">
        <v>24.95</v>
      </c>
      <c r="E61" s="316">
        <v>25.033333333333331</v>
      </c>
      <c r="F61" s="317">
        <v>24.216666666666661</v>
      </c>
      <c r="G61" s="317">
        <v>23.483333333333331</v>
      </c>
      <c r="H61" s="317">
        <v>22.666666666666661</v>
      </c>
      <c r="I61" s="317">
        <v>25.766666666666662</v>
      </c>
      <c r="J61" s="317">
        <v>26.583333333333332</v>
      </c>
      <c r="K61" s="317">
        <v>27.316666666666663</v>
      </c>
      <c r="L61" s="304">
        <v>25.85</v>
      </c>
      <c r="M61" s="304">
        <v>24.3</v>
      </c>
      <c r="N61" s="319">
        <v>126090000</v>
      </c>
      <c r="O61" s="320">
        <v>-6.7864271457085831E-2</v>
      </c>
    </row>
    <row r="62" spans="1:15" ht="15">
      <c r="A62" s="277">
        <v>52</v>
      </c>
      <c r="B62" s="390" t="s">
        <v>50</v>
      </c>
      <c r="C62" s="277" t="s">
        <v>104</v>
      </c>
      <c r="D62" s="316">
        <v>678.3</v>
      </c>
      <c r="E62" s="316">
        <v>684.55000000000007</v>
      </c>
      <c r="F62" s="317">
        <v>668.00000000000011</v>
      </c>
      <c r="G62" s="317">
        <v>657.7</v>
      </c>
      <c r="H62" s="317">
        <v>641.15000000000009</v>
      </c>
      <c r="I62" s="317">
        <v>694.85000000000014</v>
      </c>
      <c r="J62" s="317">
        <v>711.40000000000009</v>
      </c>
      <c r="K62" s="317">
        <v>721.70000000000016</v>
      </c>
      <c r="L62" s="304">
        <v>701.1</v>
      </c>
      <c r="M62" s="304">
        <v>674.25</v>
      </c>
      <c r="N62" s="319">
        <v>4309000</v>
      </c>
      <c r="O62" s="320">
        <v>1.2690951821386603E-2</v>
      </c>
    </row>
    <row r="63" spans="1:15" ht="15">
      <c r="A63" s="277">
        <v>53</v>
      </c>
      <c r="B63" s="433" t="s">
        <v>39</v>
      </c>
      <c r="C63" s="277" t="s">
        <v>248</v>
      </c>
      <c r="D63" s="316">
        <v>856.3</v>
      </c>
      <c r="E63" s="316">
        <v>861.9666666666667</v>
      </c>
      <c r="F63" s="317">
        <v>848.93333333333339</v>
      </c>
      <c r="G63" s="317">
        <v>841.56666666666672</v>
      </c>
      <c r="H63" s="317">
        <v>828.53333333333342</v>
      </c>
      <c r="I63" s="317">
        <v>869.33333333333337</v>
      </c>
      <c r="J63" s="317">
        <v>882.36666666666667</v>
      </c>
      <c r="K63" s="317">
        <v>889.73333333333335</v>
      </c>
      <c r="L63" s="304">
        <v>875</v>
      </c>
      <c r="M63" s="304">
        <v>854.6</v>
      </c>
      <c r="N63" s="319">
        <v>1055600</v>
      </c>
      <c r="O63" s="320">
        <v>-3.0693677102516881E-3</v>
      </c>
    </row>
    <row r="64" spans="1:15" ht="15">
      <c r="A64" s="277">
        <v>54</v>
      </c>
      <c r="B64" s="390" t="s">
        <v>37</v>
      </c>
      <c r="C64" s="277" t="s">
        <v>105</v>
      </c>
      <c r="D64" s="316">
        <v>669.9</v>
      </c>
      <c r="E64" s="316">
        <v>667.75</v>
      </c>
      <c r="F64" s="317">
        <v>660.25</v>
      </c>
      <c r="G64" s="317">
        <v>650.6</v>
      </c>
      <c r="H64" s="317">
        <v>643.1</v>
      </c>
      <c r="I64" s="317">
        <v>677.4</v>
      </c>
      <c r="J64" s="317">
        <v>684.9</v>
      </c>
      <c r="K64" s="317">
        <v>694.55</v>
      </c>
      <c r="L64" s="304">
        <v>675.25</v>
      </c>
      <c r="M64" s="304">
        <v>658.1</v>
      </c>
      <c r="N64" s="319">
        <v>19735300</v>
      </c>
      <c r="O64" s="320">
        <v>1.499975570430449E-2</v>
      </c>
    </row>
    <row r="65" spans="1:15" ht="15">
      <c r="A65" s="277">
        <v>55</v>
      </c>
      <c r="B65" s="390" t="s">
        <v>39</v>
      </c>
      <c r="C65" s="277" t="s">
        <v>106</v>
      </c>
      <c r="D65" s="316">
        <v>659.85</v>
      </c>
      <c r="E65" s="316">
        <v>654.51666666666677</v>
      </c>
      <c r="F65" s="317">
        <v>646.18333333333351</v>
      </c>
      <c r="G65" s="317">
        <v>632.51666666666677</v>
      </c>
      <c r="H65" s="317">
        <v>624.18333333333351</v>
      </c>
      <c r="I65" s="317">
        <v>668.18333333333351</v>
      </c>
      <c r="J65" s="317">
        <v>676.51666666666677</v>
      </c>
      <c r="K65" s="317">
        <v>690.18333333333351</v>
      </c>
      <c r="L65" s="304">
        <v>662.85</v>
      </c>
      <c r="M65" s="304">
        <v>640.85</v>
      </c>
      <c r="N65" s="319">
        <v>6327000</v>
      </c>
      <c r="O65" s="320">
        <v>0.15603873561118217</v>
      </c>
    </row>
    <row r="66" spans="1:15" ht="15">
      <c r="A66" s="277">
        <v>56</v>
      </c>
      <c r="B66" s="390" t="s">
        <v>107</v>
      </c>
      <c r="C66" s="277" t="s">
        <v>108</v>
      </c>
      <c r="D66" s="316">
        <v>702</v>
      </c>
      <c r="E66" s="316">
        <v>704.2166666666667</v>
      </c>
      <c r="F66" s="317">
        <v>694.68333333333339</v>
      </c>
      <c r="G66" s="317">
        <v>687.36666666666667</v>
      </c>
      <c r="H66" s="317">
        <v>677.83333333333337</v>
      </c>
      <c r="I66" s="317">
        <v>711.53333333333342</v>
      </c>
      <c r="J66" s="317">
        <v>721.06666666666672</v>
      </c>
      <c r="K66" s="317">
        <v>728.38333333333344</v>
      </c>
      <c r="L66" s="304">
        <v>713.75</v>
      </c>
      <c r="M66" s="304">
        <v>696.9</v>
      </c>
      <c r="N66" s="319">
        <v>14390600</v>
      </c>
      <c r="O66" s="320">
        <v>-6.2819110138584974E-2</v>
      </c>
    </row>
    <row r="67" spans="1:15" ht="15">
      <c r="A67" s="277">
        <v>57</v>
      </c>
      <c r="B67" s="390" t="s">
        <v>57</v>
      </c>
      <c r="C67" s="277" t="s">
        <v>109</v>
      </c>
      <c r="D67" s="316">
        <v>1831.4</v>
      </c>
      <c r="E67" s="316">
        <v>1834.9666666666665</v>
      </c>
      <c r="F67" s="317">
        <v>1815.6833333333329</v>
      </c>
      <c r="G67" s="317">
        <v>1799.9666666666665</v>
      </c>
      <c r="H67" s="317">
        <v>1780.6833333333329</v>
      </c>
      <c r="I67" s="317">
        <v>1850.6833333333329</v>
      </c>
      <c r="J67" s="317">
        <v>1869.9666666666662</v>
      </c>
      <c r="K67" s="317">
        <v>1885.6833333333329</v>
      </c>
      <c r="L67" s="304">
        <v>1854.25</v>
      </c>
      <c r="M67" s="304">
        <v>1819.25</v>
      </c>
      <c r="N67" s="319">
        <v>28756200</v>
      </c>
      <c r="O67" s="320">
        <v>-1.1946852483687754E-2</v>
      </c>
    </row>
    <row r="68" spans="1:15" ht="15">
      <c r="A68" s="277">
        <v>58</v>
      </c>
      <c r="B68" s="390" t="s">
        <v>54</v>
      </c>
      <c r="C68" s="277" t="s">
        <v>110</v>
      </c>
      <c r="D68" s="316">
        <v>1117.7</v>
      </c>
      <c r="E68" s="316">
        <v>1114.9833333333333</v>
      </c>
      <c r="F68" s="317">
        <v>1105.3666666666668</v>
      </c>
      <c r="G68" s="317">
        <v>1093.0333333333335</v>
      </c>
      <c r="H68" s="317">
        <v>1083.416666666667</v>
      </c>
      <c r="I68" s="317">
        <v>1127.3166666666666</v>
      </c>
      <c r="J68" s="317">
        <v>1136.9333333333329</v>
      </c>
      <c r="K68" s="317">
        <v>1149.2666666666664</v>
      </c>
      <c r="L68" s="304">
        <v>1124.5999999999999</v>
      </c>
      <c r="M68" s="304">
        <v>1102.6500000000001</v>
      </c>
      <c r="N68" s="319">
        <v>37825700</v>
      </c>
      <c r="O68" s="320">
        <v>-7.4039863177796702E-3</v>
      </c>
    </row>
    <row r="69" spans="1:15" ht="15">
      <c r="A69" s="277">
        <v>59</v>
      </c>
      <c r="B69" s="390" t="s">
        <v>57</v>
      </c>
      <c r="C69" s="277" t="s">
        <v>253</v>
      </c>
      <c r="D69" s="316">
        <v>601.25</v>
      </c>
      <c r="E69" s="316">
        <v>599.93333333333339</v>
      </c>
      <c r="F69" s="317">
        <v>595.71666666666681</v>
      </c>
      <c r="G69" s="317">
        <v>590.18333333333339</v>
      </c>
      <c r="H69" s="317">
        <v>585.96666666666681</v>
      </c>
      <c r="I69" s="317">
        <v>605.46666666666681</v>
      </c>
      <c r="J69" s="317">
        <v>609.68333333333351</v>
      </c>
      <c r="K69" s="317">
        <v>615.21666666666681</v>
      </c>
      <c r="L69" s="304">
        <v>604.15</v>
      </c>
      <c r="M69" s="304">
        <v>594.4</v>
      </c>
      <c r="N69" s="319">
        <v>10673300</v>
      </c>
      <c r="O69" s="320">
        <v>-4.4415993697065198E-2</v>
      </c>
    </row>
    <row r="70" spans="1:15" ht="15">
      <c r="A70" s="277">
        <v>60</v>
      </c>
      <c r="B70" s="390" t="s">
        <v>44</v>
      </c>
      <c r="C70" s="277" t="s">
        <v>111</v>
      </c>
      <c r="D70" s="316">
        <v>2979.65</v>
      </c>
      <c r="E70" s="316">
        <v>3000.3000000000006</v>
      </c>
      <c r="F70" s="317">
        <v>2946.9000000000015</v>
      </c>
      <c r="G70" s="317">
        <v>2914.150000000001</v>
      </c>
      <c r="H70" s="317">
        <v>2860.7500000000018</v>
      </c>
      <c r="I70" s="317">
        <v>3033.0500000000011</v>
      </c>
      <c r="J70" s="317">
        <v>3086.45</v>
      </c>
      <c r="K70" s="317">
        <v>3119.2000000000007</v>
      </c>
      <c r="L70" s="304">
        <v>3053.7</v>
      </c>
      <c r="M70" s="304">
        <v>2967.55</v>
      </c>
      <c r="N70" s="319">
        <v>2181900</v>
      </c>
      <c r="O70" s="320">
        <v>-4.6530723963322841E-3</v>
      </c>
    </row>
    <row r="71" spans="1:15" ht="15">
      <c r="A71" s="277">
        <v>61</v>
      </c>
      <c r="B71" s="390" t="s">
        <v>113</v>
      </c>
      <c r="C71" s="277" t="s">
        <v>114</v>
      </c>
      <c r="D71" s="316">
        <v>191.75</v>
      </c>
      <c r="E71" s="316">
        <v>192.88333333333333</v>
      </c>
      <c r="F71" s="317">
        <v>189.31666666666666</v>
      </c>
      <c r="G71" s="317">
        <v>186.88333333333333</v>
      </c>
      <c r="H71" s="317">
        <v>183.31666666666666</v>
      </c>
      <c r="I71" s="317">
        <v>195.31666666666666</v>
      </c>
      <c r="J71" s="317">
        <v>198.88333333333333</v>
      </c>
      <c r="K71" s="317">
        <v>201.31666666666666</v>
      </c>
      <c r="L71" s="304">
        <v>196.45</v>
      </c>
      <c r="M71" s="304">
        <v>190.45</v>
      </c>
      <c r="N71" s="319">
        <v>25219500</v>
      </c>
      <c r="O71" s="320">
        <v>8.2516761217122231E-3</v>
      </c>
    </row>
    <row r="72" spans="1:15" ht="15">
      <c r="A72" s="277">
        <v>62</v>
      </c>
      <c r="B72" s="390" t="s">
        <v>73</v>
      </c>
      <c r="C72" s="277" t="s">
        <v>115</v>
      </c>
      <c r="D72" s="316">
        <v>211.8</v>
      </c>
      <c r="E72" s="316">
        <v>212.53333333333333</v>
      </c>
      <c r="F72" s="317">
        <v>210.51666666666665</v>
      </c>
      <c r="G72" s="317">
        <v>209.23333333333332</v>
      </c>
      <c r="H72" s="317">
        <v>207.21666666666664</v>
      </c>
      <c r="I72" s="317">
        <v>213.81666666666666</v>
      </c>
      <c r="J72" s="317">
        <v>215.83333333333337</v>
      </c>
      <c r="K72" s="317">
        <v>217.11666666666667</v>
      </c>
      <c r="L72" s="304">
        <v>214.55</v>
      </c>
      <c r="M72" s="304">
        <v>211.25</v>
      </c>
      <c r="N72" s="319">
        <v>31911300</v>
      </c>
      <c r="O72" s="320">
        <v>-4.2965459140690814E-3</v>
      </c>
    </row>
    <row r="73" spans="1:15" ht="15">
      <c r="A73" s="277">
        <v>63</v>
      </c>
      <c r="B73" s="390" t="s">
        <v>50</v>
      </c>
      <c r="C73" s="277" t="s">
        <v>116</v>
      </c>
      <c r="D73" s="316">
        <v>2179.9499999999998</v>
      </c>
      <c r="E73" s="316">
        <v>2185.3666666666668</v>
      </c>
      <c r="F73" s="317">
        <v>2169.4333333333334</v>
      </c>
      <c r="G73" s="317">
        <v>2158.9166666666665</v>
      </c>
      <c r="H73" s="317">
        <v>2142.9833333333331</v>
      </c>
      <c r="I73" s="317">
        <v>2195.8833333333337</v>
      </c>
      <c r="J73" s="317">
        <v>2211.8166666666671</v>
      </c>
      <c r="K73" s="317">
        <v>2222.3333333333339</v>
      </c>
      <c r="L73" s="304">
        <v>2201.3000000000002</v>
      </c>
      <c r="M73" s="304">
        <v>2174.85</v>
      </c>
      <c r="N73" s="319">
        <v>14576400</v>
      </c>
      <c r="O73" s="320">
        <v>-8.2318077049720113E-5</v>
      </c>
    </row>
    <row r="74" spans="1:15" ht="15">
      <c r="A74" s="277">
        <v>64</v>
      </c>
      <c r="B74" s="390" t="s">
        <v>57</v>
      </c>
      <c r="C74" s="277" t="s">
        <v>117</v>
      </c>
      <c r="D74" s="316">
        <v>206.85</v>
      </c>
      <c r="E74" s="316">
        <v>206.73333333333335</v>
      </c>
      <c r="F74" s="317">
        <v>202.91666666666669</v>
      </c>
      <c r="G74" s="317">
        <v>198.98333333333335</v>
      </c>
      <c r="H74" s="317">
        <v>195.16666666666669</v>
      </c>
      <c r="I74" s="317">
        <v>210.66666666666669</v>
      </c>
      <c r="J74" s="317">
        <v>214.48333333333335</v>
      </c>
      <c r="K74" s="317">
        <v>218.41666666666669</v>
      </c>
      <c r="L74" s="304">
        <v>210.55</v>
      </c>
      <c r="M74" s="304">
        <v>202.8</v>
      </c>
      <c r="N74" s="319">
        <v>18181500</v>
      </c>
      <c r="O74" s="320">
        <v>0.26810810810810809</v>
      </c>
    </row>
    <row r="75" spans="1:15" ht="15">
      <c r="A75" s="277">
        <v>65</v>
      </c>
      <c r="B75" s="390" t="s">
        <v>54</v>
      </c>
      <c r="C75" s="277" t="s">
        <v>118</v>
      </c>
      <c r="D75" s="316">
        <v>385.85</v>
      </c>
      <c r="E75" s="316">
        <v>385.86666666666673</v>
      </c>
      <c r="F75" s="317">
        <v>381.93333333333345</v>
      </c>
      <c r="G75" s="317">
        <v>378.01666666666671</v>
      </c>
      <c r="H75" s="317">
        <v>374.08333333333343</v>
      </c>
      <c r="I75" s="317">
        <v>389.78333333333347</v>
      </c>
      <c r="J75" s="317">
        <v>393.71666666666675</v>
      </c>
      <c r="K75" s="317">
        <v>397.6333333333335</v>
      </c>
      <c r="L75" s="304">
        <v>389.8</v>
      </c>
      <c r="M75" s="304">
        <v>381.95</v>
      </c>
      <c r="N75" s="319">
        <v>130000750</v>
      </c>
      <c r="O75" s="320">
        <v>-4.0716728051218051E-2</v>
      </c>
    </row>
    <row r="76" spans="1:15" ht="15">
      <c r="A76" s="277">
        <v>66</v>
      </c>
      <c r="B76" s="390" t="s">
        <v>57</v>
      </c>
      <c r="C76" s="277" t="s">
        <v>119</v>
      </c>
      <c r="D76" s="316">
        <v>447.35</v>
      </c>
      <c r="E76" s="316">
        <v>445.7166666666667</v>
      </c>
      <c r="F76" s="317">
        <v>441.93333333333339</v>
      </c>
      <c r="G76" s="317">
        <v>436.51666666666671</v>
      </c>
      <c r="H76" s="317">
        <v>432.73333333333341</v>
      </c>
      <c r="I76" s="317">
        <v>451.13333333333338</v>
      </c>
      <c r="J76" s="317">
        <v>454.91666666666669</v>
      </c>
      <c r="K76" s="317">
        <v>460.33333333333337</v>
      </c>
      <c r="L76" s="304">
        <v>449.5</v>
      </c>
      <c r="M76" s="304">
        <v>440.3</v>
      </c>
      <c r="N76" s="319">
        <v>8463000</v>
      </c>
      <c r="O76" s="320">
        <v>-1.861193251000174E-2</v>
      </c>
    </row>
    <row r="77" spans="1:15" ht="15">
      <c r="A77" s="277">
        <v>67</v>
      </c>
      <c r="B77" s="390" t="s">
        <v>68</v>
      </c>
      <c r="C77" s="277" t="s">
        <v>120</v>
      </c>
      <c r="D77" s="316">
        <v>9</v>
      </c>
      <c r="E77" s="316">
        <v>9.0666666666666664</v>
      </c>
      <c r="F77" s="317">
        <v>8.8833333333333329</v>
      </c>
      <c r="G77" s="317">
        <v>8.7666666666666657</v>
      </c>
      <c r="H77" s="317">
        <v>8.5833333333333321</v>
      </c>
      <c r="I77" s="317">
        <v>9.1833333333333336</v>
      </c>
      <c r="J77" s="317">
        <v>9.3666666666666671</v>
      </c>
      <c r="K77" s="317">
        <v>9.4833333333333343</v>
      </c>
      <c r="L77" s="304">
        <v>9.25</v>
      </c>
      <c r="M77" s="304">
        <v>8.9499999999999993</v>
      </c>
      <c r="N77" s="319">
        <v>502740000</v>
      </c>
      <c r="O77" s="320">
        <v>-3.1553398058252427E-2</v>
      </c>
    </row>
    <row r="78" spans="1:15" ht="15">
      <c r="A78" s="277">
        <v>68</v>
      </c>
      <c r="B78" s="390" t="s">
        <v>54</v>
      </c>
      <c r="C78" s="277" t="s">
        <v>121</v>
      </c>
      <c r="D78" s="316">
        <v>31.95</v>
      </c>
      <c r="E78" s="316">
        <v>32.116666666666667</v>
      </c>
      <c r="F78" s="317">
        <v>31.483333333333334</v>
      </c>
      <c r="G78" s="317">
        <v>31.016666666666666</v>
      </c>
      <c r="H78" s="317">
        <v>30.383333333333333</v>
      </c>
      <c r="I78" s="317">
        <v>32.583333333333336</v>
      </c>
      <c r="J78" s="317">
        <v>33.216666666666676</v>
      </c>
      <c r="K78" s="317">
        <v>33.683333333333337</v>
      </c>
      <c r="L78" s="304">
        <v>32.75</v>
      </c>
      <c r="M78" s="304">
        <v>31.65</v>
      </c>
      <c r="N78" s="319">
        <v>129789000</v>
      </c>
      <c r="O78" s="320">
        <v>4.3378646708416069E-2</v>
      </c>
    </row>
    <row r="79" spans="1:15" ht="15">
      <c r="A79" s="277">
        <v>69</v>
      </c>
      <c r="B79" s="390" t="s">
        <v>73</v>
      </c>
      <c r="C79" s="277" t="s">
        <v>122</v>
      </c>
      <c r="D79" s="316">
        <v>414.25</v>
      </c>
      <c r="E79" s="316">
        <v>416.2</v>
      </c>
      <c r="F79" s="317">
        <v>409.95</v>
      </c>
      <c r="G79" s="317">
        <v>405.65</v>
      </c>
      <c r="H79" s="317">
        <v>399.4</v>
      </c>
      <c r="I79" s="317">
        <v>420.5</v>
      </c>
      <c r="J79" s="317">
        <v>426.75</v>
      </c>
      <c r="K79" s="317">
        <v>431.05</v>
      </c>
      <c r="L79" s="304">
        <v>422.45</v>
      </c>
      <c r="M79" s="304">
        <v>411.9</v>
      </c>
      <c r="N79" s="319">
        <v>8896250</v>
      </c>
      <c r="O79" s="320">
        <v>-1.8804974218986959E-2</v>
      </c>
    </row>
    <row r="80" spans="1:15" ht="15">
      <c r="A80" s="277">
        <v>70</v>
      </c>
      <c r="B80" s="390" t="s">
        <v>39</v>
      </c>
      <c r="C80" s="277" t="s">
        <v>123</v>
      </c>
      <c r="D80" s="316">
        <v>1168.1500000000001</v>
      </c>
      <c r="E80" s="316">
        <v>1180.1499999999999</v>
      </c>
      <c r="F80" s="317">
        <v>1151.0499999999997</v>
      </c>
      <c r="G80" s="317">
        <v>1133.9499999999998</v>
      </c>
      <c r="H80" s="317">
        <v>1104.8499999999997</v>
      </c>
      <c r="I80" s="317">
        <v>1197.2499999999998</v>
      </c>
      <c r="J80" s="317">
        <v>1226.3499999999997</v>
      </c>
      <c r="K80" s="317">
        <v>1243.4499999999998</v>
      </c>
      <c r="L80" s="304">
        <v>1209.25</v>
      </c>
      <c r="M80" s="304">
        <v>1163.05</v>
      </c>
      <c r="N80" s="319">
        <v>3234500</v>
      </c>
      <c r="O80" s="320">
        <v>9.5697831978319783E-2</v>
      </c>
    </row>
    <row r="81" spans="1:15" ht="15">
      <c r="A81" s="277">
        <v>71</v>
      </c>
      <c r="B81" s="390" t="s">
        <v>54</v>
      </c>
      <c r="C81" s="277" t="s">
        <v>124</v>
      </c>
      <c r="D81" s="316">
        <v>537.79999999999995</v>
      </c>
      <c r="E81" s="316">
        <v>539.15</v>
      </c>
      <c r="F81" s="317">
        <v>529.94999999999993</v>
      </c>
      <c r="G81" s="317">
        <v>522.09999999999991</v>
      </c>
      <c r="H81" s="317">
        <v>512.89999999999986</v>
      </c>
      <c r="I81" s="317">
        <v>547</v>
      </c>
      <c r="J81" s="317">
        <v>556.20000000000005</v>
      </c>
      <c r="K81" s="317">
        <v>564.05000000000007</v>
      </c>
      <c r="L81" s="304">
        <v>548.35</v>
      </c>
      <c r="M81" s="304">
        <v>531.29999999999995</v>
      </c>
      <c r="N81" s="319">
        <v>35142400</v>
      </c>
      <c r="O81" s="320">
        <v>-1.9748733626403052E-2</v>
      </c>
    </row>
    <row r="82" spans="1:15" ht="15">
      <c r="A82" s="277">
        <v>72</v>
      </c>
      <c r="B82" s="390" t="s">
        <v>68</v>
      </c>
      <c r="C82" s="277" t="s">
        <v>125</v>
      </c>
      <c r="D82" s="316">
        <v>198.65</v>
      </c>
      <c r="E82" s="316">
        <v>199.51666666666665</v>
      </c>
      <c r="F82" s="317">
        <v>195.33333333333331</v>
      </c>
      <c r="G82" s="317">
        <v>192.01666666666665</v>
      </c>
      <c r="H82" s="317">
        <v>187.83333333333331</v>
      </c>
      <c r="I82" s="317">
        <v>202.83333333333331</v>
      </c>
      <c r="J82" s="317">
        <v>207.01666666666665</v>
      </c>
      <c r="K82" s="317">
        <v>210.33333333333331</v>
      </c>
      <c r="L82" s="304">
        <v>203.7</v>
      </c>
      <c r="M82" s="304">
        <v>196.2</v>
      </c>
      <c r="N82" s="319">
        <v>12765200</v>
      </c>
      <c r="O82" s="320">
        <v>-4.7430004178854991E-2</v>
      </c>
    </row>
    <row r="83" spans="1:15" ht="15">
      <c r="A83" s="277">
        <v>73</v>
      </c>
      <c r="B83" s="390" t="s">
        <v>107</v>
      </c>
      <c r="C83" s="277" t="s">
        <v>126</v>
      </c>
      <c r="D83" s="316">
        <v>940.05</v>
      </c>
      <c r="E83" s="316">
        <v>942.31666666666661</v>
      </c>
      <c r="F83" s="317">
        <v>933.78333333333319</v>
      </c>
      <c r="G83" s="317">
        <v>927.51666666666654</v>
      </c>
      <c r="H83" s="317">
        <v>918.98333333333312</v>
      </c>
      <c r="I83" s="317">
        <v>948.58333333333326</v>
      </c>
      <c r="J83" s="317">
        <v>957.11666666666656</v>
      </c>
      <c r="K83" s="317">
        <v>963.38333333333333</v>
      </c>
      <c r="L83" s="304">
        <v>950.85</v>
      </c>
      <c r="M83" s="304">
        <v>936.05</v>
      </c>
      <c r="N83" s="319">
        <v>43921200</v>
      </c>
      <c r="O83" s="320">
        <v>-1.1985423134026185E-2</v>
      </c>
    </row>
    <row r="84" spans="1:15" ht="15">
      <c r="A84" s="277">
        <v>74</v>
      </c>
      <c r="B84" s="390" t="s">
        <v>73</v>
      </c>
      <c r="C84" s="277" t="s">
        <v>127</v>
      </c>
      <c r="D84" s="316">
        <v>88.45</v>
      </c>
      <c r="E84" s="316">
        <v>88.45</v>
      </c>
      <c r="F84" s="317">
        <v>87.800000000000011</v>
      </c>
      <c r="G84" s="317">
        <v>87.15</v>
      </c>
      <c r="H84" s="317">
        <v>86.500000000000014</v>
      </c>
      <c r="I84" s="317">
        <v>89.100000000000009</v>
      </c>
      <c r="J84" s="317">
        <v>89.750000000000014</v>
      </c>
      <c r="K84" s="317">
        <v>90.4</v>
      </c>
      <c r="L84" s="304">
        <v>89.1</v>
      </c>
      <c r="M84" s="304">
        <v>87.8</v>
      </c>
      <c r="N84" s="319">
        <v>52616700</v>
      </c>
      <c r="O84" s="320">
        <v>6.2132112491824721E-3</v>
      </c>
    </row>
    <row r="85" spans="1:15" ht="15">
      <c r="A85" s="277">
        <v>75</v>
      </c>
      <c r="B85" s="390" t="s">
        <v>50</v>
      </c>
      <c r="C85" s="277" t="s">
        <v>128</v>
      </c>
      <c r="D85" s="316">
        <v>195.6</v>
      </c>
      <c r="E85" s="316">
        <v>196.36666666666665</v>
      </c>
      <c r="F85" s="317">
        <v>194.2833333333333</v>
      </c>
      <c r="G85" s="317">
        <v>192.96666666666667</v>
      </c>
      <c r="H85" s="317">
        <v>190.88333333333333</v>
      </c>
      <c r="I85" s="317">
        <v>197.68333333333328</v>
      </c>
      <c r="J85" s="317">
        <v>199.76666666666659</v>
      </c>
      <c r="K85" s="317">
        <v>201.08333333333326</v>
      </c>
      <c r="L85" s="304">
        <v>198.45</v>
      </c>
      <c r="M85" s="304">
        <v>195.05</v>
      </c>
      <c r="N85" s="319">
        <v>101158400</v>
      </c>
      <c r="O85" s="320">
        <v>5.4365952905076377E-2</v>
      </c>
    </row>
    <row r="86" spans="1:15" ht="15">
      <c r="A86" s="277">
        <v>76</v>
      </c>
      <c r="B86" s="390" t="s">
        <v>113</v>
      </c>
      <c r="C86" s="277" t="s">
        <v>129</v>
      </c>
      <c r="D86" s="316">
        <v>222.25</v>
      </c>
      <c r="E86" s="316">
        <v>223.43333333333331</v>
      </c>
      <c r="F86" s="317">
        <v>219.01666666666662</v>
      </c>
      <c r="G86" s="317">
        <v>215.7833333333333</v>
      </c>
      <c r="H86" s="317">
        <v>211.36666666666662</v>
      </c>
      <c r="I86" s="317">
        <v>226.66666666666663</v>
      </c>
      <c r="J86" s="317">
        <v>231.08333333333331</v>
      </c>
      <c r="K86" s="317">
        <v>234.31666666666663</v>
      </c>
      <c r="L86" s="304">
        <v>227.85</v>
      </c>
      <c r="M86" s="304">
        <v>220.2</v>
      </c>
      <c r="N86" s="319">
        <v>21700000</v>
      </c>
      <c r="O86" s="320">
        <v>-5.7273768613974796E-3</v>
      </c>
    </row>
    <row r="87" spans="1:15" ht="15">
      <c r="A87" s="277">
        <v>77</v>
      </c>
      <c r="B87" s="390" t="s">
        <v>113</v>
      </c>
      <c r="C87" s="277" t="s">
        <v>130</v>
      </c>
      <c r="D87" s="316">
        <v>284.85000000000002</v>
      </c>
      <c r="E87" s="316">
        <v>284.18333333333334</v>
      </c>
      <c r="F87" s="317">
        <v>280.91666666666669</v>
      </c>
      <c r="G87" s="317">
        <v>276.98333333333335</v>
      </c>
      <c r="H87" s="317">
        <v>273.7166666666667</v>
      </c>
      <c r="I87" s="317">
        <v>288.11666666666667</v>
      </c>
      <c r="J87" s="317">
        <v>291.38333333333333</v>
      </c>
      <c r="K87" s="317">
        <v>295.31666666666666</v>
      </c>
      <c r="L87" s="304">
        <v>287.45</v>
      </c>
      <c r="M87" s="304">
        <v>280.25</v>
      </c>
      <c r="N87" s="319">
        <v>51594300</v>
      </c>
      <c r="O87" s="320">
        <v>-3.5824209092285182E-2</v>
      </c>
    </row>
    <row r="88" spans="1:15" ht="15">
      <c r="A88" s="277">
        <v>78</v>
      </c>
      <c r="B88" s="390" t="s">
        <v>39</v>
      </c>
      <c r="C88" s="277" t="s">
        <v>131</v>
      </c>
      <c r="D88" s="316">
        <v>2102.9499999999998</v>
      </c>
      <c r="E88" s="316">
        <v>2095.1333333333332</v>
      </c>
      <c r="F88" s="317">
        <v>2067.8166666666666</v>
      </c>
      <c r="G88" s="317">
        <v>2032.6833333333334</v>
      </c>
      <c r="H88" s="317">
        <v>2005.3666666666668</v>
      </c>
      <c r="I88" s="317">
        <v>2130.2666666666664</v>
      </c>
      <c r="J88" s="317">
        <v>2157.583333333333</v>
      </c>
      <c r="K88" s="317">
        <v>2192.7166666666662</v>
      </c>
      <c r="L88" s="304">
        <v>2122.4499999999998</v>
      </c>
      <c r="M88" s="304">
        <v>2060</v>
      </c>
      <c r="N88" s="319">
        <v>3233500</v>
      </c>
      <c r="O88" s="320">
        <v>-2.4143654745737136E-2</v>
      </c>
    </row>
    <row r="89" spans="1:15" ht="15">
      <c r="A89" s="277">
        <v>79</v>
      </c>
      <c r="B89" s="390" t="s">
        <v>54</v>
      </c>
      <c r="C89" s="277" t="s">
        <v>133</v>
      </c>
      <c r="D89" s="316">
        <v>1397.5</v>
      </c>
      <c r="E89" s="316">
        <v>1391.7666666666667</v>
      </c>
      <c r="F89" s="317">
        <v>1381.9833333333333</v>
      </c>
      <c r="G89" s="317">
        <v>1366.4666666666667</v>
      </c>
      <c r="H89" s="317">
        <v>1356.6833333333334</v>
      </c>
      <c r="I89" s="317">
        <v>1407.2833333333333</v>
      </c>
      <c r="J89" s="317">
        <v>1417.0666666666666</v>
      </c>
      <c r="K89" s="317">
        <v>1432.5833333333333</v>
      </c>
      <c r="L89" s="304">
        <v>1401.55</v>
      </c>
      <c r="M89" s="304">
        <v>1376.25</v>
      </c>
      <c r="N89" s="319">
        <v>11115600</v>
      </c>
      <c r="O89" s="320">
        <v>8.6441473140980524E-2</v>
      </c>
    </row>
    <row r="90" spans="1:15" ht="15">
      <c r="A90" s="277">
        <v>80</v>
      </c>
      <c r="B90" s="390" t="s">
        <v>57</v>
      </c>
      <c r="C90" s="277" t="s">
        <v>134</v>
      </c>
      <c r="D90" s="316">
        <v>68.150000000000006</v>
      </c>
      <c r="E90" s="316">
        <v>68.350000000000009</v>
      </c>
      <c r="F90" s="317">
        <v>67.050000000000011</v>
      </c>
      <c r="G90" s="317">
        <v>65.95</v>
      </c>
      <c r="H90" s="317">
        <v>64.650000000000006</v>
      </c>
      <c r="I90" s="317">
        <v>69.450000000000017</v>
      </c>
      <c r="J90" s="317">
        <v>70.75</v>
      </c>
      <c r="K90" s="317">
        <v>71.850000000000023</v>
      </c>
      <c r="L90" s="304">
        <v>69.650000000000006</v>
      </c>
      <c r="M90" s="304">
        <v>67.25</v>
      </c>
      <c r="N90" s="319">
        <v>37427200</v>
      </c>
      <c r="O90" s="320">
        <v>1.1392870268283719E-2</v>
      </c>
    </row>
    <row r="91" spans="1:15" ht="15">
      <c r="A91" s="277">
        <v>81</v>
      </c>
      <c r="B91" s="390" t="s">
        <v>57</v>
      </c>
      <c r="C91" s="277" t="s">
        <v>135</v>
      </c>
      <c r="D91" s="316">
        <v>299.89999999999998</v>
      </c>
      <c r="E91" s="316">
        <v>298</v>
      </c>
      <c r="F91" s="317">
        <v>287</v>
      </c>
      <c r="G91" s="317">
        <v>274.10000000000002</v>
      </c>
      <c r="H91" s="317">
        <v>263.10000000000002</v>
      </c>
      <c r="I91" s="317">
        <v>310.89999999999998</v>
      </c>
      <c r="J91" s="317">
        <v>321.89999999999998</v>
      </c>
      <c r="K91" s="317">
        <v>334.79999999999995</v>
      </c>
      <c r="L91" s="304">
        <v>309</v>
      </c>
      <c r="M91" s="304">
        <v>285.10000000000002</v>
      </c>
      <c r="N91" s="319">
        <v>13988000</v>
      </c>
      <c r="O91" s="320">
        <v>8.9577815859168089E-2</v>
      </c>
    </row>
    <row r="92" spans="1:15" ht="15">
      <c r="A92" s="277">
        <v>82</v>
      </c>
      <c r="B92" s="390" t="s">
        <v>64</v>
      </c>
      <c r="C92" s="277" t="s">
        <v>136</v>
      </c>
      <c r="D92" s="316">
        <v>982.05</v>
      </c>
      <c r="E92" s="316">
        <v>987.61666666666667</v>
      </c>
      <c r="F92" s="317">
        <v>973.98333333333335</v>
      </c>
      <c r="G92" s="317">
        <v>965.91666666666663</v>
      </c>
      <c r="H92" s="317">
        <v>952.2833333333333</v>
      </c>
      <c r="I92" s="317">
        <v>995.68333333333339</v>
      </c>
      <c r="J92" s="317">
        <v>1009.3166666666668</v>
      </c>
      <c r="K92" s="317">
        <v>1017.3833333333334</v>
      </c>
      <c r="L92" s="304">
        <v>1001.25</v>
      </c>
      <c r="M92" s="304">
        <v>979.55</v>
      </c>
      <c r="N92" s="319">
        <v>10128800</v>
      </c>
      <c r="O92" s="320">
        <v>5.3848354792560803E-2</v>
      </c>
    </row>
    <row r="93" spans="1:15" ht="15">
      <c r="A93" s="277">
        <v>83</v>
      </c>
      <c r="B93" s="390" t="s">
        <v>52</v>
      </c>
      <c r="C93" s="277" t="s">
        <v>137</v>
      </c>
      <c r="D93" s="316">
        <v>971.5</v>
      </c>
      <c r="E93" s="316">
        <v>986.68333333333339</v>
      </c>
      <c r="F93" s="317">
        <v>953.36666666666679</v>
      </c>
      <c r="G93" s="317">
        <v>935.23333333333335</v>
      </c>
      <c r="H93" s="317">
        <v>901.91666666666674</v>
      </c>
      <c r="I93" s="317">
        <v>1004.8166666666668</v>
      </c>
      <c r="J93" s="317">
        <v>1038.1333333333334</v>
      </c>
      <c r="K93" s="317">
        <v>1056.2666666666669</v>
      </c>
      <c r="L93" s="304">
        <v>1020</v>
      </c>
      <c r="M93" s="304">
        <v>968.55</v>
      </c>
      <c r="N93" s="319">
        <v>9039750</v>
      </c>
      <c r="O93" s="320">
        <v>1.0353915662650603E-3</v>
      </c>
    </row>
    <row r="94" spans="1:15" ht="15">
      <c r="A94" s="277">
        <v>84</v>
      </c>
      <c r="B94" s="390" t="s">
        <v>44</v>
      </c>
      <c r="C94" s="277" t="s">
        <v>138</v>
      </c>
      <c r="D94" s="316">
        <v>610.4</v>
      </c>
      <c r="E94" s="316">
        <v>608.56666666666661</v>
      </c>
      <c r="F94" s="317">
        <v>603.58333333333326</v>
      </c>
      <c r="G94" s="317">
        <v>596.76666666666665</v>
      </c>
      <c r="H94" s="317">
        <v>591.7833333333333</v>
      </c>
      <c r="I94" s="317">
        <v>615.38333333333321</v>
      </c>
      <c r="J94" s="317">
        <v>620.36666666666656</v>
      </c>
      <c r="K94" s="317">
        <v>627.18333333333317</v>
      </c>
      <c r="L94" s="304">
        <v>613.54999999999995</v>
      </c>
      <c r="M94" s="304">
        <v>601.75</v>
      </c>
      <c r="N94" s="319">
        <v>15012200</v>
      </c>
      <c r="O94" s="320">
        <v>-2.8713768115942027E-2</v>
      </c>
    </row>
    <row r="95" spans="1:15" ht="15">
      <c r="A95" s="277">
        <v>85</v>
      </c>
      <c r="B95" s="390" t="s">
        <v>57</v>
      </c>
      <c r="C95" s="277" t="s">
        <v>139</v>
      </c>
      <c r="D95" s="316">
        <v>137.85</v>
      </c>
      <c r="E95" s="316">
        <v>136.61666666666667</v>
      </c>
      <c r="F95" s="317">
        <v>134.38333333333335</v>
      </c>
      <c r="G95" s="317">
        <v>130.91666666666669</v>
      </c>
      <c r="H95" s="317">
        <v>128.68333333333337</v>
      </c>
      <c r="I95" s="317">
        <v>140.08333333333334</v>
      </c>
      <c r="J95" s="317">
        <v>142.31666666666669</v>
      </c>
      <c r="K95" s="317">
        <v>145.78333333333333</v>
      </c>
      <c r="L95" s="304">
        <v>138.85</v>
      </c>
      <c r="M95" s="304">
        <v>133.15</v>
      </c>
      <c r="N95" s="319">
        <v>21469896</v>
      </c>
      <c r="O95" s="320">
        <v>0.22595870206489677</v>
      </c>
    </row>
    <row r="96" spans="1:15" ht="15">
      <c r="A96" s="277">
        <v>86</v>
      </c>
      <c r="B96" s="390" t="s">
        <v>57</v>
      </c>
      <c r="C96" s="277" t="s">
        <v>140</v>
      </c>
      <c r="D96" s="316">
        <v>159.15</v>
      </c>
      <c r="E96" s="316">
        <v>160.58333333333334</v>
      </c>
      <c r="F96" s="317">
        <v>156.76666666666668</v>
      </c>
      <c r="G96" s="317">
        <v>154.38333333333333</v>
      </c>
      <c r="H96" s="317">
        <v>150.56666666666666</v>
      </c>
      <c r="I96" s="317">
        <v>162.9666666666667</v>
      </c>
      <c r="J96" s="317">
        <v>166.78333333333336</v>
      </c>
      <c r="K96" s="317">
        <v>169.16666666666671</v>
      </c>
      <c r="L96" s="304">
        <v>164.4</v>
      </c>
      <c r="M96" s="304">
        <v>158.19999999999999</v>
      </c>
      <c r="N96" s="319">
        <v>20034000</v>
      </c>
      <c r="O96" s="320">
        <v>-3.4412955465587043E-2</v>
      </c>
    </row>
    <row r="97" spans="1:15" ht="15">
      <c r="A97" s="277">
        <v>87</v>
      </c>
      <c r="B97" s="390" t="s">
        <v>50</v>
      </c>
      <c r="C97" s="277" t="s">
        <v>141</v>
      </c>
      <c r="D97" s="316">
        <v>369.55</v>
      </c>
      <c r="E97" s="316">
        <v>371</v>
      </c>
      <c r="F97" s="317">
        <v>365.9</v>
      </c>
      <c r="G97" s="317">
        <v>362.25</v>
      </c>
      <c r="H97" s="317">
        <v>357.15</v>
      </c>
      <c r="I97" s="317">
        <v>374.65</v>
      </c>
      <c r="J97" s="317">
        <v>379.75</v>
      </c>
      <c r="K97" s="317">
        <v>383.4</v>
      </c>
      <c r="L97" s="304">
        <v>376.1</v>
      </c>
      <c r="M97" s="304">
        <v>367.35</v>
      </c>
      <c r="N97" s="319">
        <v>10018000</v>
      </c>
      <c r="O97" s="320">
        <v>-5.985634477254589E-4</v>
      </c>
    </row>
    <row r="98" spans="1:15" ht="15">
      <c r="A98" s="277">
        <v>88</v>
      </c>
      <c r="B98" s="390" t="s">
        <v>44</v>
      </c>
      <c r="C98" s="277" t="s">
        <v>142</v>
      </c>
      <c r="D98" s="316">
        <v>7092.85</v>
      </c>
      <c r="E98" s="316">
        <v>7101.3</v>
      </c>
      <c r="F98" s="317">
        <v>7049.6</v>
      </c>
      <c r="G98" s="317">
        <v>7006.35</v>
      </c>
      <c r="H98" s="317">
        <v>6954.6500000000005</v>
      </c>
      <c r="I98" s="317">
        <v>7144.55</v>
      </c>
      <c r="J98" s="317">
        <v>7196.2499999999991</v>
      </c>
      <c r="K98" s="317">
        <v>7239.5</v>
      </c>
      <c r="L98" s="304">
        <v>7153</v>
      </c>
      <c r="M98" s="304">
        <v>7058.05</v>
      </c>
      <c r="N98" s="319">
        <v>2624000</v>
      </c>
      <c r="O98" s="320">
        <v>2.0376419349821123E-2</v>
      </c>
    </row>
    <row r="99" spans="1:15" ht="15">
      <c r="A99" s="277">
        <v>89</v>
      </c>
      <c r="B99" s="390" t="s">
        <v>50</v>
      </c>
      <c r="C99" s="277" t="s">
        <v>143</v>
      </c>
      <c r="D99" s="316">
        <v>579.95000000000005</v>
      </c>
      <c r="E99" s="316">
        <v>581.70000000000005</v>
      </c>
      <c r="F99" s="317">
        <v>576.95000000000005</v>
      </c>
      <c r="G99" s="317">
        <v>573.95000000000005</v>
      </c>
      <c r="H99" s="317">
        <v>569.20000000000005</v>
      </c>
      <c r="I99" s="317">
        <v>584.70000000000005</v>
      </c>
      <c r="J99" s="317">
        <v>589.45000000000005</v>
      </c>
      <c r="K99" s="317">
        <v>592.45000000000005</v>
      </c>
      <c r="L99" s="304">
        <v>586.45000000000005</v>
      </c>
      <c r="M99" s="304">
        <v>578.70000000000005</v>
      </c>
      <c r="N99" s="319">
        <v>16583750</v>
      </c>
      <c r="O99" s="320">
        <v>1.6628352490421456E-2</v>
      </c>
    </row>
    <row r="100" spans="1:15" ht="15">
      <c r="A100" s="277">
        <v>90</v>
      </c>
      <c r="B100" s="390" t="s">
        <v>57</v>
      </c>
      <c r="C100" s="277" t="s">
        <v>144</v>
      </c>
      <c r="D100" s="316">
        <v>620.85</v>
      </c>
      <c r="E100" s="316">
        <v>609.08333333333337</v>
      </c>
      <c r="F100" s="317">
        <v>586.66666666666674</v>
      </c>
      <c r="G100" s="317">
        <v>552.48333333333335</v>
      </c>
      <c r="H100" s="317">
        <v>530.06666666666672</v>
      </c>
      <c r="I100" s="317">
        <v>643.26666666666677</v>
      </c>
      <c r="J100" s="317">
        <v>665.68333333333351</v>
      </c>
      <c r="K100" s="317">
        <v>699.86666666666679</v>
      </c>
      <c r="L100" s="304">
        <v>631.5</v>
      </c>
      <c r="M100" s="304">
        <v>574.9</v>
      </c>
      <c r="N100" s="319">
        <v>2992600</v>
      </c>
      <c r="O100" s="320">
        <v>4.4938719927371765E-2</v>
      </c>
    </row>
    <row r="101" spans="1:15" ht="15">
      <c r="A101" s="277">
        <v>91</v>
      </c>
      <c r="B101" s="390" t="s">
        <v>73</v>
      </c>
      <c r="C101" s="277" t="s">
        <v>145</v>
      </c>
      <c r="D101" s="316">
        <v>1038.8499999999999</v>
      </c>
      <c r="E101" s="316">
        <v>1047.8333333333333</v>
      </c>
      <c r="F101" s="317">
        <v>1025.0166666666664</v>
      </c>
      <c r="G101" s="317">
        <v>1011.1833333333332</v>
      </c>
      <c r="H101" s="317">
        <v>988.36666666666633</v>
      </c>
      <c r="I101" s="317">
        <v>1061.6666666666665</v>
      </c>
      <c r="J101" s="317">
        <v>1084.4833333333336</v>
      </c>
      <c r="K101" s="317">
        <v>1098.3166666666666</v>
      </c>
      <c r="L101" s="304">
        <v>1070.6500000000001</v>
      </c>
      <c r="M101" s="304">
        <v>1034</v>
      </c>
      <c r="N101" s="319">
        <v>1256400</v>
      </c>
      <c r="O101" s="320">
        <v>-6.3087248322147654E-2</v>
      </c>
    </row>
    <row r="102" spans="1:15" ht="15">
      <c r="A102" s="277">
        <v>92</v>
      </c>
      <c r="B102" s="390" t="s">
        <v>107</v>
      </c>
      <c r="C102" s="277" t="s">
        <v>146</v>
      </c>
      <c r="D102" s="316">
        <v>1139.55</v>
      </c>
      <c r="E102" s="316">
        <v>1143.1166666666668</v>
      </c>
      <c r="F102" s="317">
        <v>1126.7333333333336</v>
      </c>
      <c r="G102" s="317">
        <v>1113.9166666666667</v>
      </c>
      <c r="H102" s="317">
        <v>1097.5333333333335</v>
      </c>
      <c r="I102" s="317">
        <v>1155.9333333333336</v>
      </c>
      <c r="J102" s="317">
        <v>1172.3166666666668</v>
      </c>
      <c r="K102" s="317">
        <v>1185.1333333333337</v>
      </c>
      <c r="L102" s="304">
        <v>1159.5</v>
      </c>
      <c r="M102" s="304">
        <v>1130.3</v>
      </c>
      <c r="N102" s="319">
        <v>1345600</v>
      </c>
      <c r="O102" s="320">
        <v>-4.1595441595441596E-2</v>
      </c>
    </row>
    <row r="103" spans="1:15" ht="15">
      <c r="A103" s="277">
        <v>93</v>
      </c>
      <c r="B103" s="390" t="s">
        <v>44</v>
      </c>
      <c r="C103" s="277" t="s">
        <v>147</v>
      </c>
      <c r="D103" s="316">
        <v>117.3</v>
      </c>
      <c r="E103" s="316">
        <v>118.09999999999998</v>
      </c>
      <c r="F103" s="317">
        <v>115.59999999999997</v>
      </c>
      <c r="G103" s="317">
        <v>113.89999999999999</v>
      </c>
      <c r="H103" s="317">
        <v>111.39999999999998</v>
      </c>
      <c r="I103" s="317">
        <v>119.79999999999995</v>
      </c>
      <c r="J103" s="317">
        <v>122.29999999999998</v>
      </c>
      <c r="K103" s="317">
        <v>123.99999999999994</v>
      </c>
      <c r="L103" s="304">
        <v>120.6</v>
      </c>
      <c r="M103" s="304">
        <v>116.4</v>
      </c>
      <c r="N103" s="319">
        <v>28847000</v>
      </c>
      <c r="O103" s="320">
        <v>6.2935259221047202E-2</v>
      </c>
    </row>
    <row r="104" spans="1:15" ht="15">
      <c r="A104" s="277">
        <v>94</v>
      </c>
      <c r="B104" s="390" t="s">
        <v>44</v>
      </c>
      <c r="C104" s="277" t="s">
        <v>148</v>
      </c>
      <c r="D104" s="316">
        <v>59429.599999999999</v>
      </c>
      <c r="E104" s="316">
        <v>59637.35</v>
      </c>
      <c r="F104" s="317">
        <v>58974.7</v>
      </c>
      <c r="G104" s="317">
        <v>58519.799999999996</v>
      </c>
      <c r="H104" s="317">
        <v>57857.149999999994</v>
      </c>
      <c r="I104" s="317">
        <v>60092.25</v>
      </c>
      <c r="J104" s="317">
        <v>60754.900000000009</v>
      </c>
      <c r="K104" s="317">
        <v>61209.8</v>
      </c>
      <c r="L104" s="304">
        <v>60300</v>
      </c>
      <c r="M104" s="304">
        <v>59182.45</v>
      </c>
      <c r="N104" s="319">
        <v>51120</v>
      </c>
      <c r="O104" s="320">
        <v>2.9607250755287008E-2</v>
      </c>
    </row>
    <row r="105" spans="1:15" ht="15">
      <c r="A105" s="277">
        <v>95</v>
      </c>
      <c r="B105" s="390" t="s">
        <v>57</v>
      </c>
      <c r="C105" s="277" t="s">
        <v>149</v>
      </c>
      <c r="D105" s="316">
        <v>1201.4000000000001</v>
      </c>
      <c r="E105" s="316">
        <v>1211.2833333333333</v>
      </c>
      <c r="F105" s="317">
        <v>1182.9666666666667</v>
      </c>
      <c r="G105" s="317">
        <v>1164.5333333333333</v>
      </c>
      <c r="H105" s="317">
        <v>1136.2166666666667</v>
      </c>
      <c r="I105" s="317">
        <v>1229.7166666666667</v>
      </c>
      <c r="J105" s="317">
        <v>1258.0333333333333</v>
      </c>
      <c r="K105" s="317">
        <v>1276.4666666666667</v>
      </c>
      <c r="L105" s="304">
        <v>1239.5999999999999</v>
      </c>
      <c r="M105" s="304">
        <v>1192.8499999999999</v>
      </c>
      <c r="N105" s="319">
        <v>2775750</v>
      </c>
      <c r="O105" s="320">
        <v>-0.10235265583313122</v>
      </c>
    </row>
    <row r="106" spans="1:15" ht="15">
      <c r="A106" s="277">
        <v>96</v>
      </c>
      <c r="B106" s="390" t="s">
        <v>113</v>
      </c>
      <c r="C106" s="277" t="s">
        <v>150</v>
      </c>
      <c r="D106" s="316">
        <v>37.049999999999997</v>
      </c>
      <c r="E106" s="316">
        <v>36.93333333333333</v>
      </c>
      <c r="F106" s="317">
        <v>36.11666666666666</v>
      </c>
      <c r="G106" s="317">
        <v>35.18333333333333</v>
      </c>
      <c r="H106" s="317">
        <v>34.36666666666666</v>
      </c>
      <c r="I106" s="317">
        <v>37.86666666666666</v>
      </c>
      <c r="J106" s="317">
        <v>38.683333333333337</v>
      </c>
      <c r="K106" s="317">
        <v>39.61666666666666</v>
      </c>
      <c r="L106" s="304">
        <v>37.75</v>
      </c>
      <c r="M106" s="304">
        <v>36</v>
      </c>
      <c r="N106" s="319">
        <v>46002000</v>
      </c>
      <c r="O106" s="320">
        <v>-6.6574680924456703E-2</v>
      </c>
    </row>
    <row r="107" spans="1:15" ht="15">
      <c r="A107" s="277">
        <v>97</v>
      </c>
      <c r="B107" s="390" t="s">
        <v>39</v>
      </c>
      <c r="C107" s="277" t="s">
        <v>261</v>
      </c>
      <c r="D107" s="316">
        <v>3289.7</v>
      </c>
      <c r="E107" s="316">
        <v>3273.4666666666667</v>
      </c>
      <c r="F107" s="317">
        <v>3244.1333333333332</v>
      </c>
      <c r="G107" s="317">
        <v>3198.5666666666666</v>
      </c>
      <c r="H107" s="317">
        <v>3169.2333333333331</v>
      </c>
      <c r="I107" s="317">
        <v>3319.0333333333333</v>
      </c>
      <c r="J107" s="317">
        <v>3348.3666666666663</v>
      </c>
      <c r="K107" s="317">
        <v>3393.9333333333334</v>
      </c>
      <c r="L107" s="304">
        <v>3302.8</v>
      </c>
      <c r="M107" s="304">
        <v>3227.9</v>
      </c>
      <c r="N107" s="319">
        <v>783000</v>
      </c>
      <c r="O107" s="320">
        <v>1.2787723785166241E-3</v>
      </c>
    </row>
    <row r="108" spans="1:15" ht="15">
      <c r="A108" s="277">
        <v>98</v>
      </c>
      <c r="B108" s="390" t="s">
        <v>50</v>
      </c>
      <c r="C108" s="277" t="s">
        <v>153</v>
      </c>
      <c r="D108" s="316">
        <v>16328.95</v>
      </c>
      <c r="E108" s="316">
        <v>16378.1</v>
      </c>
      <c r="F108" s="317">
        <v>16221.900000000001</v>
      </c>
      <c r="G108" s="317">
        <v>16114.85</v>
      </c>
      <c r="H108" s="317">
        <v>15958.650000000001</v>
      </c>
      <c r="I108" s="317">
        <v>16485.150000000001</v>
      </c>
      <c r="J108" s="317">
        <v>16641.350000000002</v>
      </c>
      <c r="K108" s="317">
        <v>16748.400000000001</v>
      </c>
      <c r="L108" s="304">
        <v>16534.3</v>
      </c>
      <c r="M108" s="304">
        <v>16271.05</v>
      </c>
      <c r="N108" s="319">
        <v>409400</v>
      </c>
      <c r="O108" s="320">
        <v>3.3186119873817033E-2</v>
      </c>
    </row>
    <row r="109" spans="1:15" ht="15">
      <c r="A109" s="277">
        <v>99</v>
      </c>
      <c r="B109" s="390" t="s">
        <v>113</v>
      </c>
      <c r="C109" s="277" t="s">
        <v>155</v>
      </c>
      <c r="D109" s="316">
        <v>94.6</v>
      </c>
      <c r="E109" s="316">
        <v>95</v>
      </c>
      <c r="F109" s="317">
        <v>93.6</v>
      </c>
      <c r="G109" s="317">
        <v>92.6</v>
      </c>
      <c r="H109" s="317">
        <v>91.199999999999989</v>
      </c>
      <c r="I109" s="317">
        <v>96</v>
      </c>
      <c r="J109" s="317">
        <v>97.4</v>
      </c>
      <c r="K109" s="317">
        <v>98.4</v>
      </c>
      <c r="L109" s="304">
        <v>96.4</v>
      </c>
      <c r="M109" s="304">
        <v>94</v>
      </c>
      <c r="N109" s="319">
        <v>33687600</v>
      </c>
      <c r="O109" s="320">
        <v>-4.4469783352337512E-2</v>
      </c>
    </row>
    <row r="110" spans="1:15" ht="15">
      <c r="A110" s="277">
        <v>100</v>
      </c>
      <c r="B110" s="390" t="s">
        <v>42</v>
      </c>
      <c r="C110" s="277" t="s">
        <v>156</v>
      </c>
      <c r="D110" s="316">
        <v>104.05</v>
      </c>
      <c r="E110" s="316">
        <v>105.06666666666666</v>
      </c>
      <c r="F110" s="317">
        <v>102.58333333333333</v>
      </c>
      <c r="G110" s="317">
        <v>101.11666666666666</v>
      </c>
      <c r="H110" s="317">
        <v>98.633333333333326</v>
      </c>
      <c r="I110" s="317">
        <v>106.53333333333333</v>
      </c>
      <c r="J110" s="317">
        <v>109.01666666666668</v>
      </c>
      <c r="K110" s="317">
        <v>110.48333333333333</v>
      </c>
      <c r="L110" s="304">
        <v>107.55</v>
      </c>
      <c r="M110" s="304">
        <v>103.6</v>
      </c>
      <c r="N110" s="319">
        <v>50804100</v>
      </c>
      <c r="O110" s="320">
        <v>-2.9507839721254356E-2</v>
      </c>
    </row>
    <row r="111" spans="1:15" ht="15">
      <c r="A111" s="277">
        <v>101</v>
      </c>
      <c r="B111" s="390" t="s">
        <v>73</v>
      </c>
      <c r="C111" s="277" t="s">
        <v>158</v>
      </c>
      <c r="D111" s="316">
        <v>80.599999999999994</v>
      </c>
      <c r="E111" s="316">
        <v>81.183333333333337</v>
      </c>
      <c r="F111" s="317">
        <v>79.666666666666671</v>
      </c>
      <c r="G111" s="317">
        <v>78.733333333333334</v>
      </c>
      <c r="H111" s="317">
        <v>77.216666666666669</v>
      </c>
      <c r="I111" s="317">
        <v>82.116666666666674</v>
      </c>
      <c r="J111" s="317">
        <v>83.633333333333326</v>
      </c>
      <c r="K111" s="317">
        <v>84.566666666666677</v>
      </c>
      <c r="L111" s="304">
        <v>82.7</v>
      </c>
      <c r="M111" s="304">
        <v>80.25</v>
      </c>
      <c r="N111" s="319">
        <v>48479200</v>
      </c>
      <c r="O111" s="320">
        <v>-4.0536421822615055E-2</v>
      </c>
    </row>
    <row r="112" spans="1:15" ht="15">
      <c r="A112" s="277">
        <v>102</v>
      </c>
      <c r="B112" s="390" t="s">
        <v>79</v>
      </c>
      <c r="C112" s="277" t="s">
        <v>159</v>
      </c>
      <c r="D112" s="316">
        <v>20384</v>
      </c>
      <c r="E112" s="316">
        <v>20547.866666666665</v>
      </c>
      <c r="F112" s="317">
        <v>20026.383333333331</v>
      </c>
      <c r="G112" s="317">
        <v>19668.766666666666</v>
      </c>
      <c r="H112" s="317">
        <v>19147.283333333333</v>
      </c>
      <c r="I112" s="317">
        <v>20905.48333333333</v>
      </c>
      <c r="J112" s="317">
        <v>21426.96666666666</v>
      </c>
      <c r="K112" s="317">
        <v>21784.583333333328</v>
      </c>
      <c r="L112" s="304">
        <v>21069.35</v>
      </c>
      <c r="M112" s="304">
        <v>20190.25</v>
      </c>
      <c r="N112" s="319">
        <v>133020</v>
      </c>
      <c r="O112" s="320">
        <v>-9.3833780160857902E-3</v>
      </c>
    </row>
    <row r="113" spans="1:15" ht="15">
      <c r="A113" s="277">
        <v>103</v>
      </c>
      <c r="B113" s="390" t="s">
        <v>52</v>
      </c>
      <c r="C113" s="277" t="s">
        <v>160</v>
      </c>
      <c r="D113" s="316">
        <v>1418.85</v>
      </c>
      <c r="E113" s="316">
        <v>1420.6666666666667</v>
      </c>
      <c r="F113" s="317">
        <v>1398.1833333333334</v>
      </c>
      <c r="G113" s="317">
        <v>1377.5166666666667</v>
      </c>
      <c r="H113" s="317">
        <v>1355.0333333333333</v>
      </c>
      <c r="I113" s="317">
        <v>1441.3333333333335</v>
      </c>
      <c r="J113" s="317">
        <v>1463.8166666666666</v>
      </c>
      <c r="K113" s="317">
        <v>1484.4833333333336</v>
      </c>
      <c r="L113" s="304">
        <v>1443.15</v>
      </c>
      <c r="M113" s="304">
        <v>1400</v>
      </c>
      <c r="N113" s="319">
        <v>3115750</v>
      </c>
      <c r="O113" s="320">
        <v>-8.7489063867016627E-3</v>
      </c>
    </row>
    <row r="114" spans="1:15" ht="15">
      <c r="A114" s="277">
        <v>104</v>
      </c>
      <c r="B114" s="390" t="s">
        <v>73</v>
      </c>
      <c r="C114" s="277" t="s">
        <v>161</v>
      </c>
      <c r="D114" s="316">
        <v>251.65</v>
      </c>
      <c r="E114" s="316">
        <v>251.43333333333331</v>
      </c>
      <c r="F114" s="317">
        <v>248.96666666666661</v>
      </c>
      <c r="G114" s="317">
        <v>246.2833333333333</v>
      </c>
      <c r="H114" s="317">
        <v>243.81666666666661</v>
      </c>
      <c r="I114" s="317">
        <v>254.11666666666662</v>
      </c>
      <c r="J114" s="317">
        <v>256.58333333333331</v>
      </c>
      <c r="K114" s="317">
        <v>259.26666666666665</v>
      </c>
      <c r="L114" s="304">
        <v>253.9</v>
      </c>
      <c r="M114" s="304">
        <v>248.75</v>
      </c>
      <c r="N114" s="319">
        <v>11313000</v>
      </c>
      <c r="O114" s="320">
        <v>-9.3073593073593072E-2</v>
      </c>
    </row>
    <row r="115" spans="1:15" ht="15">
      <c r="A115" s="277">
        <v>105</v>
      </c>
      <c r="B115" s="390" t="s">
        <v>57</v>
      </c>
      <c r="C115" s="277" t="s">
        <v>162</v>
      </c>
      <c r="D115" s="316">
        <v>99.3</v>
      </c>
      <c r="E115" s="316">
        <v>99.383333333333326</v>
      </c>
      <c r="F115" s="317">
        <v>96.416666666666657</v>
      </c>
      <c r="G115" s="317">
        <v>93.533333333333331</v>
      </c>
      <c r="H115" s="317">
        <v>90.566666666666663</v>
      </c>
      <c r="I115" s="317">
        <v>102.26666666666665</v>
      </c>
      <c r="J115" s="317">
        <v>105.23333333333332</v>
      </c>
      <c r="K115" s="317">
        <v>108.11666666666665</v>
      </c>
      <c r="L115" s="304">
        <v>102.35</v>
      </c>
      <c r="M115" s="304">
        <v>96.5</v>
      </c>
      <c r="N115" s="319">
        <v>51584000</v>
      </c>
      <c r="O115" s="320">
        <v>-4.4556729444189251E-2</v>
      </c>
    </row>
    <row r="116" spans="1:15" ht="15">
      <c r="A116" s="277">
        <v>106</v>
      </c>
      <c r="B116" s="390" t="s">
        <v>50</v>
      </c>
      <c r="C116" s="277" t="s">
        <v>163</v>
      </c>
      <c r="D116" s="316">
        <v>1475</v>
      </c>
      <c r="E116" s="316">
        <v>1471.0166666666664</v>
      </c>
      <c r="F116" s="317">
        <v>1459.0833333333328</v>
      </c>
      <c r="G116" s="317">
        <v>1443.1666666666663</v>
      </c>
      <c r="H116" s="317">
        <v>1431.2333333333327</v>
      </c>
      <c r="I116" s="317">
        <v>1486.9333333333329</v>
      </c>
      <c r="J116" s="317">
        <v>1498.8666666666663</v>
      </c>
      <c r="K116" s="317">
        <v>1514.7833333333331</v>
      </c>
      <c r="L116" s="304">
        <v>1482.95</v>
      </c>
      <c r="M116" s="304">
        <v>1455.1</v>
      </c>
      <c r="N116" s="319">
        <v>3481500</v>
      </c>
      <c r="O116" s="320">
        <v>-5.4277960291386944E-3</v>
      </c>
    </row>
    <row r="117" spans="1:15" ht="15">
      <c r="A117" s="277">
        <v>107</v>
      </c>
      <c r="B117" s="390" t="s">
        <v>54</v>
      </c>
      <c r="C117" s="277" t="s">
        <v>164</v>
      </c>
      <c r="D117" s="316">
        <v>35.4</v>
      </c>
      <c r="E117" s="316">
        <v>35.449999999999996</v>
      </c>
      <c r="F117" s="317">
        <v>35.099999999999994</v>
      </c>
      <c r="G117" s="317">
        <v>34.799999999999997</v>
      </c>
      <c r="H117" s="317">
        <v>34.449999999999996</v>
      </c>
      <c r="I117" s="317">
        <v>35.749999999999993</v>
      </c>
      <c r="J117" s="317">
        <v>36.1</v>
      </c>
      <c r="K117" s="317">
        <v>36.399999999999991</v>
      </c>
      <c r="L117" s="304">
        <v>35.799999999999997</v>
      </c>
      <c r="M117" s="304">
        <v>35.15</v>
      </c>
      <c r="N117" s="319">
        <v>68712000</v>
      </c>
      <c r="O117" s="320">
        <v>-6.6210045662100453E-2</v>
      </c>
    </row>
    <row r="118" spans="1:15" ht="15">
      <c r="A118" s="277">
        <v>108</v>
      </c>
      <c r="B118" s="390" t="s">
        <v>42</v>
      </c>
      <c r="C118" s="277" t="s">
        <v>165</v>
      </c>
      <c r="D118" s="316">
        <v>184.95</v>
      </c>
      <c r="E118" s="316">
        <v>185.05000000000004</v>
      </c>
      <c r="F118" s="317">
        <v>183.45000000000007</v>
      </c>
      <c r="G118" s="317">
        <v>181.95000000000005</v>
      </c>
      <c r="H118" s="317">
        <v>180.35000000000008</v>
      </c>
      <c r="I118" s="317">
        <v>186.55000000000007</v>
      </c>
      <c r="J118" s="317">
        <v>188.15000000000003</v>
      </c>
      <c r="K118" s="317">
        <v>189.65000000000006</v>
      </c>
      <c r="L118" s="304">
        <v>186.65</v>
      </c>
      <c r="M118" s="304">
        <v>183.55</v>
      </c>
      <c r="N118" s="319">
        <v>11644000</v>
      </c>
      <c r="O118" s="320">
        <v>-6.7286126241589236E-2</v>
      </c>
    </row>
    <row r="119" spans="1:15" ht="15">
      <c r="A119" s="277">
        <v>109</v>
      </c>
      <c r="B119" s="390" t="s">
        <v>89</v>
      </c>
      <c r="C119" s="277" t="s">
        <v>166</v>
      </c>
      <c r="D119" s="316">
        <v>1324.15</v>
      </c>
      <c r="E119" s="316">
        <v>1315.25</v>
      </c>
      <c r="F119" s="317">
        <v>1299.45</v>
      </c>
      <c r="G119" s="317">
        <v>1274.75</v>
      </c>
      <c r="H119" s="317">
        <v>1258.95</v>
      </c>
      <c r="I119" s="317">
        <v>1339.95</v>
      </c>
      <c r="J119" s="317">
        <v>1355.7500000000002</v>
      </c>
      <c r="K119" s="317">
        <v>1380.45</v>
      </c>
      <c r="L119" s="304">
        <v>1331.05</v>
      </c>
      <c r="M119" s="304">
        <v>1290.55</v>
      </c>
      <c r="N119" s="319">
        <v>1858362</v>
      </c>
      <c r="O119" s="320">
        <v>0.10637266779743154</v>
      </c>
    </row>
    <row r="120" spans="1:15" ht="15">
      <c r="A120" s="277">
        <v>110</v>
      </c>
      <c r="B120" s="390" t="s">
        <v>37</v>
      </c>
      <c r="C120" s="277" t="s">
        <v>167</v>
      </c>
      <c r="D120" s="316">
        <v>731.05</v>
      </c>
      <c r="E120" s="316">
        <v>726.30000000000007</v>
      </c>
      <c r="F120" s="317">
        <v>717.50000000000011</v>
      </c>
      <c r="G120" s="317">
        <v>703.95</v>
      </c>
      <c r="H120" s="317">
        <v>695.15000000000009</v>
      </c>
      <c r="I120" s="317">
        <v>739.85000000000014</v>
      </c>
      <c r="J120" s="317">
        <v>748.65000000000009</v>
      </c>
      <c r="K120" s="317">
        <v>762.20000000000016</v>
      </c>
      <c r="L120" s="304">
        <v>735.1</v>
      </c>
      <c r="M120" s="304">
        <v>712.75</v>
      </c>
      <c r="N120" s="319">
        <v>1343850</v>
      </c>
      <c r="O120" s="320">
        <v>-0.13179571663920922</v>
      </c>
    </row>
    <row r="121" spans="1:15" ht="15">
      <c r="A121" s="277">
        <v>111</v>
      </c>
      <c r="B121" s="390" t="s">
        <v>54</v>
      </c>
      <c r="C121" s="277" t="s">
        <v>168</v>
      </c>
      <c r="D121" s="316">
        <v>189.4</v>
      </c>
      <c r="E121" s="316">
        <v>190.19999999999996</v>
      </c>
      <c r="F121" s="317">
        <v>185.39999999999992</v>
      </c>
      <c r="G121" s="317">
        <v>181.39999999999995</v>
      </c>
      <c r="H121" s="317">
        <v>176.59999999999991</v>
      </c>
      <c r="I121" s="317">
        <v>194.19999999999993</v>
      </c>
      <c r="J121" s="317">
        <v>198.99999999999994</v>
      </c>
      <c r="K121" s="317">
        <v>202.99999999999994</v>
      </c>
      <c r="L121" s="304">
        <v>195</v>
      </c>
      <c r="M121" s="304">
        <v>186.2</v>
      </c>
      <c r="N121" s="319">
        <v>18306600</v>
      </c>
      <c r="O121" s="320">
        <v>7.8419359779445544E-2</v>
      </c>
    </row>
    <row r="122" spans="1:15" ht="15">
      <c r="A122" s="277">
        <v>112</v>
      </c>
      <c r="B122" s="390" t="s">
        <v>42</v>
      </c>
      <c r="C122" s="277" t="s">
        <v>169</v>
      </c>
      <c r="D122" s="316">
        <v>112.75</v>
      </c>
      <c r="E122" s="316">
        <v>112.75</v>
      </c>
      <c r="F122" s="317">
        <v>111.2</v>
      </c>
      <c r="G122" s="317">
        <v>109.65</v>
      </c>
      <c r="H122" s="317">
        <v>108.10000000000001</v>
      </c>
      <c r="I122" s="317">
        <v>114.3</v>
      </c>
      <c r="J122" s="317">
        <v>115.85000000000001</v>
      </c>
      <c r="K122" s="317">
        <v>117.39999999999999</v>
      </c>
      <c r="L122" s="304">
        <v>114.3</v>
      </c>
      <c r="M122" s="304">
        <v>111.2</v>
      </c>
      <c r="N122" s="319">
        <v>21660000</v>
      </c>
      <c r="O122" s="320">
        <v>-9.7951024487756125E-2</v>
      </c>
    </row>
    <row r="123" spans="1:15" ht="15">
      <c r="A123" s="277">
        <v>113</v>
      </c>
      <c r="B123" s="390" t="s">
        <v>73</v>
      </c>
      <c r="C123" s="277" t="s">
        <v>170</v>
      </c>
      <c r="D123" s="316">
        <v>2087.0500000000002</v>
      </c>
      <c r="E123" s="316">
        <v>2095.5333333333333</v>
      </c>
      <c r="F123" s="317">
        <v>2072.6666666666665</v>
      </c>
      <c r="G123" s="317">
        <v>2058.2833333333333</v>
      </c>
      <c r="H123" s="317">
        <v>2035.4166666666665</v>
      </c>
      <c r="I123" s="317">
        <v>2109.9166666666665</v>
      </c>
      <c r="J123" s="317">
        <v>2132.7833333333333</v>
      </c>
      <c r="K123" s="317">
        <v>2147.1666666666665</v>
      </c>
      <c r="L123" s="304">
        <v>2118.4</v>
      </c>
      <c r="M123" s="304">
        <v>2081.15</v>
      </c>
      <c r="N123" s="319">
        <v>36343335</v>
      </c>
      <c r="O123" s="320">
        <v>2.6677318572834785E-2</v>
      </c>
    </row>
    <row r="124" spans="1:15" ht="15">
      <c r="A124" s="277">
        <v>114</v>
      </c>
      <c r="B124" s="390" t="s">
        <v>113</v>
      </c>
      <c r="C124" s="277" t="s">
        <v>171</v>
      </c>
      <c r="D124" s="316">
        <v>41.45</v>
      </c>
      <c r="E124" s="316">
        <v>41.333333333333336</v>
      </c>
      <c r="F124" s="317">
        <v>40.466666666666669</v>
      </c>
      <c r="G124" s="317">
        <v>39.483333333333334</v>
      </c>
      <c r="H124" s="317">
        <v>38.616666666666667</v>
      </c>
      <c r="I124" s="317">
        <v>42.31666666666667</v>
      </c>
      <c r="J124" s="317">
        <v>43.18333333333333</v>
      </c>
      <c r="K124" s="317">
        <v>44.166666666666671</v>
      </c>
      <c r="L124" s="304">
        <v>42.2</v>
      </c>
      <c r="M124" s="304">
        <v>40.35</v>
      </c>
      <c r="N124" s="319">
        <v>63707000</v>
      </c>
      <c r="O124" s="320">
        <v>-7.5544527157430388E-2</v>
      </c>
    </row>
    <row r="125" spans="1:15" ht="15">
      <c r="A125" s="277">
        <v>115</v>
      </c>
      <c r="B125" s="433" t="s">
        <v>57</v>
      </c>
      <c r="C125" s="277" t="s">
        <v>280</v>
      </c>
      <c r="D125" s="316">
        <v>849.5</v>
      </c>
      <c r="E125" s="316">
        <v>852.13333333333333</v>
      </c>
      <c r="F125" s="317">
        <v>837.36666666666667</v>
      </c>
      <c r="G125" s="317">
        <v>825.23333333333335</v>
      </c>
      <c r="H125" s="317">
        <v>810.4666666666667</v>
      </c>
      <c r="I125" s="317">
        <v>864.26666666666665</v>
      </c>
      <c r="J125" s="317">
        <v>879.0333333333333</v>
      </c>
      <c r="K125" s="317">
        <v>891.16666666666663</v>
      </c>
      <c r="L125" s="304">
        <v>866.9</v>
      </c>
      <c r="M125" s="304">
        <v>840</v>
      </c>
      <c r="N125" s="319">
        <v>7248750</v>
      </c>
      <c r="O125" s="320">
        <v>5.0543478260869565E-2</v>
      </c>
    </row>
    <row r="126" spans="1:15" ht="15">
      <c r="A126" s="277">
        <v>116</v>
      </c>
      <c r="B126" s="390" t="s">
        <v>54</v>
      </c>
      <c r="C126" s="277" t="s">
        <v>172</v>
      </c>
      <c r="D126" s="316">
        <v>208</v>
      </c>
      <c r="E126" s="316">
        <v>206.63333333333333</v>
      </c>
      <c r="F126" s="317">
        <v>204.46666666666664</v>
      </c>
      <c r="G126" s="317">
        <v>200.93333333333331</v>
      </c>
      <c r="H126" s="317">
        <v>198.76666666666662</v>
      </c>
      <c r="I126" s="317">
        <v>210.16666666666666</v>
      </c>
      <c r="J126" s="317">
        <v>212.33333333333334</v>
      </c>
      <c r="K126" s="317">
        <v>215.86666666666667</v>
      </c>
      <c r="L126" s="304">
        <v>208.8</v>
      </c>
      <c r="M126" s="304">
        <v>203.1</v>
      </c>
      <c r="N126" s="319">
        <v>125811000</v>
      </c>
      <c r="O126" s="320">
        <v>-1.1502651738361815E-2</v>
      </c>
    </row>
    <row r="127" spans="1:15" ht="15">
      <c r="A127" s="277">
        <v>117</v>
      </c>
      <c r="B127" s="390" t="s">
        <v>37</v>
      </c>
      <c r="C127" s="277" t="s">
        <v>173</v>
      </c>
      <c r="D127" s="316">
        <v>21848.400000000001</v>
      </c>
      <c r="E127" s="316">
        <v>22014.933333333334</v>
      </c>
      <c r="F127" s="317">
        <v>21544.51666666667</v>
      </c>
      <c r="G127" s="317">
        <v>21240.633333333335</v>
      </c>
      <c r="H127" s="317">
        <v>20770.216666666671</v>
      </c>
      <c r="I127" s="317">
        <v>22318.816666666669</v>
      </c>
      <c r="J127" s="317">
        <v>22789.233333333334</v>
      </c>
      <c r="K127" s="317">
        <v>23093.116666666669</v>
      </c>
      <c r="L127" s="304">
        <v>22485.35</v>
      </c>
      <c r="M127" s="304">
        <v>21711.05</v>
      </c>
      <c r="N127" s="319">
        <v>126650</v>
      </c>
      <c r="O127" s="320">
        <v>1.2794882047181128E-2</v>
      </c>
    </row>
    <row r="128" spans="1:15" ht="15">
      <c r="A128" s="277">
        <v>118</v>
      </c>
      <c r="B128" s="390" t="s">
        <v>64</v>
      </c>
      <c r="C128" s="277" t="s">
        <v>174</v>
      </c>
      <c r="D128" s="316">
        <v>1233.25</v>
      </c>
      <c r="E128" s="316">
        <v>1231</v>
      </c>
      <c r="F128" s="317">
        <v>1221.9000000000001</v>
      </c>
      <c r="G128" s="317">
        <v>1210.5500000000002</v>
      </c>
      <c r="H128" s="317">
        <v>1201.4500000000003</v>
      </c>
      <c r="I128" s="317">
        <v>1242.3499999999999</v>
      </c>
      <c r="J128" s="317">
        <v>1251.4499999999998</v>
      </c>
      <c r="K128" s="317">
        <v>1262.7999999999997</v>
      </c>
      <c r="L128" s="304">
        <v>1240.0999999999999</v>
      </c>
      <c r="M128" s="304">
        <v>1219.6500000000001</v>
      </c>
      <c r="N128" s="319">
        <v>1964050</v>
      </c>
      <c r="O128" s="320">
        <v>-9.4313453536754507E-3</v>
      </c>
    </row>
    <row r="129" spans="1:15" ht="15">
      <c r="A129" s="277">
        <v>119</v>
      </c>
      <c r="B129" s="390" t="s">
        <v>79</v>
      </c>
      <c r="C129" s="277" t="s">
        <v>175</v>
      </c>
      <c r="D129" s="316">
        <v>4288.5</v>
      </c>
      <c r="E129" s="316">
        <v>4322.8</v>
      </c>
      <c r="F129" s="317">
        <v>4238.7000000000007</v>
      </c>
      <c r="G129" s="317">
        <v>4188.9000000000005</v>
      </c>
      <c r="H129" s="317">
        <v>4104.8000000000011</v>
      </c>
      <c r="I129" s="317">
        <v>4372.6000000000004</v>
      </c>
      <c r="J129" s="317">
        <v>4456.7000000000007</v>
      </c>
      <c r="K129" s="317">
        <v>4506.5</v>
      </c>
      <c r="L129" s="304">
        <v>4406.8999999999996</v>
      </c>
      <c r="M129" s="304">
        <v>4273</v>
      </c>
      <c r="N129" s="319">
        <v>670750</v>
      </c>
      <c r="O129" s="320">
        <v>-2.7898550724637681E-2</v>
      </c>
    </row>
    <row r="130" spans="1:15" ht="15">
      <c r="A130" s="277">
        <v>120</v>
      </c>
      <c r="B130" s="390" t="s">
        <v>57</v>
      </c>
      <c r="C130" s="277" t="s">
        <v>176</v>
      </c>
      <c r="D130" s="316">
        <v>696.55</v>
      </c>
      <c r="E130" s="316">
        <v>697.91666666666663</v>
      </c>
      <c r="F130" s="317">
        <v>686.83333333333326</v>
      </c>
      <c r="G130" s="317">
        <v>677.11666666666667</v>
      </c>
      <c r="H130" s="317">
        <v>666.0333333333333</v>
      </c>
      <c r="I130" s="317">
        <v>707.63333333333321</v>
      </c>
      <c r="J130" s="317">
        <v>718.71666666666647</v>
      </c>
      <c r="K130" s="317">
        <v>728.43333333333317</v>
      </c>
      <c r="L130" s="304">
        <v>709</v>
      </c>
      <c r="M130" s="304">
        <v>688.2</v>
      </c>
      <c r="N130" s="319">
        <v>3915957</v>
      </c>
      <c r="O130" s="320">
        <v>2.6398601398601399E-2</v>
      </c>
    </row>
    <row r="131" spans="1:15" ht="15">
      <c r="A131" s="277">
        <v>121</v>
      </c>
      <c r="B131" s="390" t="s">
        <v>52</v>
      </c>
      <c r="C131" s="277" t="s">
        <v>178</v>
      </c>
      <c r="D131" s="316">
        <v>526.1</v>
      </c>
      <c r="E131" s="316">
        <v>528.66666666666663</v>
      </c>
      <c r="F131" s="317">
        <v>521.98333333333323</v>
      </c>
      <c r="G131" s="317">
        <v>517.86666666666656</v>
      </c>
      <c r="H131" s="317">
        <v>511.18333333333317</v>
      </c>
      <c r="I131" s="317">
        <v>532.7833333333333</v>
      </c>
      <c r="J131" s="317">
        <v>539.4666666666667</v>
      </c>
      <c r="K131" s="317">
        <v>543.58333333333337</v>
      </c>
      <c r="L131" s="304">
        <v>535.35</v>
      </c>
      <c r="M131" s="304">
        <v>524.54999999999995</v>
      </c>
      <c r="N131" s="319">
        <v>31750600</v>
      </c>
      <c r="O131" s="320">
        <v>-9.2179991262560067E-3</v>
      </c>
    </row>
    <row r="132" spans="1:15" ht="15">
      <c r="A132" s="277">
        <v>122</v>
      </c>
      <c r="B132" s="390" t="s">
        <v>89</v>
      </c>
      <c r="C132" s="277" t="s">
        <v>179</v>
      </c>
      <c r="D132" s="316">
        <v>479.9</v>
      </c>
      <c r="E132" s="316">
        <v>480.0333333333333</v>
      </c>
      <c r="F132" s="317">
        <v>469.56666666666661</v>
      </c>
      <c r="G132" s="317">
        <v>459.23333333333329</v>
      </c>
      <c r="H132" s="317">
        <v>448.76666666666659</v>
      </c>
      <c r="I132" s="317">
        <v>490.36666666666662</v>
      </c>
      <c r="J132" s="317">
        <v>500.83333333333331</v>
      </c>
      <c r="K132" s="317">
        <v>511.16666666666663</v>
      </c>
      <c r="L132" s="304">
        <v>490.5</v>
      </c>
      <c r="M132" s="304">
        <v>469.7</v>
      </c>
      <c r="N132" s="319">
        <v>5146500</v>
      </c>
      <c r="O132" s="320">
        <v>5.5043050430504302E-2</v>
      </c>
    </row>
    <row r="133" spans="1:15" ht="15">
      <c r="A133" s="277">
        <v>123</v>
      </c>
      <c r="B133" s="390" t="s">
        <v>180</v>
      </c>
      <c r="C133" s="277" t="s">
        <v>181</v>
      </c>
      <c r="D133" s="316">
        <v>335.2</v>
      </c>
      <c r="E133" s="316">
        <v>337.15000000000003</v>
      </c>
      <c r="F133" s="317">
        <v>328.50000000000006</v>
      </c>
      <c r="G133" s="317">
        <v>321.8</v>
      </c>
      <c r="H133" s="317">
        <v>313.15000000000003</v>
      </c>
      <c r="I133" s="317">
        <v>343.85000000000008</v>
      </c>
      <c r="J133" s="317">
        <v>352.50000000000006</v>
      </c>
      <c r="K133" s="317">
        <v>359.2000000000001</v>
      </c>
      <c r="L133" s="304">
        <v>345.8</v>
      </c>
      <c r="M133" s="304">
        <v>330.45</v>
      </c>
      <c r="N133" s="319">
        <v>6800000</v>
      </c>
      <c r="O133" s="320">
        <v>4.7765793528505393E-2</v>
      </c>
    </row>
    <row r="134" spans="1:15" ht="15">
      <c r="A134" s="277">
        <v>124</v>
      </c>
      <c r="B134" s="390" t="s">
        <v>39</v>
      </c>
      <c r="C134" s="277" t="s">
        <v>3465</v>
      </c>
      <c r="D134" s="316">
        <v>546.5</v>
      </c>
      <c r="E134" s="316">
        <v>545.4</v>
      </c>
      <c r="F134" s="317">
        <v>542.94999999999993</v>
      </c>
      <c r="G134" s="317">
        <v>539.4</v>
      </c>
      <c r="H134" s="317">
        <v>536.94999999999993</v>
      </c>
      <c r="I134" s="317">
        <v>548.94999999999993</v>
      </c>
      <c r="J134" s="317">
        <v>551.4</v>
      </c>
      <c r="K134" s="317">
        <v>554.94999999999993</v>
      </c>
      <c r="L134" s="304">
        <v>547.85</v>
      </c>
      <c r="M134" s="304">
        <v>541.85</v>
      </c>
      <c r="N134" s="319">
        <v>12171600</v>
      </c>
      <c r="O134" s="320">
        <v>-3.2410388495385273E-2</v>
      </c>
    </row>
    <row r="135" spans="1:15" ht="15">
      <c r="A135" s="277">
        <v>125</v>
      </c>
      <c r="B135" s="390" t="s">
        <v>44</v>
      </c>
      <c r="C135" s="277" t="s">
        <v>183</v>
      </c>
      <c r="D135" s="316">
        <v>127.45</v>
      </c>
      <c r="E135" s="316">
        <v>125.73333333333333</v>
      </c>
      <c r="F135" s="317">
        <v>122.76666666666668</v>
      </c>
      <c r="G135" s="317">
        <v>118.08333333333334</v>
      </c>
      <c r="H135" s="317">
        <v>115.11666666666669</v>
      </c>
      <c r="I135" s="317">
        <v>130.41666666666669</v>
      </c>
      <c r="J135" s="317">
        <v>133.38333333333333</v>
      </c>
      <c r="K135" s="317">
        <v>138.06666666666666</v>
      </c>
      <c r="L135" s="304">
        <v>128.69999999999999</v>
      </c>
      <c r="M135" s="304">
        <v>121.05</v>
      </c>
      <c r="N135" s="319">
        <v>81424500</v>
      </c>
      <c r="O135" s="320">
        <v>5.6973732889382171E-2</v>
      </c>
    </row>
    <row r="136" spans="1:15" ht="15">
      <c r="A136" s="277">
        <v>126</v>
      </c>
      <c r="B136" s="390" t="s">
        <v>42</v>
      </c>
      <c r="C136" s="277" t="s">
        <v>185</v>
      </c>
      <c r="D136" s="316">
        <v>60.1</v>
      </c>
      <c r="E136" s="316">
        <v>60.300000000000004</v>
      </c>
      <c r="F136" s="317">
        <v>58.900000000000006</v>
      </c>
      <c r="G136" s="317">
        <v>57.7</v>
      </c>
      <c r="H136" s="317">
        <v>56.300000000000004</v>
      </c>
      <c r="I136" s="317">
        <v>61.500000000000007</v>
      </c>
      <c r="J136" s="317">
        <v>62.9</v>
      </c>
      <c r="K136" s="317">
        <v>64.100000000000009</v>
      </c>
      <c r="L136" s="304">
        <v>61.7</v>
      </c>
      <c r="M136" s="304">
        <v>59.1</v>
      </c>
      <c r="N136" s="319">
        <v>86832000</v>
      </c>
      <c r="O136" s="320">
        <v>-3.3363390441839495E-2</v>
      </c>
    </row>
    <row r="137" spans="1:15" ht="15">
      <c r="A137" s="277">
        <v>127</v>
      </c>
      <c r="B137" s="390" t="s">
        <v>113</v>
      </c>
      <c r="C137" s="277" t="s">
        <v>186</v>
      </c>
      <c r="D137" s="316">
        <v>425.15</v>
      </c>
      <c r="E137" s="316">
        <v>427</v>
      </c>
      <c r="F137" s="317">
        <v>420.75</v>
      </c>
      <c r="G137" s="317">
        <v>416.35</v>
      </c>
      <c r="H137" s="317">
        <v>410.1</v>
      </c>
      <c r="I137" s="317">
        <v>431.4</v>
      </c>
      <c r="J137" s="317">
        <v>437.65</v>
      </c>
      <c r="K137" s="317">
        <v>442.04999999999995</v>
      </c>
      <c r="L137" s="304">
        <v>433.25</v>
      </c>
      <c r="M137" s="304">
        <v>422.6</v>
      </c>
      <c r="N137" s="319">
        <v>18553800</v>
      </c>
      <c r="O137" s="320">
        <v>-2.2480967308553517E-2</v>
      </c>
    </row>
    <row r="138" spans="1:15" ht="15">
      <c r="A138" s="277">
        <v>128</v>
      </c>
      <c r="B138" s="390" t="s">
        <v>107</v>
      </c>
      <c r="C138" s="277" t="s">
        <v>187</v>
      </c>
      <c r="D138" s="316">
        <v>2245</v>
      </c>
      <c r="E138" s="316">
        <v>2245.9500000000003</v>
      </c>
      <c r="F138" s="317">
        <v>2236.9000000000005</v>
      </c>
      <c r="G138" s="317">
        <v>2228.8000000000002</v>
      </c>
      <c r="H138" s="317">
        <v>2219.7500000000005</v>
      </c>
      <c r="I138" s="317">
        <v>2254.0500000000006</v>
      </c>
      <c r="J138" s="317">
        <v>2263.1000000000008</v>
      </c>
      <c r="K138" s="317">
        <v>2271.2000000000007</v>
      </c>
      <c r="L138" s="304">
        <v>2255</v>
      </c>
      <c r="M138" s="304">
        <v>2237.85</v>
      </c>
      <c r="N138" s="319">
        <v>10376700</v>
      </c>
      <c r="O138" s="320">
        <v>4.8807414078614799E-3</v>
      </c>
    </row>
    <row r="139" spans="1:15" ht="15">
      <c r="A139" s="277">
        <v>129</v>
      </c>
      <c r="B139" s="390" t="s">
        <v>107</v>
      </c>
      <c r="C139" s="277" t="s">
        <v>188</v>
      </c>
      <c r="D139" s="316">
        <v>738.05</v>
      </c>
      <c r="E139" s="316">
        <v>730.69999999999993</v>
      </c>
      <c r="F139" s="317">
        <v>721.89999999999986</v>
      </c>
      <c r="G139" s="317">
        <v>705.74999999999989</v>
      </c>
      <c r="H139" s="317">
        <v>696.94999999999982</v>
      </c>
      <c r="I139" s="317">
        <v>746.84999999999991</v>
      </c>
      <c r="J139" s="317">
        <v>755.64999999999986</v>
      </c>
      <c r="K139" s="317">
        <v>771.8</v>
      </c>
      <c r="L139" s="304">
        <v>739.5</v>
      </c>
      <c r="M139" s="304">
        <v>714.55</v>
      </c>
      <c r="N139" s="319">
        <v>11198400</v>
      </c>
      <c r="O139" s="320">
        <v>-1.7994317583920866E-2</v>
      </c>
    </row>
    <row r="140" spans="1:15" ht="15">
      <c r="A140" s="277">
        <v>130</v>
      </c>
      <c r="B140" s="390" t="s">
        <v>50</v>
      </c>
      <c r="C140" s="277" t="s">
        <v>189</v>
      </c>
      <c r="D140" s="316">
        <v>1136.8499999999999</v>
      </c>
      <c r="E140" s="316">
        <v>1133.0333333333333</v>
      </c>
      <c r="F140" s="317">
        <v>1126.4166666666665</v>
      </c>
      <c r="G140" s="317">
        <v>1115.9833333333331</v>
      </c>
      <c r="H140" s="317">
        <v>1109.3666666666663</v>
      </c>
      <c r="I140" s="317">
        <v>1143.4666666666667</v>
      </c>
      <c r="J140" s="317">
        <v>1150.0833333333335</v>
      </c>
      <c r="K140" s="317">
        <v>1160.5166666666669</v>
      </c>
      <c r="L140" s="304">
        <v>1139.6500000000001</v>
      </c>
      <c r="M140" s="304">
        <v>1122.5999999999999</v>
      </c>
      <c r="N140" s="319">
        <v>7182750</v>
      </c>
      <c r="O140" s="320">
        <v>5.2482418389839403E-3</v>
      </c>
    </row>
    <row r="141" spans="1:15" ht="15">
      <c r="A141" s="277">
        <v>131</v>
      </c>
      <c r="B141" s="390" t="s">
        <v>52</v>
      </c>
      <c r="C141" s="277" t="s">
        <v>190</v>
      </c>
      <c r="D141" s="316">
        <v>2807.3</v>
      </c>
      <c r="E141" s="316">
        <v>2810.6</v>
      </c>
      <c r="F141" s="317">
        <v>2788.1</v>
      </c>
      <c r="G141" s="317">
        <v>2768.9</v>
      </c>
      <c r="H141" s="317">
        <v>2746.4</v>
      </c>
      <c r="I141" s="317">
        <v>2829.7999999999997</v>
      </c>
      <c r="J141" s="317">
        <v>2852.2999999999997</v>
      </c>
      <c r="K141" s="317">
        <v>2871.4999999999995</v>
      </c>
      <c r="L141" s="304">
        <v>2833.1</v>
      </c>
      <c r="M141" s="304">
        <v>2791.4</v>
      </c>
      <c r="N141" s="319">
        <v>1577000</v>
      </c>
      <c r="O141" s="320">
        <v>-4.1919805589307413E-2</v>
      </c>
    </row>
    <row r="142" spans="1:15" ht="15">
      <c r="A142" s="277">
        <v>132</v>
      </c>
      <c r="B142" s="390" t="s">
        <v>42</v>
      </c>
      <c r="C142" s="277" t="s">
        <v>191</v>
      </c>
      <c r="D142" s="316">
        <v>353.55</v>
      </c>
      <c r="E142" s="316">
        <v>353.63333333333338</v>
      </c>
      <c r="F142" s="317">
        <v>349.31666666666678</v>
      </c>
      <c r="G142" s="317">
        <v>345.08333333333337</v>
      </c>
      <c r="H142" s="317">
        <v>340.76666666666677</v>
      </c>
      <c r="I142" s="317">
        <v>357.86666666666679</v>
      </c>
      <c r="J142" s="317">
        <v>362.18333333333339</v>
      </c>
      <c r="K142" s="317">
        <v>366.4166666666668</v>
      </c>
      <c r="L142" s="304">
        <v>357.95</v>
      </c>
      <c r="M142" s="304">
        <v>349.4</v>
      </c>
      <c r="N142" s="319">
        <v>2304000</v>
      </c>
      <c r="O142" s="320">
        <v>-7.5812274368231042E-2</v>
      </c>
    </row>
    <row r="143" spans="1:15" ht="15">
      <c r="A143" s="277">
        <v>133</v>
      </c>
      <c r="B143" s="390" t="s">
        <v>44</v>
      </c>
      <c r="C143" s="277" t="s">
        <v>192</v>
      </c>
      <c r="D143" s="316">
        <v>445.95</v>
      </c>
      <c r="E143" s="316">
        <v>449.46666666666664</v>
      </c>
      <c r="F143" s="317">
        <v>438.0333333333333</v>
      </c>
      <c r="G143" s="317">
        <v>430.11666666666667</v>
      </c>
      <c r="H143" s="317">
        <v>418.68333333333334</v>
      </c>
      <c r="I143" s="317">
        <v>457.38333333333327</v>
      </c>
      <c r="J143" s="317">
        <v>468.81666666666655</v>
      </c>
      <c r="K143" s="317">
        <v>476.73333333333323</v>
      </c>
      <c r="L143" s="304">
        <v>460.9</v>
      </c>
      <c r="M143" s="304">
        <v>441.55</v>
      </c>
      <c r="N143" s="319">
        <v>5790400</v>
      </c>
      <c r="O143" s="320">
        <v>-0.12761020881670534</v>
      </c>
    </row>
    <row r="144" spans="1:15" ht="15">
      <c r="A144" s="277">
        <v>134</v>
      </c>
      <c r="B144" s="390" t="s">
        <v>50</v>
      </c>
      <c r="C144" s="277" t="s">
        <v>193</v>
      </c>
      <c r="D144" s="316">
        <v>1060.7</v>
      </c>
      <c r="E144" s="316">
        <v>1059.5333333333335</v>
      </c>
      <c r="F144" s="317">
        <v>1051.166666666667</v>
      </c>
      <c r="G144" s="317">
        <v>1041.6333333333334</v>
      </c>
      <c r="H144" s="317">
        <v>1033.2666666666669</v>
      </c>
      <c r="I144" s="317">
        <v>1069.0666666666671</v>
      </c>
      <c r="J144" s="317">
        <v>1077.4333333333334</v>
      </c>
      <c r="K144" s="317">
        <v>1086.9666666666672</v>
      </c>
      <c r="L144" s="304">
        <v>1067.9000000000001</v>
      </c>
      <c r="M144" s="304">
        <v>1050</v>
      </c>
      <c r="N144" s="319">
        <v>1356600</v>
      </c>
      <c r="O144" s="320">
        <v>-7.4498567335243557E-2</v>
      </c>
    </row>
    <row r="145" spans="1:15" ht="15">
      <c r="A145" s="277">
        <v>135</v>
      </c>
      <c r="B145" s="390" t="s">
        <v>57</v>
      </c>
      <c r="C145" s="277" t="s">
        <v>194</v>
      </c>
      <c r="D145" s="316">
        <v>252.5</v>
      </c>
      <c r="E145" s="316">
        <v>252.73333333333335</v>
      </c>
      <c r="F145" s="317">
        <v>247.9666666666667</v>
      </c>
      <c r="G145" s="317">
        <v>243.43333333333334</v>
      </c>
      <c r="H145" s="317">
        <v>238.66666666666669</v>
      </c>
      <c r="I145" s="317">
        <v>257.26666666666671</v>
      </c>
      <c r="J145" s="317">
        <v>262.03333333333336</v>
      </c>
      <c r="K145" s="317">
        <v>266.56666666666672</v>
      </c>
      <c r="L145" s="304">
        <v>257.5</v>
      </c>
      <c r="M145" s="304">
        <v>248.2</v>
      </c>
      <c r="N145" s="319">
        <v>1196800</v>
      </c>
      <c r="O145" s="320">
        <v>-0.18195488721804512</v>
      </c>
    </row>
    <row r="146" spans="1:15" ht="15">
      <c r="A146" s="277">
        <v>136</v>
      </c>
      <c r="B146" s="390" t="s">
        <v>37</v>
      </c>
      <c r="C146" s="277" t="s">
        <v>195</v>
      </c>
      <c r="D146" s="316">
        <v>4170.45</v>
      </c>
      <c r="E146" s="316">
        <v>4171.6166666666659</v>
      </c>
      <c r="F146" s="317">
        <v>4142.1333333333314</v>
      </c>
      <c r="G146" s="317">
        <v>4113.8166666666657</v>
      </c>
      <c r="H146" s="317">
        <v>4084.3333333333312</v>
      </c>
      <c r="I146" s="317">
        <v>4199.9333333333316</v>
      </c>
      <c r="J146" s="317">
        <v>4229.416666666667</v>
      </c>
      <c r="K146" s="317">
        <v>4257.7333333333318</v>
      </c>
      <c r="L146" s="304">
        <v>4201.1000000000004</v>
      </c>
      <c r="M146" s="304">
        <v>4143.3</v>
      </c>
      <c r="N146" s="319">
        <v>2229000</v>
      </c>
      <c r="O146" s="320">
        <v>-4.0464916056823071E-2</v>
      </c>
    </row>
    <row r="147" spans="1:15" ht="15">
      <c r="A147" s="277">
        <v>137</v>
      </c>
      <c r="B147" s="390" t="s">
        <v>180</v>
      </c>
      <c r="C147" s="277" t="s">
        <v>197</v>
      </c>
      <c r="D147" s="316">
        <v>492.85</v>
      </c>
      <c r="E147" s="316">
        <v>494.90000000000003</v>
      </c>
      <c r="F147" s="317">
        <v>488.45000000000005</v>
      </c>
      <c r="G147" s="317">
        <v>484.05</v>
      </c>
      <c r="H147" s="317">
        <v>477.6</v>
      </c>
      <c r="I147" s="317">
        <v>499.30000000000007</v>
      </c>
      <c r="J147" s="317">
        <v>505.75</v>
      </c>
      <c r="K147" s="317">
        <v>510.15000000000009</v>
      </c>
      <c r="L147" s="304">
        <v>501.35</v>
      </c>
      <c r="M147" s="304">
        <v>490.5</v>
      </c>
      <c r="N147" s="319">
        <v>11499800</v>
      </c>
      <c r="O147" s="320">
        <v>8.8959854014598536E-3</v>
      </c>
    </row>
    <row r="148" spans="1:15" ht="15">
      <c r="A148" s="277">
        <v>138</v>
      </c>
      <c r="B148" s="390" t="s">
        <v>113</v>
      </c>
      <c r="C148" s="277" t="s">
        <v>198</v>
      </c>
      <c r="D148" s="316">
        <v>130.15</v>
      </c>
      <c r="E148" s="316">
        <v>129.29999999999998</v>
      </c>
      <c r="F148" s="317">
        <v>128.09999999999997</v>
      </c>
      <c r="G148" s="317">
        <v>126.04999999999998</v>
      </c>
      <c r="H148" s="317">
        <v>124.84999999999997</v>
      </c>
      <c r="I148" s="317">
        <v>131.34999999999997</v>
      </c>
      <c r="J148" s="317">
        <v>132.54999999999995</v>
      </c>
      <c r="K148" s="317">
        <v>134.59999999999997</v>
      </c>
      <c r="L148" s="304">
        <v>130.5</v>
      </c>
      <c r="M148" s="304">
        <v>127.25</v>
      </c>
      <c r="N148" s="319">
        <v>123001800</v>
      </c>
      <c r="O148" s="320">
        <v>-4.8580471897180129E-2</v>
      </c>
    </row>
    <row r="149" spans="1:15" ht="15">
      <c r="A149" s="277">
        <v>139</v>
      </c>
      <c r="B149" s="390" t="s">
        <v>64</v>
      </c>
      <c r="C149" s="277" t="s">
        <v>199</v>
      </c>
      <c r="D149" s="316">
        <v>657.05</v>
      </c>
      <c r="E149" s="316">
        <v>661.35</v>
      </c>
      <c r="F149" s="317">
        <v>649.70000000000005</v>
      </c>
      <c r="G149" s="317">
        <v>642.35</v>
      </c>
      <c r="H149" s="317">
        <v>630.70000000000005</v>
      </c>
      <c r="I149" s="317">
        <v>668.7</v>
      </c>
      <c r="J149" s="317">
        <v>680.34999999999991</v>
      </c>
      <c r="K149" s="317">
        <v>687.7</v>
      </c>
      <c r="L149" s="304">
        <v>673</v>
      </c>
      <c r="M149" s="304">
        <v>654</v>
      </c>
      <c r="N149" s="319">
        <v>2923000</v>
      </c>
      <c r="O149" s="320">
        <v>-0.18237762237762237</v>
      </c>
    </row>
    <row r="150" spans="1:15" ht="15">
      <c r="A150" s="277">
        <v>140</v>
      </c>
      <c r="B150" s="390" t="s">
        <v>107</v>
      </c>
      <c r="C150" s="277" t="s">
        <v>200</v>
      </c>
      <c r="D150" s="316">
        <v>270.60000000000002</v>
      </c>
      <c r="E150" s="316">
        <v>271.73333333333335</v>
      </c>
      <c r="F150" s="317">
        <v>268.41666666666669</v>
      </c>
      <c r="G150" s="317">
        <v>266.23333333333335</v>
      </c>
      <c r="H150" s="317">
        <v>262.91666666666669</v>
      </c>
      <c r="I150" s="317">
        <v>273.91666666666669</v>
      </c>
      <c r="J150" s="317">
        <v>277.23333333333329</v>
      </c>
      <c r="K150" s="317">
        <v>279.41666666666669</v>
      </c>
      <c r="L150" s="304">
        <v>275.05</v>
      </c>
      <c r="M150" s="304">
        <v>269.55</v>
      </c>
      <c r="N150" s="319">
        <v>28380800</v>
      </c>
      <c r="O150" s="320">
        <v>-3.3772742128772196E-2</v>
      </c>
    </row>
    <row r="151" spans="1:15" ht="15">
      <c r="A151" s="277">
        <v>141</v>
      </c>
      <c r="B151" s="390" t="s">
        <v>89</v>
      </c>
      <c r="C151" s="277" t="s">
        <v>202</v>
      </c>
      <c r="D151" s="316">
        <v>200.1</v>
      </c>
      <c r="E151" s="316">
        <v>200.76666666666665</v>
      </c>
      <c r="F151" s="317">
        <v>197.08333333333331</v>
      </c>
      <c r="G151" s="317">
        <v>194.06666666666666</v>
      </c>
      <c r="H151" s="317">
        <v>190.38333333333333</v>
      </c>
      <c r="I151" s="317">
        <v>203.7833333333333</v>
      </c>
      <c r="J151" s="317">
        <v>207.46666666666664</v>
      </c>
      <c r="K151" s="317">
        <v>210.48333333333329</v>
      </c>
      <c r="L151" s="304">
        <v>204.45</v>
      </c>
      <c r="M151" s="304">
        <v>197.75</v>
      </c>
      <c r="N151" s="319">
        <v>37284000</v>
      </c>
      <c r="O151" s="320">
        <v>-8.2127031019202365E-2</v>
      </c>
    </row>
    <row r="152" spans="1:15">
      <c r="A152" s="277">
        <v>142</v>
      </c>
      <c r="B152" s="296"/>
      <c r="C152" s="296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</row>
    <row r="154" spans="1:15">
      <c r="A154" s="277">
        <v>144</v>
      </c>
      <c r="B154" s="296"/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296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296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C157" s="292"/>
      <c r="D157" s="292"/>
      <c r="E157" s="292"/>
      <c r="F157" s="291"/>
      <c r="G157" s="291"/>
      <c r="H157" s="291"/>
      <c r="I157" s="291"/>
      <c r="J157" s="291"/>
      <c r="K157" s="291"/>
      <c r="L157" s="291"/>
      <c r="M157" s="291"/>
    </row>
    <row r="158" spans="1:15">
      <c r="A158" s="277"/>
      <c r="B158" s="300"/>
      <c r="C158" s="292"/>
      <c r="D158" s="292"/>
      <c r="E158" s="292"/>
      <c r="F158" s="291"/>
      <c r="G158" s="291"/>
      <c r="H158" s="291"/>
      <c r="I158" s="291"/>
      <c r="J158" s="291"/>
      <c r="K158" s="291"/>
      <c r="L158" s="291"/>
      <c r="M158" s="291"/>
    </row>
    <row r="159" spans="1:15">
      <c r="A159" s="277"/>
      <c r="B159" s="321"/>
      <c r="C159" s="292"/>
      <c r="D159" s="292"/>
      <c r="E159" s="292"/>
      <c r="F159" s="291"/>
      <c r="G159" s="291"/>
      <c r="H159" s="291"/>
      <c r="I159" s="291"/>
      <c r="J159" s="291"/>
      <c r="K159" s="291"/>
      <c r="L159" s="291"/>
      <c r="M159" s="291"/>
    </row>
    <row r="160" spans="1:15">
      <c r="A160" s="277"/>
      <c r="B160" s="321"/>
      <c r="D160" s="321"/>
      <c r="E160" s="321"/>
      <c r="F160" s="323"/>
      <c r="G160" s="323"/>
      <c r="H160" s="291"/>
      <c r="I160" s="323"/>
      <c r="J160" s="323"/>
      <c r="K160" s="323"/>
      <c r="L160" s="323"/>
      <c r="M160" s="323"/>
    </row>
    <row r="161" spans="1:13">
      <c r="A161" s="277"/>
      <c r="B161" s="321"/>
      <c r="D161" s="321"/>
      <c r="E161" s="321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B165" s="322"/>
      <c r="D165" s="322"/>
      <c r="E165" s="322"/>
      <c r="F165" s="323"/>
      <c r="G165" s="323"/>
      <c r="H165" s="323"/>
      <c r="I165" s="323"/>
      <c r="J165" s="323"/>
      <c r="K165" s="323"/>
      <c r="L165" s="323"/>
      <c r="M165" s="323"/>
    </row>
    <row r="166" spans="1:13">
      <c r="A166" s="277"/>
      <c r="B166" s="322"/>
      <c r="D166" s="322"/>
      <c r="E166" s="322"/>
      <c r="F166" s="323"/>
      <c r="G166" s="323"/>
      <c r="H166" s="323"/>
      <c r="I166" s="323"/>
      <c r="J166" s="323"/>
      <c r="K166" s="323"/>
      <c r="L166" s="323"/>
      <c r="M166" s="323"/>
    </row>
    <row r="167" spans="1:13">
      <c r="A167" s="290"/>
      <c r="B167" s="322"/>
      <c r="D167" s="322"/>
      <c r="E167" s="322"/>
      <c r="F167" s="323"/>
      <c r="G167" s="323"/>
      <c r="H167" s="323"/>
      <c r="I167" s="323"/>
      <c r="J167" s="323"/>
      <c r="K167" s="323"/>
      <c r="L167" s="323"/>
      <c r="M167" s="323"/>
    </row>
    <row r="168" spans="1:13">
      <c r="A168" s="290"/>
      <c r="H168" s="323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26" sqref="D26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44069</v>
      </c>
    </row>
    <row r="7" spans="1:15">
      <c r="A7"/>
    </row>
    <row r="8" spans="1:15" ht="28.5" customHeight="1">
      <c r="A8" s="567" t="s">
        <v>16</v>
      </c>
      <c r="B8" s="568" t="s">
        <v>18</v>
      </c>
      <c r="C8" s="566" t="s">
        <v>19</v>
      </c>
      <c r="D8" s="566" t="s">
        <v>20</v>
      </c>
      <c r="E8" s="566" t="s">
        <v>21</v>
      </c>
      <c r="F8" s="566"/>
      <c r="G8" s="566"/>
      <c r="H8" s="566" t="s">
        <v>22</v>
      </c>
      <c r="I8" s="566"/>
      <c r="J8" s="566"/>
      <c r="K8" s="274"/>
      <c r="L8" s="282"/>
      <c r="M8" s="282"/>
    </row>
    <row r="9" spans="1:15" ht="36" customHeight="1">
      <c r="A9" s="562"/>
      <c r="B9" s="564"/>
      <c r="C9" s="569" t="s">
        <v>23</v>
      </c>
      <c r="D9" s="569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11472.25</v>
      </c>
      <c r="D10" s="303">
        <v>11473.833333333334</v>
      </c>
      <c r="E10" s="303">
        <v>11421.766666666668</v>
      </c>
      <c r="F10" s="303">
        <v>11371.283333333335</v>
      </c>
      <c r="G10" s="303">
        <v>11319.216666666669</v>
      </c>
      <c r="H10" s="303">
        <v>11524.316666666668</v>
      </c>
      <c r="I10" s="303">
        <v>11576.383333333333</v>
      </c>
      <c r="J10" s="303">
        <v>11626.866666666667</v>
      </c>
      <c r="K10" s="302">
        <v>11525.9</v>
      </c>
      <c r="L10" s="302">
        <v>11423.35</v>
      </c>
      <c r="M10" s="307"/>
    </row>
    <row r="11" spans="1:15">
      <c r="A11" s="301">
        <v>2</v>
      </c>
      <c r="B11" s="277" t="s">
        <v>220</v>
      </c>
      <c r="C11" s="304">
        <v>23092.15</v>
      </c>
      <c r="D11" s="279">
        <v>23043.45</v>
      </c>
      <c r="E11" s="279">
        <v>22906.600000000002</v>
      </c>
      <c r="F11" s="279">
        <v>22721.050000000003</v>
      </c>
      <c r="G11" s="279">
        <v>22584.200000000004</v>
      </c>
      <c r="H11" s="279">
        <v>23229</v>
      </c>
      <c r="I11" s="279">
        <v>23365.85</v>
      </c>
      <c r="J11" s="279">
        <v>23551.399999999998</v>
      </c>
      <c r="K11" s="304">
        <v>23180.3</v>
      </c>
      <c r="L11" s="304">
        <v>22857.9</v>
      </c>
      <c r="M11" s="307"/>
    </row>
    <row r="12" spans="1:15">
      <c r="A12" s="301">
        <v>3</v>
      </c>
      <c r="B12" s="285" t="s">
        <v>221</v>
      </c>
      <c r="C12" s="304">
        <v>1549.2</v>
      </c>
      <c r="D12" s="279">
        <v>1554.6666666666667</v>
      </c>
      <c r="E12" s="279">
        <v>1537.6833333333334</v>
      </c>
      <c r="F12" s="279">
        <v>1526.1666666666667</v>
      </c>
      <c r="G12" s="279">
        <v>1509.1833333333334</v>
      </c>
      <c r="H12" s="279">
        <v>1566.1833333333334</v>
      </c>
      <c r="I12" s="279">
        <v>1583.1666666666665</v>
      </c>
      <c r="J12" s="279">
        <v>1594.6833333333334</v>
      </c>
      <c r="K12" s="304">
        <v>1571.65</v>
      </c>
      <c r="L12" s="304">
        <v>1543.15</v>
      </c>
      <c r="M12" s="307"/>
    </row>
    <row r="13" spans="1:15">
      <c r="A13" s="301">
        <v>4</v>
      </c>
      <c r="B13" s="277" t="s">
        <v>222</v>
      </c>
      <c r="C13" s="304">
        <v>3246.2</v>
      </c>
      <c r="D13" s="279">
        <v>3257.4666666666667</v>
      </c>
      <c r="E13" s="279">
        <v>3229.4833333333336</v>
      </c>
      <c r="F13" s="279">
        <v>3212.7666666666669</v>
      </c>
      <c r="G13" s="279">
        <v>3184.7833333333338</v>
      </c>
      <c r="H13" s="279">
        <v>3274.1833333333334</v>
      </c>
      <c r="I13" s="279">
        <v>3302.1666666666661</v>
      </c>
      <c r="J13" s="279">
        <v>3318.8833333333332</v>
      </c>
      <c r="K13" s="304">
        <v>3285.45</v>
      </c>
      <c r="L13" s="304">
        <v>3240.75</v>
      </c>
      <c r="M13" s="307"/>
    </row>
    <row r="14" spans="1:15">
      <c r="A14" s="301">
        <v>5</v>
      </c>
      <c r="B14" s="277" t="s">
        <v>223</v>
      </c>
      <c r="C14" s="304">
        <v>17973.7</v>
      </c>
      <c r="D14" s="279">
        <v>17978.566666666666</v>
      </c>
      <c r="E14" s="279">
        <v>17909.633333333331</v>
      </c>
      <c r="F14" s="279">
        <v>17845.566666666666</v>
      </c>
      <c r="G14" s="279">
        <v>17776.633333333331</v>
      </c>
      <c r="H14" s="279">
        <v>18042.633333333331</v>
      </c>
      <c r="I14" s="279">
        <v>18111.566666666666</v>
      </c>
      <c r="J14" s="279">
        <v>18175.633333333331</v>
      </c>
      <c r="K14" s="304">
        <v>18047.5</v>
      </c>
      <c r="L14" s="304">
        <v>17914.5</v>
      </c>
      <c r="M14" s="307"/>
    </row>
    <row r="15" spans="1:15">
      <c r="A15" s="301">
        <v>6</v>
      </c>
      <c r="B15" s="277" t="s">
        <v>224</v>
      </c>
      <c r="C15" s="304">
        <v>2647.3</v>
      </c>
      <c r="D15" s="279">
        <v>2653.5833333333335</v>
      </c>
      <c r="E15" s="279">
        <v>2631.5166666666669</v>
      </c>
      <c r="F15" s="279">
        <v>2615.7333333333336</v>
      </c>
      <c r="G15" s="279">
        <v>2593.666666666667</v>
      </c>
      <c r="H15" s="279">
        <v>2669.3666666666668</v>
      </c>
      <c r="I15" s="279">
        <v>2691.4333333333334</v>
      </c>
      <c r="J15" s="279">
        <v>2707.2166666666667</v>
      </c>
      <c r="K15" s="304">
        <v>2675.65</v>
      </c>
      <c r="L15" s="304">
        <v>2637.8</v>
      </c>
      <c r="M15" s="307"/>
    </row>
    <row r="16" spans="1:15">
      <c r="A16" s="301">
        <v>7</v>
      </c>
      <c r="B16" s="277" t="s">
        <v>225</v>
      </c>
      <c r="C16" s="304">
        <v>4756.3999999999996</v>
      </c>
      <c r="D16" s="279">
        <v>4762.0999999999995</v>
      </c>
      <c r="E16" s="279">
        <v>4726.7999999999993</v>
      </c>
      <c r="F16" s="279">
        <v>4697.2</v>
      </c>
      <c r="G16" s="279">
        <v>4661.8999999999996</v>
      </c>
      <c r="H16" s="279">
        <v>4791.6999999999989</v>
      </c>
      <c r="I16" s="279">
        <v>4827</v>
      </c>
      <c r="J16" s="279">
        <v>4856.5999999999985</v>
      </c>
      <c r="K16" s="304">
        <v>4797.3999999999996</v>
      </c>
      <c r="L16" s="304">
        <v>4732.5</v>
      </c>
      <c r="M16" s="307"/>
    </row>
    <row r="17" spans="1:13">
      <c r="A17" s="301">
        <v>8</v>
      </c>
      <c r="B17" s="277" t="s">
        <v>803</v>
      </c>
      <c r="C17" s="277">
        <v>1142.1500000000001</v>
      </c>
      <c r="D17" s="279">
        <v>1159.8833333333334</v>
      </c>
      <c r="E17" s="279">
        <v>1108.2666666666669</v>
      </c>
      <c r="F17" s="279">
        <v>1074.3833333333334</v>
      </c>
      <c r="G17" s="279">
        <v>1022.7666666666669</v>
      </c>
      <c r="H17" s="279">
        <v>1193.7666666666669</v>
      </c>
      <c r="I17" s="279">
        <v>1245.3833333333332</v>
      </c>
      <c r="J17" s="279">
        <v>1279.2666666666669</v>
      </c>
      <c r="K17" s="277">
        <v>1211.5</v>
      </c>
      <c r="L17" s="277">
        <v>1126</v>
      </c>
      <c r="M17" s="277">
        <v>7.9197499999999996</v>
      </c>
    </row>
    <row r="18" spans="1:13">
      <c r="A18" s="301">
        <v>9</v>
      </c>
      <c r="B18" s="277" t="s">
        <v>295</v>
      </c>
      <c r="C18" s="277">
        <v>16898.650000000001</v>
      </c>
      <c r="D18" s="279">
        <v>16964.55</v>
      </c>
      <c r="E18" s="279">
        <v>16829.099999999999</v>
      </c>
      <c r="F18" s="279">
        <v>16759.55</v>
      </c>
      <c r="G18" s="279">
        <v>16624.099999999999</v>
      </c>
      <c r="H18" s="279">
        <v>17034.099999999999</v>
      </c>
      <c r="I18" s="279">
        <v>17169.550000000003</v>
      </c>
      <c r="J18" s="279">
        <v>17239.099999999999</v>
      </c>
      <c r="K18" s="277">
        <v>17100</v>
      </c>
      <c r="L18" s="277">
        <v>16895</v>
      </c>
      <c r="M18" s="277">
        <v>0.10095</v>
      </c>
    </row>
    <row r="19" spans="1:13">
      <c r="A19" s="301">
        <v>10</v>
      </c>
      <c r="B19" s="277" t="s">
        <v>227</v>
      </c>
      <c r="C19" s="277">
        <v>62</v>
      </c>
      <c r="D19" s="279">
        <v>62.316666666666663</v>
      </c>
      <c r="E19" s="279">
        <v>61.233333333333327</v>
      </c>
      <c r="F19" s="279">
        <v>60.466666666666661</v>
      </c>
      <c r="G19" s="279">
        <v>59.383333333333326</v>
      </c>
      <c r="H19" s="279">
        <v>63.083333333333329</v>
      </c>
      <c r="I19" s="279">
        <v>64.166666666666671</v>
      </c>
      <c r="J19" s="279">
        <v>64.933333333333337</v>
      </c>
      <c r="K19" s="277">
        <v>63.4</v>
      </c>
      <c r="L19" s="277">
        <v>61.55</v>
      </c>
      <c r="M19" s="277">
        <v>20.96913</v>
      </c>
    </row>
    <row r="20" spans="1:13">
      <c r="A20" s="301">
        <v>11</v>
      </c>
      <c r="B20" s="277" t="s">
        <v>228</v>
      </c>
      <c r="C20" s="277">
        <v>151.1</v>
      </c>
      <c r="D20" s="279">
        <v>150.29999999999998</v>
      </c>
      <c r="E20" s="279">
        <v>147.69999999999996</v>
      </c>
      <c r="F20" s="279">
        <v>144.29999999999998</v>
      </c>
      <c r="G20" s="279">
        <v>141.69999999999996</v>
      </c>
      <c r="H20" s="279">
        <v>153.69999999999996</v>
      </c>
      <c r="I20" s="279">
        <v>156.29999999999998</v>
      </c>
      <c r="J20" s="279">
        <v>159.69999999999996</v>
      </c>
      <c r="K20" s="277">
        <v>152.9</v>
      </c>
      <c r="L20" s="277">
        <v>146.9</v>
      </c>
      <c r="M20" s="277">
        <v>27.529610000000002</v>
      </c>
    </row>
    <row r="21" spans="1:13">
      <c r="A21" s="301">
        <v>12</v>
      </c>
      <c r="B21" s="277" t="s">
        <v>38</v>
      </c>
      <c r="C21" s="277">
        <v>1401.9</v>
      </c>
      <c r="D21" s="279">
        <v>1409.9666666666665</v>
      </c>
      <c r="E21" s="279">
        <v>1390.9333333333329</v>
      </c>
      <c r="F21" s="279">
        <v>1379.9666666666665</v>
      </c>
      <c r="G21" s="279">
        <v>1360.9333333333329</v>
      </c>
      <c r="H21" s="279">
        <v>1420.9333333333329</v>
      </c>
      <c r="I21" s="279">
        <v>1439.9666666666662</v>
      </c>
      <c r="J21" s="279">
        <v>1450.9333333333329</v>
      </c>
      <c r="K21" s="277">
        <v>1429</v>
      </c>
      <c r="L21" s="277">
        <v>1399</v>
      </c>
      <c r="M21" s="277">
        <v>6.6057600000000001</v>
      </c>
    </row>
    <row r="22" spans="1:13">
      <c r="A22" s="301">
        <v>13</v>
      </c>
      <c r="B22" s="277" t="s">
        <v>296</v>
      </c>
      <c r="C22" s="277">
        <v>185.25</v>
      </c>
      <c r="D22" s="279">
        <v>180.98333333333335</v>
      </c>
      <c r="E22" s="279">
        <v>173.26666666666671</v>
      </c>
      <c r="F22" s="279">
        <v>161.28333333333336</v>
      </c>
      <c r="G22" s="279">
        <v>153.56666666666672</v>
      </c>
      <c r="H22" s="279">
        <v>192.9666666666667</v>
      </c>
      <c r="I22" s="279">
        <v>200.68333333333334</v>
      </c>
      <c r="J22" s="279">
        <v>212.66666666666669</v>
      </c>
      <c r="K22" s="277">
        <v>188.7</v>
      </c>
      <c r="L22" s="277">
        <v>169</v>
      </c>
      <c r="M22" s="277">
        <v>79.881979999999999</v>
      </c>
    </row>
    <row r="23" spans="1:13">
      <c r="A23" s="301">
        <v>14</v>
      </c>
      <c r="B23" s="277" t="s">
        <v>41</v>
      </c>
      <c r="C23" s="277">
        <v>346.1</v>
      </c>
      <c r="D23" s="279">
        <v>346.36666666666662</v>
      </c>
      <c r="E23" s="279">
        <v>340.73333333333323</v>
      </c>
      <c r="F23" s="279">
        <v>335.36666666666662</v>
      </c>
      <c r="G23" s="279">
        <v>329.73333333333323</v>
      </c>
      <c r="H23" s="279">
        <v>351.73333333333323</v>
      </c>
      <c r="I23" s="279">
        <v>357.36666666666656</v>
      </c>
      <c r="J23" s="279">
        <v>362.73333333333323</v>
      </c>
      <c r="K23" s="277">
        <v>352</v>
      </c>
      <c r="L23" s="277">
        <v>341</v>
      </c>
      <c r="M23" s="277">
        <v>35.329709999999999</v>
      </c>
    </row>
    <row r="24" spans="1:13">
      <c r="A24" s="301">
        <v>15</v>
      </c>
      <c r="B24" s="277" t="s">
        <v>43</v>
      </c>
      <c r="C24" s="277">
        <v>40.950000000000003</v>
      </c>
      <c r="D24" s="279">
        <v>40.533333333333339</v>
      </c>
      <c r="E24" s="279">
        <v>39.466666666666676</v>
      </c>
      <c r="F24" s="279">
        <v>37.983333333333334</v>
      </c>
      <c r="G24" s="279">
        <v>36.916666666666671</v>
      </c>
      <c r="H24" s="279">
        <v>42.01666666666668</v>
      </c>
      <c r="I24" s="279">
        <v>43.083333333333343</v>
      </c>
      <c r="J24" s="279">
        <v>44.566666666666684</v>
      </c>
      <c r="K24" s="277">
        <v>41.6</v>
      </c>
      <c r="L24" s="277">
        <v>39.049999999999997</v>
      </c>
      <c r="M24" s="277">
        <v>297.79678000000001</v>
      </c>
    </row>
    <row r="25" spans="1:13">
      <c r="A25" s="301">
        <v>16</v>
      </c>
      <c r="B25" s="277" t="s">
        <v>298</v>
      </c>
      <c r="C25" s="277">
        <v>296.2</v>
      </c>
      <c r="D25" s="279">
        <v>291.73333333333335</v>
      </c>
      <c r="E25" s="279">
        <v>280.4666666666667</v>
      </c>
      <c r="F25" s="279">
        <v>264.73333333333335</v>
      </c>
      <c r="G25" s="279">
        <v>253.4666666666667</v>
      </c>
      <c r="H25" s="279">
        <v>307.4666666666667</v>
      </c>
      <c r="I25" s="279">
        <v>318.73333333333335</v>
      </c>
      <c r="J25" s="279">
        <v>334.4666666666667</v>
      </c>
      <c r="K25" s="277">
        <v>303</v>
      </c>
      <c r="L25" s="277">
        <v>276</v>
      </c>
      <c r="M25" s="277">
        <v>24.374960000000002</v>
      </c>
    </row>
    <row r="26" spans="1:13">
      <c r="A26" s="301">
        <v>17</v>
      </c>
      <c r="B26" s="277" t="s">
        <v>229</v>
      </c>
      <c r="C26" s="277">
        <v>1612.5</v>
      </c>
      <c r="D26" s="279">
        <v>1614.8</v>
      </c>
      <c r="E26" s="279">
        <v>1602.6999999999998</v>
      </c>
      <c r="F26" s="279">
        <v>1592.8999999999999</v>
      </c>
      <c r="G26" s="279">
        <v>1580.7999999999997</v>
      </c>
      <c r="H26" s="279">
        <v>1624.6</v>
      </c>
      <c r="I26" s="279">
        <v>1636.6999999999998</v>
      </c>
      <c r="J26" s="279">
        <v>1646.5</v>
      </c>
      <c r="K26" s="277">
        <v>1626.9</v>
      </c>
      <c r="L26" s="277">
        <v>1605</v>
      </c>
      <c r="M26" s="277">
        <v>0.76400999999999997</v>
      </c>
    </row>
    <row r="27" spans="1:13">
      <c r="A27" s="301">
        <v>18</v>
      </c>
      <c r="B27" s="277" t="s">
        <v>230</v>
      </c>
      <c r="C27" s="277">
        <v>2798.7</v>
      </c>
      <c r="D27" s="279">
        <v>2805.15</v>
      </c>
      <c r="E27" s="279">
        <v>2770.3</v>
      </c>
      <c r="F27" s="279">
        <v>2741.9</v>
      </c>
      <c r="G27" s="279">
        <v>2707.05</v>
      </c>
      <c r="H27" s="279">
        <v>2833.55</v>
      </c>
      <c r="I27" s="279">
        <v>2868.3999999999996</v>
      </c>
      <c r="J27" s="279">
        <v>2896.8</v>
      </c>
      <c r="K27" s="277">
        <v>2840</v>
      </c>
      <c r="L27" s="277">
        <v>2776.75</v>
      </c>
      <c r="M27" s="277">
        <v>1.3159099999999999</v>
      </c>
    </row>
    <row r="28" spans="1:13">
      <c r="A28" s="301">
        <v>19</v>
      </c>
      <c r="B28" s="277" t="s">
        <v>45</v>
      </c>
      <c r="C28" s="277">
        <v>741.45</v>
      </c>
      <c r="D28" s="279">
        <v>742.95000000000016</v>
      </c>
      <c r="E28" s="279">
        <v>736.70000000000027</v>
      </c>
      <c r="F28" s="279">
        <v>731.95000000000016</v>
      </c>
      <c r="G28" s="279">
        <v>725.70000000000027</v>
      </c>
      <c r="H28" s="279">
        <v>747.70000000000027</v>
      </c>
      <c r="I28" s="279">
        <v>753.95</v>
      </c>
      <c r="J28" s="279">
        <v>758.70000000000027</v>
      </c>
      <c r="K28" s="277">
        <v>749.2</v>
      </c>
      <c r="L28" s="277">
        <v>738.2</v>
      </c>
      <c r="M28" s="277">
        <v>4.5678400000000003</v>
      </c>
    </row>
    <row r="29" spans="1:13">
      <c r="A29" s="301">
        <v>20</v>
      </c>
      <c r="B29" s="277" t="s">
        <v>46</v>
      </c>
      <c r="C29" s="277">
        <v>222.35</v>
      </c>
      <c r="D29" s="279">
        <v>223.21666666666667</v>
      </c>
      <c r="E29" s="279">
        <v>220.23333333333335</v>
      </c>
      <c r="F29" s="279">
        <v>218.11666666666667</v>
      </c>
      <c r="G29" s="279">
        <v>215.13333333333335</v>
      </c>
      <c r="H29" s="279">
        <v>225.33333333333334</v>
      </c>
      <c r="I29" s="279">
        <v>228.31666666666663</v>
      </c>
      <c r="J29" s="279">
        <v>230.43333333333334</v>
      </c>
      <c r="K29" s="277">
        <v>226.2</v>
      </c>
      <c r="L29" s="277">
        <v>221.1</v>
      </c>
      <c r="M29" s="277">
        <v>16.380690000000001</v>
      </c>
    </row>
    <row r="30" spans="1:13">
      <c r="A30" s="301">
        <v>21</v>
      </c>
      <c r="B30" s="277" t="s">
        <v>47</v>
      </c>
      <c r="C30" s="277">
        <v>1664.45</v>
      </c>
      <c r="D30" s="279">
        <v>1679.8666666666668</v>
      </c>
      <c r="E30" s="279">
        <v>1643.2333333333336</v>
      </c>
      <c r="F30" s="279">
        <v>1622.0166666666669</v>
      </c>
      <c r="G30" s="279">
        <v>1585.3833333333337</v>
      </c>
      <c r="H30" s="279">
        <v>1701.0833333333335</v>
      </c>
      <c r="I30" s="279">
        <v>1737.7166666666667</v>
      </c>
      <c r="J30" s="279">
        <v>1758.9333333333334</v>
      </c>
      <c r="K30" s="277">
        <v>1716.5</v>
      </c>
      <c r="L30" s="277">
        <v>1658.65</v>
      </c>
      <c r="M30" s="277">
        <v>6.8205400000000003</v>
      </c>
    </row>
    <row r="31" spans="1:13">
      <c r="A31" s="301">
        <v>22</v>
      </c>
      <c r="B31" s="277" t="s">
        <v>48</v>
      </c>
      <c r="C31" s="277">
        <v>126.85</v>
      </c>
      <c r="D31" s="279">
        <v>127.33333333333333</v>
      </c>
      <c r="E31" s="279">
        <v>125.76666666666665</v>
      </c>
      <c r="F31" s="279">
        <v>124.68333333333332</v>
      </c>
      <c r="G31" s="279">
        <v>123.11666666666665</v>
      </c>
      <c r="H31" s="279">
        <v>128.41666666666666</v>
      </c>
      <c r="I31" s="279">
        <v>129.98333333333335</v>
      </c>
      <c r="J31" s="279">
        <v>131.06666666666666</v>
      </c>
      <c r="K31" s="277">
        <v>128.9</v>
      </c>
      <c r="L31" s="277">
        <v>126.25</v>
      </c>
      <c r="M31" s="277">
        <v>53.613610000000001</v>
      </c>
    </row>
    <row r="32" spans="1:13">
      <c r="A32" s="301">
        <v>23</v>
      </c>
      <c r="B32" s="277" t="s">
        <v>49</v>
      </c>
      <c r="C32" s="277">
        <v>69.95</v>
      </c>
      <c r="D32" s="279">
        <v>69.483333333333334</v>
      </c>
      <c r="E32" s="279">
        <v>68.666666666666671</v>
      </c>
      <c r="F32" s="279">
        <v>67.38333333333334</v>
      </c>
      <c r="G32" s="279">
        <v>66.566666666666677</v>
      </c>
      <c r="H32" s="279">
        <v>70.766666666666666</v>
      </c>
      <c r="I32" s="279">
        <v>71.583333333333329</v>
      </c>
      <c r="J32" s="279">
        <v>72.86666666666666</v>
      </c>
      <c r="K32" s="277">
        <v>70.3</v>
      </c>
      <c r="L32" s="277">
        <v>68.2</v>
      </c>
      <c r="M32" s="277">
        <v>375.19574</v>
      </c>
    </row>
    <row r="33" spans="1:13">
      <c r="A33" s="301">
        <v>24</v>
      </c>
      <c r="B33" s="277" t="s">
        <v>51</v>
      </c>
      <c r="C33" s="277">
        <v>2000.6</v>
      </c>
      <c r="D33" s="279">
        <v>1993.8166666666666</v>
      </c>
      <c r="E33" s="279">
        <v>1970.7833333333333</v>
      </c>
      <c r="F33" s="279">
        <v>1940.9666666666667</v>
      </c>
      <c r="G33" s="279">
        <v>1917.9333333333334</v>
      </c>
      <c r="H33" s="279">
        <v>2023.6333333333332</v>
      </c>
      <c r="I33" s="279">
        <v>2046.6666666666665</v>
      </c>
      <c r="J33" s="279">
        <v>2076.4833333333331</v>
      </c>
      <c r="K33" s="277">
        <v>2016.85</v>
      </c>
      <c r="L33" s="277">
        <v>1964</v>
      </c>
      <c r="M33" s="277">
        <v>35.445540000000001</v>
      </c>
    </row>
    <row r="34" spans="1:13">
      <c r="A34" s="301">
        <v>25</v>
      </c>
      <c r="B34" s="277" t="s">
        <v>226</v>
      </c>
      <c r="C34" s="277">
        <v>738.25</v>
      </c>
      <c r="D34" s="279">
        <v>737.08333333333337</v>
      </c>
      <c r="E34" s="279">
        <v>727.16666666666674</v>
      </c>
      <c r="F34" s="279">
        <v>716.08333333333337</v>
      </c>
      <c r="G34" s="279">
        <v>706.16666666666674</v>
      </c>
      <c r="H34" s="279">
        <v>748.16666666666674</v>
      </c>
      <c r="I34" s="279">
        <v>758.08333333333348</v>
      </c>
      <c r="J34" s="279">
        <v>769.16666666666674</v>
      </c>
      <c r="K34" s="277">
        <v>747</v>
      </c>
      <c r="L34" s="277">
        <v>726</v>
      </c>
      <c r="M34" s="277">
        <v>8.1351700000000005</v>
      </c>
    </row>
    <row r="35" spans="1:13">
      <c r="A35" s="301">
        <v>26</v>
      </c>
      <c r="B35" s="277" t="s">
        <v>53</v>
      </c>
      <c r="C35" s="277">
        <v>871.9</v>
      </c>
      <c r="D35" s="279">
        <v>877.2833333333333</v>
      </c>
      <c r="E35" s="279">
        <v>858.61666666666656</v>
      </c>
      <c r="F35" s="279">
        <v>845.33333333333326</v>
      </c>
      <c r="G35" s="279">
        <v>826.66666666666652</v>
      </c>
      <c r="H35" s="279">
        <v>890.56666666666661</v>
      </c>
      <c r="I35" s="279">
        <v>909.23333333333335</v>
      </c>
      <c r="J35" s="279">
        <v>922.51666666666665</v>
      </c>
      <c r="K35" s="277">
        <v>895.95</v>
      </c>
      <c r="L35" s="277">
        <v>864</v>
      </c>
      <c r="M35" s="277">
        <v>58.071820000000002</v>
      </c>
    </row>
    <row r="36" spans="1:13">
      <c r="A36" s="301">
        <v>27</v>
      </c>
      <c r="B36" s="277" t="s">
        <v>55</v>
      </c>
      <c r="C36" s="277">
        <v>451.8</v>
      </c>
      <c r="D36" s="279">
        <v>451.76666666666671</v>
      </c>
      <c r="E36" s="279">
        <v>447.13333333333344</v>
      </c>
      <c r="F36" s="279">
        <v>442.46666666666675</v>
      </c>
      <c r="G36" s="279">
        <v>437.83333333333348</v>
      </c>
      <c r="H36" s="279">
        <v>456.43333333333339</v>
      </c>
      <c r="I36" s="279">
        <v>461.06666666666672</v>
      </c>
      <c r="J36" s="279">
        <v>465.73333333333335</v>
      </c>
      <c r="K36" s="277">
        <v>456.4</v>
      </c>
      <c r="L36" s="277">
        <v>447.1</v>
      </c>
      <c r="M36" s="277">
        <v>262.73649999999998</v>
      </c>
    </row>
    <row r="37" spans="1:13">
      <c r="A37" s="301">
        <v>28</v>
      </c>
      <c r="B37" s="277" t="s">
        <v>56</v>
      </c>
      <c r="C37" s="277">
        <v>3009.4</v>
      </c>
      <c r="D37" s="279">
        <v>3018.5</v>
      </c>
      <c r="E37" s="279">
        <v>2982.6</v>
      </c>
      <c r="F37" s="279">
        <v>2955.7999999999997</v>
      </c>
      <c r="G37" s="279">
        <v>2919.8999999999996</v>
      </c>
      <c r="H37" s="279">
        <v>3045.3</v>
      </c>
      <c r="I37" s="279">
        <v>3081.2</v>
      </c>
      <c r="J37" s="279">
        <v>3108.0000000000005</v>
      </c>
      <c r="K37" s="277">
        <v>3054.4</v>
      </c>
      <c r="L37" s="277">
        <v>2991.7</v>
      </c>
      <c r="M37" s="277">
        <v>6.5235799999999999</v>
      </c>
    </row>
    <row r="38" spans="1:13">
      <c r="A38" s="301">
        <v>29</v>
      </c>
      <c r="B38" s="277" t="s">
        <v>58</v>
      </c>
      <c r="C38" s="277">
        <v>6502.6</v>
      </c>
      <c r="D38" s="279">
        <v>6475.2</v>
      </c>
      <c r="E38" s="279">
        <v>6428.4</v>
      </c>
      <c r="F38" s="279">
        <v>6354.2</v>
      </c>
      <c r="G38" s="279">
        <v>6307.4</v>
      </c>
      <c r="H38" s="279">
        <v>6549.4</v>
      </c>
      <c r="I38" s="279">
        <v>6596.2000000000007</v>
      </c>
      <c r="J38" s="279">
        <v>6670.4</v>
      </c>
      <c r="K38" s="277">
        <v>6522</v>
      </c>
      <c r="L38" s="277">
        <v>6401</v>
      </c>
      <c r="M38" s="277">
        <v>7.4834500000000004</v>
      </c>
    </row>
    <row r="39" spans="1:13">
      <c r="A39" s="301">
        <v>30</v>
      </c>
      <c r="B39" s="277" t="s">
        <v>232</v>
      </c>
      <c r="C39" s="277">
        <v>2668.1</v>
      </c>
      <c r="D39" s="279">
        <v>2660</v>
      </c>
      <c r="E39" s="279">
        <v>2633.15</v>
      </c>
      <c r="F39" s="279">
        <v>2598.2000000000003</v>
      </c>
      <c r="G39" s="279">
        <v>2571.3500000000004</v>
      </c>
      <c r="H39" s="279">
        <v>2694.95</v>
      </c>
      <c r="I39" s="279">
        <v>2721.8</v>
      </c>
      <c r="J39" s="279">
        <v>2756.7499999999995</v>
      </c>
      <c r="K39" s="277">
        <v>2686.85</v>
      </c>
      <c r="L39" s="277">
        <v>2625.05</v>
      </c>
      <c r="M39" s="277">
        <v>0.82904</v>
      </c>
    </row>
    <row r="40" spans="1:13">
      <c r="A40" s="301">
        <v>31</v>
      </c>
      <c r="B40" s="277" t="s">
        <v>59</v>
      </c>
      <c r="C40" s="277">
        <v>3642.9</v>
      </c>
      <c r="D40" s="279">
        <v>3604.2999999999997</v>
      </c>
      <c r="E40" s="279">
        <v>3548.5999999999995</v>
      </c>
      <c r="F40" s="279">
        <v>3454.2999999999997</v>
      </c>
      <c r="G40" s="279">
        <v>3398.5999999999995</v>
      </c>
      <c r="H40" s="279">
        <v>3698.5999999999995</v>
      </c>
      <c r="I40" s="279">
        <v>3754.2999999999993</v>
      </c>
      <c r="J40" s="279">
        <v>3848.5999999999995</v>
      </c>
      <c r="K40" s="277">
        <v>3660</v>
      </c>
      <c r="L40" s="277">
        <v>3510</v>
      </c>
      <c r="M40" s="277">
        <v>98.540700000000001</v>
      </c>
    </row>
    <row r="41" spans="1:13">
      <c r="A41" s="301">
        <v>32</v>
      </c>
      <c r="B41" s="277" t="s">
        <v>60</v>
      </c>
      <c r="C41" s="277">
        <v>1374.45</v>
      </c>
      <c r="D41" s="279">
        <v>1374.8999999999999</v>
      </c>
      <c r="E41" s="279">
        <v>1354.7999999999997</v>
      </c>
      <c r="F41" s="279">
        <v>1335.1499999999999</v>
      </c>
      <c r="G41" s="279">
        <v>1315.0499999999997</v>
      </c>
      <c r="H41" s="279">
        <v>1394.5499999999997</v>
      </c>
      <c r="I41" s="279">
        <v>1414.6499999999996</v>
      </c>
      <c r="J41" s="279">
        <v>1434.2999999999997</v>
      </c>
      <c r="K41" s="277">
        <v>1395</v>
      </c>
      <c r="L41" s="277">
        <v>1355.25</v>
      </c>
      <c r="M41" s="277">
        <v>5.085</v>
      </c>
    </row>
    <row r="42" spans="1:13">
      <c r="A42" s="301">
        <v>33</v>
      </c>
      <c r="B42" s="277" t="s">
        <v>233</v>
      </c>
      <c r="C42" s="277">
        <v>293.39999999999998</v>
      </c>
      <c r="D42" s="279">
        <v>294.10000000000002</v>
      </c>
      <c r="E42" s="279">
        <v>290.40000000000003</v>
      </c>
      <c r="F42" s="279">
        <v>287.40000000000003</v>
      </c>
      <c r="G42" s="279">
        <v>283.70000000000005</v>
      </c>
      <c r="H42" s="279">
        <v>297.10000000000002</v>
      </c>
      <c r="I42" s="279">
        <v>300.80000000000007</v>
      </c>
      <c r="J42" s="279">
        <v>303.8</v>
      </c>
      <c r="K42" s="277">
        <v>297.8</v>
      </c>
      <c r="L42" s="277">
        <v>291.10000000000002</v>
      </c>
      <c r="M42" s="277">
        <v>112.73967</v>
      </c>
    </row>
    <row r="43" spans="1:13">
      <c r="A43" s="301">
        <v>34</v>
      </c>
      <c r="B43" s="277" t="s">
        <v>61</v>
      </c>
      <c r="C43" s="277">
        <v>48.7</v>
      </c>
      <c r="D43" s="279">
        <v>48.883333333333333</v>
      </c>
      <c r="E43" s="279">
        <v>48.266666666666666</v>
      </c>
      <c r="F43" s="279">
        <v>47.833333333333336</v>
      </c>
      <c r="G43" s="279">
        <v>47.216666666666669</v>
      </c>
      <c r="H43" s="279">
        <v>49.316666666666663</v>
      </c>
      <c r="I43" s="279">
        <v>49.933333333333323</v>
      </c>
      <c r="J43" s="279">
        <v>50.36666666666666</v>
      </c>
      <c r="K43" s="277">
        <v>49.5</v>
      </c>
      <c r="L43" s="277">
        <v>48.45</v>
      </c>
      <c r="M43" s="277">
        <v>420.69294000000002</v>
      </c>
    </row>
    <row r="44" spans="1:13">
      <c r="A44" s="301">
        <v>35</v>
      </c>
      <c r="B44" s="277" t="s">
        <v>62</v>
      </c>
      <c r="C44" s="277">
        <v>47.75</v>
      </c>
      <c r="D44" s="279">
        <v>47.966666666666661</v>
      </c>
      <c r="E44" s="279">
        <v>47.333333333333321</v>
      </c>
      <c r="F44" s="279">
        <v>46.916666666666657</v>
      </c>
      <c r="G44" s="279">
        <v>46.283333333333317</v>
      </c>
      <c r="H44" s="279">
        <v>48.383333333333326</v>
      </c>
      <c r="I44" s="279">
        <v>49.016666666666666</v>
      </c>
      <c r="J44" s="279">
        <v>49.43333333333333</v>
      </c>
      <c r="K44" s="277">
        <v>48.6</v>
      </c>
      <c r="L44" s="277">
        <v>47.55</v>
      </c>
      <c r="M44" s="277">
        <v>26.31183</v>
      </c>
    </row>
    <row r="45" spans="1:13">
      <c r="A45" s="301">
        <v>36</v>
      </c>
      <c r="B45" s="277" t="s">
        <v>63</v>
      </c>
      <c r="C45" s="277">
        <v>1306.8</v>
      </c>
      <c r="D45" s="279">
        <v>1316.3500000000001</v>
      </c>
      <c r="E45" s="279">
        <v>1291.9500000000003</v>
      </c>
      <c r="F45" s="279">
        <v>1277.1000000000001</v>
      </c>
      <c r="G45" s="279">
        <v>1252.7000000000003</v>
      </c>
      <c r="H45" s="279">
        <v>1331.2000000000003</v>
      </c>
      <c r="I45" s="279">
        <v>1355.6000000000004</v>
      </c>
      <c r="J45" s="279">
        <v>1370.4500000000003</v>
      </c>
      <c r="K45" s="277">
        <v>1340.75</v>
      </c>
      <c r="L45" s="277">
        <v>1301.5</v>
      </c>
      <c r="M45" s="277">
        <v>8.2935400000000001</v>
      </c>
    </row>
    <row r="46" spans="1:13">
      <c r="A46" s="301">
        <v>37</v>
      </c>
      <c r="B46" s="277" t="s">
        <v>234</v>
      </c>
      <c r="C46" s="277">
        <v>1479.05</v>
      </c>
      <c r="D46" s="279">
        <v>1478.5666666666668</v>
      </c>
      <c r="E46" s="279">
        <v>1462.1333333333337</v>
      </c>
      <c r="F46" s="279">
        <v>1445.2166666666669</v>
      </c>
      <c r="G46" s="279">
        <v>1428.7833333333338</v>
      </c>
      <c r="H46" s="279">
        <v>1495.4833333333336</v>
      </c>
      <c r="I46" s="279">
        <v>1511.9166666666665</v>
      </c>
      <c r="J46" s="279">
        <v>1528.8333333333335</v>
      </c>
      <c r="K46" s="277">
        <v>1495</v>
      </c>
      <c r="L46" s="277">
        <v>1461.65</v>
      </c>
      <c r="M46" s="277">
        <v>1.1431800000000001</v>
      </c>
    </row>
    <row r="47" spans="1:13">
      <c r="A47" s="301">
        <v>38</v>
      </c>
      <c r="B47" s="277" t="s">
        <v>65</v>
      </c>
      <c r="C47" s="277">
        <v>112.4</v>
      </c>
      <c r="D47" s="279">
        <v>113.21666666666668</v>
      </c>
      <c r="E47" s="279">
        <v>110.48333333333336</v>
      </c>
      <c r="F47" s="279">
        <v>108.56666666666668</v>
      </c>
      <c r="G47" s="279">
        <v>105.83333333333336</v>
      </c>
      <c r="H47" s="279">
        <v>115.13333333333337</v>
      </c>
      <c r="I47" s="279">
        <v>117.86666666666669</v>
      </c>
      <c r="J47" s="279">
        <v>119.78333333333337</v>
      </c>
      <c r="K47" s="277">
        <v>115.95</v>
      </c>
      <c r="L47" s="277">
        <v>111.3</v>
      </c>
      <c r="M47" s="277">
        <v>146.62242000000001</v>
      </c>
    </row>
    <row r="48" spans="1:13">
      <c r="A48" s="301">
        <v>39</v>
      </c>
      <c r="B48" s="277" t="s">
        <v>66</v>
      </c>
      <c r="C48" s="277">
        <v>567.29999999999995</v>
      </c>
      <c r="D48" s="279">
        <v>568.23333333333335</v>
      </c>
      <c r="E48" s="279">
        <v>559.61666666666667</v>
      </c>
      <c r="F48" s="279">
        <v>551.93333333333328</v>
      </c>
      <c r="G48" s="279">
        <v>543.31666666666661</v>
      </c>
      <c r="H48" s="279">
        <v>575.91666666666674</v>
      </c>
      <c r="I48" s="279">
        <v>584.53333333333353</v>
      </c>
      <c r="J48" s="279">
        <v>592.21666666666681</v>
      </c>
      <c r="K48" s="277">
        <v>576.85</v>
      </c>
      <c r="L48" s="277">
        <v>560.54999999999995</v>
      </c>
      <c r="M48" s="277">
        <v>13.659990000000001</v>
      </c>
    </row>
    <row r="49" spans="1:13">
      <c r="A49" s="301">
        <v>40</v>
      </c>
      <c r="B49" s="277" t="s">
        <v>67</v>
      </c>
      <c r="C49" s="277">
        <v>499.85</v>
      </c>
      <c r="D49" s="279">
        <v>502.55</v>
      </c>
      <c r="E49" s="279">
        <v>491.30000000000007</v>
      </c>
      <c r="F49" s="279">
        <v>482.75000000000006</v>
      </c>
      <c r="G49" s="279">
        <v>471.50000000000011</v>
      </c>
      <c r="H49" s="279">
        <v>511.1</v>
      </c>
      <c r="I49" s="279">
        <v>522.34999999999991</v>
      </c>
      <c r="J49" s="279">
        <v>530.9</v>
      </c>
      <c r="K49" s="277">
        <v>513.79999999999995</v>
      </c>
      <c r="L49" s="277">
        <v>494</v>
      </c>
      <c r="M49" s="277">
        <v>38.850110000000001</v>
      </c>
    </row>
    <row r="50" spans="1:13">
      <c r="A50" s="301">
        <v>41</v>
      </c>
      <c r="B50" s="277" t="s">
        <v>69</v>
      </c>
      <c r="C50" s="277">
        <v>528.65</v>
      </c>
      <c r="D50" s="279">
        <v>530.1</v>
      </c>
      <c r="E50" s="279">
        <v>524.55000000000007</v>
      </c>
      <c r="F50" s="279">
        <v>520.45000000000005</v>
      </c>
      <c r="G50" s="279">
        <v>514.90000000000009</v>
      </c>
      <c r="H50" s="279">
        <v>534.20000000000005</v>
      </c>
      <c r="I50" s="279">
        <v>539.75</v>
      </c>
      <c r="J50" s="279">
        <v>543.85</v>
      </c>
      <c r="K50" s="277">
        <v>535.65</v>
      </c>
      <c r="L50" s="277">
        <v>526</v>
      </c>
      <c r="M50" s="277">
        <v>195.16041999999999</v>
      </c>
    </row>
    <row r="51" spans="1:13">
      <c r="A51" s="301">
        <v>42</v>
      </c>
      <c r="B51" s="277" t="s">
        <v>70</v>
      </c>
      <c r="C51" s="277">
        <v>40</v>
      </c>
      <c r="D51" s="279">
        <v>40.25</v>
      </c>
      <c r="E51" s="279">
        <v>39.35</v>
      </c>
      <c r="F51" s="279">
        <v>38.700000000000003</v>
      </c>
      <c r="G51" s="279">
        <v>37.800000000000004</v>
      </c>
      <c r="H51" s="279">
        <v>40.9</v>
      </c>
      <c r="I51" s="279">
        <v>41.800000000000004</v>
      </c>
      <c r="J51" s="279">
        <v>42.449999999999996</v>
      </c>
      <c r="K51" s="277">
        <v>41.15</v>
      </c>
      <c r="L51" s="277">
        <v>39.6</v>
      </c>
      <c r="M51" s="277">
        <v>359.41041999999999</v>
      </c>
    </row>
    <row r="52" spans="1:13">
      <c r="A52" s="301">
        <v>43</v>
      </c>
      <c r="B52" s="277" t="s">
        <v>71</v>
      </c>
      <c r="C52" s="277">
        <v>387.4</v>
      </c>
      <c r="D52" s="279">
        <v>389.16666666666669</v>
      </c>
      <c r="E52" s="279">
        <v>383.73333333333335</v>
      </c>
      <c r="F52" s="279">
        <v>380.06666666666666</v>
      </c>
      <c r="G52" s="279">
        <v>374.63333333333333</v>
      </c>
      <c r="H52" s="279">
        <v>392.83333333333337</v>
      </c>
      <c r="I52" s="279">
        <v>398.26666666666665</v>
      </c>
      <c r="J52" s="279">
        <v>401.93333333333339</v>
      </c>
      <c r="K52" s="277">
        <v>394.6</v>
      </c>
      <c r="L52" s="277">
        <v>385.5</v>
      </c>
      <c r="M52" s="277">
        <v>32.933300000000003</v>
      </c>
    </row>
    <row r="53" spans="1:13">
      <c r="A53" s="301">
        <v>44</v>
      </c>
      <c r="B53" s="277" t="s">
        <v>72</v>
      </c>
      <c r="C53" s="277">
        <v>14254.55</v>
      </c>
      <c r="D53" s="279">
        <v>14325.199999999999</v>
      </c>
      <c r="E53" s="279">
        <v>14110.399999999998</v>
      </c>
      <c r="F53" s="279">
        <v>13966.249999999998</v>
      </c>
      <c r="G53" s="279">
        <v>13751.449999999997</v>
      </c>
      <c r="H53" s="279">
        <v>14469.349999999999</v>
      </c>
      <c r="I53" s="279">
        <v>14684.149999999998</v>
      </c>
      <c r="J53" s="279">
        <v>14828.3</v>
      </c>
      <c r="K53" s="277">
        <v>14540</v>
      </c>
      <c r="L53" s="277">
        <v>14181.05</v>
      </c>
      <c r="M53" s="277">
        <v>0.43362000000000001</v>
      </c>
    </row>
    <row r="54" spans="1:13">
      <c r="A54" s="301">
        <v>45</v>
      </c>
      <c r="B54" s="277" t="s">
        <v>74</v>
      </c>
      <c r="C54" s="277">
        <v>412.9</v>
      </c>
      <c r="D54" s="279">
        <v>413.58333333333331</v>
      </c>
      <c r="E54" s="279">
        <v>407.66666666666663</v>
      </c>
      <c r="F54" s="279">
        <v>402.43333333333334</v>
      </c>
      <c r="G54" s="279">
        <v>396.51666666666665</v>
      </c>
      <c r="H54" s="279">
        <v>418.81666666666661</v>
      </c>
      <c r="I54" s="279">
        <v>424.73333333333323</v>
      </c>
      <c r="J54" s="279">
        <v>429.96666666666658</v>
      </c>
      <c r="K54" s="277">
        <v>419.5</v>
      </c>
      <c r="L54" s="277">
        <v>408.35</v>
      </c>
      <c r="M54" s="277">
        <v>125.09456</v>
      </c>
    </row>
    <row r="55" spans="1:13">
      <c r="A55" s="301">
        <v>46</v>
      </c>
      <c r="B55" s="277" t="s">
        <v>75</v>
      </c>
      <c r="C55" s="277">
        <v>3896.85</v>
      </c>
      <c r="D55" s="279">
        <v>3900.6</v>
      </c>
      <c r="E55" s="279">
        <v>3871.25</v>
      </c>
      <c r="F55" s="279">
        <v>3845.65</v>
      </c>
      <c r="G55" s="279">
        <v>3816.3</v>
      </c>
      <c r="H55" s="279">
        <v>3926.2</v>
      </c>
      <c r="I55" s="279">
        <v>3955.5499999999993</v>
      </c>
      <c r="J55" s="279">
        <v>3981.1499999999996</v>
      </c>
      <c r="K55" s="277">
        <v>3929.95</v>
      </c>
      <c r="L55" s="277">
        <v>3875</v>
      </c>
      <c r="M55" s="277">
        <v>3.5858699999999999</v>
      </c>
    </row>
    <row r="56" spans="1:13">
      <c r="A56" s="301">
        <v>47</v>
      </c>
      <c r="B56" s="277" t="s">
        <v>76</v>
      </c>
      <c r="C56" s="277">
        <v>388.2</v>
      </c>
      <c r="D56" s="279">
        <v>391.25</v>
      </c>
      <c r="E56" s="279">
        <v>384</v>
      </c>
      <c r="F56" s="279">
        <v>379.8</v>
      </c>
      <c r="G56" s="279">
        <v>372.55</v>
      </c>
      <c r="H56" s="279">
        <v>395.45</v>
      </c>
      <c r="I56" s="279">
        <v>402.7</v>
      </c>
      <c r="J56" s="279">
        <v>406.9</v>
      </c>
      <c r="K56" s="277">
        <v>398.5</v>
      </c>
      <c r="L56" s="277">
        <v>387.05</v>
      </c>
      <c r="M56" s="277">
        <v>22.489059999999998</v>
      </c>
    </row>
    <row r="57" spans="1:13">
      <c r="A57" s="301">
        <v>48</v>
      </c>
      <c r="B57" s="277" t="s">
        <v>77</v>
      </c>
      <c r="C57" s="277">
        <v>106.7</v>
      </c>
      <c r="D57" s="279">
        <v>106.45</v>
      </c>
      <c r="E57" s="279">
        <v>104.65</v>
      </c>
      <c r="F57" s="279">
        <v>102.60000000000001</v>
      </c>
      <c r="G57" s="279">
        <v>100.80000000000001</v>
      </c>
      <c r="H57" s="279">
        <v>108.5</v>
      </c>
      <c r="I57" s="279">
        <v>110.29999999999998</v>
      </c>
      <c r="J57" s="279">
        <v>112.35</v>
      </c>
      <c r="K57" s="277">
        <v>108.25</v>
      </c>
      <c r="L57" s="277">
        <v>104.4</v>
      </c>
      <c r="M57" s="277">
        <v>216.69721999999999</v>
      </c>
    </row>
    <row r="58" spans="1:13">
      <c r="A58" s="301">
        <v>49</v>
      </c>
      <c r="B58" s="277" t="s">
        <v>78</v>
      </c>
      <c r="C58" s="277">
        <v>122.9</v>
      </c>
      <c r="D58" s="279">
        <v>123.66666666666667</v>
      </c>
      <c r="E58" s="279">
        <v>121.83333333333334</v>
      </c>
      <c r="F58" s="279">
        <v>120.76666666666667</v>
      </c>
      <c r="G58" s="279">
        <v>118.93333333333334</v>
      </c>
      <c r="H58" s="279">
        <v>124.73333333333335</v>
      </c>
      <c r="I58" s="279">
        <v>126.56666666666669</v>
      </c>
      <c r="J58" s="279">
        <v>127.63333333333335</v>
      </c>
      <c r="K58" s="277">
        <v>125.5</v>
      </c>
      <c r="L58" s="277">
        <v>122.6</v>
      </c>
      <c r="M58" s="277">
        <v>10.234780000000001</v>
      </c>
    </row>
    <row r="59" spans="1:13">
      <c r="A59" s="301">
        <v>50</v>
      </c>
      <c r="B59" s="277" t="s">
        <v>81</v>
      </c>
      <c r="C59" s="277">
        <v>648.95000000000005</v>
      </c>
      <c r="D59" s="279">
        <v>642.33333333333337</v>
      </c>
      <c r="E59" s="279">
        <v>628.66666666666674</v>
      </c>
      <c r="F59" s="279">
        <v>608.38333333333333</v>
      </c>
      <c r="G59" s="279">
        <v>594.7166666666667</v>
      </c>
      <c r="H59" s="279">
        <v>662.61666666666679</v>
      </c>
      <c r="I59" s="279">
        <v>676.28333333333353</v>
      </c>
      <c r="J59" s="279">
        <v>696.56666666666683</v>
      </c>
      <c r="K59" s="277">
        <v>656</v>
      </c>
      <c r="L59" s="277">
        <v>622.04999999999995</v>
      </c>
      <c r="M59" s="277">
        <v>7.8796900000000001</v>
      </c>
    </row>
    <row r="60" spans="1:13">
      <c r="A60" s="301">
        <v>51</v>
      </c>
      <c r="B60" s="277" t="s">
        <v>82</v>
      </c>
      <c r="C60" s="277">
        <v>242.15</v>
      </c>
      <c r="D60" s="279">
        <v>239.51666666666665</v>
      </c>
      <c r="E60" s="279">
        <v>235.3833333333333</v>
      </c>
      <c r="F60" s="279">
        <v>228.61666666666665</v>
      </c>
      <c r="G60" s="279">
        <v>224.48333333333329</v>
      </c>
      <c r="H60" s="279">
        <v>246.2833333333333</v>
      </c>
      <c r="I60" s="279">
        <v>250.41666666666663</v>
      </c>
      <c r="J60" s="279">
        <v>257.18333333333328</v>
      </c>
      <c r="K60" s="277">
        <v>243.65</v>
      </c>
      <c r="L60" s="277">
        <v>232.75</v>
      </c>
      <c r="M60" s="277">
        <v>149.35084000000001</v>
      </c>
    </row>
    <row r="61" spans="1:13">
      <c r="A61" s="301">
        <v>52</v>
      </c>
      <c r="B61" s="277" t="s">
        <v>83</v>
      </c>
      <c r="C61" s="277">
        <v>747.75</v>
      </c>
      <c r="D61" s="279">
        <v>750.33333333333337</v>
      </c>
      <c r="E61" s="279">
        <v>742.66666666666674</v>
      </c>
      <c r="F61" s="279">
        <v>737.58333333333337</v>
      </c>
      <c r="G61" s="279">
        <v>729.91666666666674</v>
      </c>
      <c r="H61" s="279">
        <v>755.41666666666674</v>
      </c>
      <c r="I61" s="279">
        <v>763.08333333333348</v>
      </c>
      <c r="J61" s="279">
        <v>768.16666666666674</v>
      </c>
      <c r="K61" s="277">
        <v>758</v>
      </c>
      <c r="L61" s="277">
        <v>745.25</v>
      </c>
      <c r="M61" s="277">
        <v>34.240679999999998</v>
      </c>
    </row>
    <row r="62" spans="1:13">
      <c r="A62" s="301">
        <v>53</v>
      </c>
      <c r="B62" s="277" t="s">
        <v>84</v>
      </c>
      <c r="C62" s="277">
        <v>140.44999999999999</v>
      </c>
      <c r="D62" s="279">
        <v>140.21666666666667</v>
      </c>
      <c r="E62" s="279">
        <v>139.43333333333334</v>
      </c>
      <c r="F62" s="279">
        <v>138.41666666666666</v>
      </c>
      <c r="G62" s="279">
        <v>137.63333333333333</v>
      </c>
      <c r="H62" s="279">
        <v>141.23333333333335</v>
      </c>
      <c r="I62" s="279">
        <v>142.01666666666671</v>
      </c>
      <c r="J62" s="279">
        <v>143.03333333333336</v>
      </c>
      <c r="K62" s="277">
        <v>141</v>
      </c>
      <c r="L62" s="277">
        <v>139.19999999999999</v>
      </c>
      <c r="M62" s="277">
        <v>87.851489999999998</v>
      </c>
    </row>
    <row r="63" spans="1:13">
      <c r="A63" s="301">
        <v>54</v>
      </c>
      <c r="B63" s="277" t="s">
        <v>3766</v>
      </c>
      <c r="C63" s="277">
        <v>1943.55</v>
      </c>
      <c r="D63" s="279">
        <v>1949.4666666666665</v>
      </c>
      <c r="E63" s="279">
        <v>1925.6833333333329</v>
      </c>
      <c r="F63" s="279">
        <v>1907.8166666666664</v>
      </c>
      <c r="G63" s="279">
        <v>1884.0333333333328</v>
      </c>
      <c r="H63" s="279">
        <v>1967.333333333333</v>
      </c>
      <c r="I63" s="279">
        <v>1991.1166666666663</v>
      </c>
      <c r="J63" s="279">
        <v>2008.9833333333331</v>
      </c>
      <c r="K63" s="277">
        <v>1973.25</v>
      </c>
      <c r="L63" s="277">
        <v>1931.6</v>
      </c>
      <c r="M63" s="277">
        <v>1.13506</v>
      </c>
    </row>
    <row r="64" spans="1:13">
      <c r="A64" s="301">
        <v>55</v>
      </c>
      <c r="B64" s="277" t="s">
        <v>85</v>
      </c>
      <c r="C64" s="277">
        <v>1413.85</v>
      </c>
      <c r="D64" s="279">
        <v>1414.7666666666667</v>
      </c>
      <c r="E64" s="279">
        <v>1404.5333333333333</v>
      </c>
      <c r="F64" s="279">
        <v>1395.2166666666667</v>
      </c>
      <c r="G64" s="279">
        <v>1384.9833333333333</v>
      </c>
      <c r="H64" s="279">
        <v>1424.0833333333333</v>
      </c>
      <c r="I64" s="279">
        <v>1434.3166666666664</v>
      </c>
      <c r="J64" s="279">
        <v>1443.6333333333332</v>
      </c>
      <c r="K64" s="277">
        <v>1425</v>
      </c>
      <c r="L64" s="277">
        <v>1405.45</v>
      </c>
      <c r="M64" s="277">
        <v>3.3573499999999998</v>
      </c>
    </row>
    <row r="65" spans="1:13">
      <c r="A65" s="301">
        <v>56</v>
      </c>
      <c r="B65" s="277" t="s">
        <v>86</v>
      </c>
      <c r="C65" s="277">
        <v>393.3</v>
      </c>
      <c r="D65" s="279">
        <v>391.55</v>
      </c>
      <c r="E65" s="279">
        <v>388.35</v>
      </c>
      <c r="F65" s="279">
        <v>383.40000000000003</v>
      </c>
      <c r="G65" s="279">
        <v>380.20000000000005</v>
      </c>
      <c r="H65" s="279">
        <v>396.5</v>
      </c>
      <c r="I65" s="279">
        <v>399.69999999999993</v>
      </c>
      <c r="J65" s="279">
        <v>404.65</v>
      </c>
      <c r="K65" s="277">
        <v>394.75</v>
      </c>
      <c r="L65" s="277">
        <v>386.6</v>
      </c>
      <c r="M65" s="277">
        <v>18.774450000000002</v>
      </c>
    </row>
    <row r="66" spans="1:13">
      <c r="A66" s="301">
        <v>57</v>
      </c>
      <c r="B66" s="277" t="s">
        <v>236</v>
      </c>
      <c r="C66" s="277">
        <v>805.5</v>
      </c>
      <c r="D66" s="279">
        <v>806.98333333333323</v>
      </c>
      <c r="E66" s="279">
        <v>788.61666666666645</v>
      </c>
      <c r="F66" s="279">
        <v>771.73333333333323</v>
      </c>
      <c r="G66" s="279">
        <v>753.36666666666645</v>
      </c>
      <c r="H66" s="279">
        <v>823.86666666666645</v>
      </c>
      <c r="I66" s="279">
        <v>842.23333333333323</v>
      </c>
      <c r="J66" s="279">
        <v>859.11666666666645</v>
      </c>
      <c r="K66" s="277">
        <v>825.35</v>
      </c>
      <c r="L66" s="277">
        <v>790.1</v>
      </c>
      <c r="M66" s="277">
        <v>8.1980400000000007</v>
      </c>
    </row>
    <row r="67" spans="1:13">
      <c r="A67" s="301">
        <v>58</v>
      </c>
      <c r="B67" s="277" t="s">
        <v>237</v>
      </c>
      <c r="C67" s="277">
        <v>264.45</v>
      </c>
      <c r="D67" s="279">
        <v>263.55</v>
      </c>
      <c r="E67" s="279">
        <v>259.55</v>
      </c>
      <c r="F67" s="279">
        <v>254.64999999999998</v>
      </c>
      <c r="G67" s="279">
        <v>250.64999999999998</v>
      </c>
      <c r="H67" s="279">
        <v>268.45000000000005</v>
      </c>
      <c r="I67" s="279">
        <v>272.45000000000005</v>
      </c>
      <c r="J67" s="279">
        <v>277.35000000000008</v>
      </c>
      <c r="K67" s="277">
        <v>267.55</v>
      </c>
      <c r="L67" s="277">
        <v>258.64999999999998</v>
      </c>
      <c r="M67" s="277">
        <v>3.6630199999999999</v>
      </c>
    </row>
    <row r="68" spans="1:13">
      <c r="A68" s="301">
        <v>59</v>
      </c>
      <c r="B68" s="277" t="s">
        <v>235</v>
      </c>
      <c r="C68" s="277">
        <v>131.1</v>
      </c>
      <c r="D68" s="279">
        <v>131.45000000000002</v>
      </c>
      <c r="E68" s="279">
        <v>130.15000000000003</v>
      </c>
      <c r="F68" s="279">
        <v>129.20000000000002</v>
      </c>
      <c r="G68" s="279">
        <v>127.90000000000003</v>
      </c>
      <c r="H68" s="279">
        <v>132.40000000000003</v>
      </c>
      <c r="I68" s="279">
        <v>133.70000000000005</v>
      </c>
      <c r="J68" s="279">
        <v>134.65000000000003</v>
      </c>
      <c r="K68" s="277">
        <v>132.75</v>
      </c>
      <c r="L68" s="277">
        <v>130.5</v>
      </c>
      <c r="M68" s="277">
        <v>35.728349999999999</v>
      </c>
    </row>
    <row r="69" spans="1:13">
      <c r="A69" s="301">
        <v>60</v>
      </c>
      <c r="B69" s="277" t="s">
        <v>87</v>
      </c>
      <c r="C69" s="277">
        <v>473.55</v>
      </c>
      <c r="D69" s="279">
        <v>470.7</v>
      </c>
      <c r="E69" s="279">
        <v>466.5</v>
      </c>
      <c r="F69" s="279">
        <v>459.45</v>
      </c>
      <c r="G69" s="279">
        <v>455.25</v>
      </c>
      <c r="H69" s="279">
        <v>477.75</v>
      </c>
      <c r="I69" s="279">
        <v>481.94999999999993</v>
      </c>
      <c r="J69" s="279">
        <v>489</v>
      </c>
      <c r="K69" s="277">
        <v>474.9</v>
      </c>
      <c r="L69" s="277">
        <v>463.65</v>
      </c>
      <c r="M69" s="277">
        <v>15.492179999999999</v>
      </c>
    </row>
    <row r="70" spans="1:13">
      <c r="A70" s="301">
        <v>61</v>
      </c>
      <c r="B70" s="277" t="s">
        <v>88</v>
      </c>
      <c r="C70" s="277">
        <v>491.95</v>
      </c>
      <c r="D70" s="279">
        <v>490.75</v>
      </c>
      <c r="E70" s="279">
        <v>487.5</v>
      </c>
      <c r="F70" s="279">
        <v>483.05</v>
      </c>
      <c r="G70" s="279">
        <v>479.8</v>
      </c>
      <c r="H70" s="279">
        <v>495.2</v>
      </c>
      <c r="I70" s="279">
        <v>498.45</v>
      </c>
      <c r="J70" s="279">
        <v>502.9</v>
      </c>
      <c r="K70" s="277">
        <v>494</v>
      </c>
      <c r="L70" s="277">
        <v>486.3</v>
      </c>
      <c r="M70" s="277">
        <v>20.55913</v>
      </c>
    </row>
    <row r="71" spans="1:13">
      <c r="A71" s="301">
        <v>62</v>
      </c>
      <c r="B71" s="277" t="s">
        <v>238</v>
      </c>
      <c r="C71" s="277">
        <v>752.75</v>
      </c>
      <c r="D71" s="279">
        <v>758.01666666666677</v>
      </c>
      <c r="E71" s="279">
        <v>745.68333333333351</v>
      </c>
      <c r="F71" s="279">
        <v>738.61666666666679</v>
      </c>
      <c r="G71" s="279">
        <v>726.28333333333353</v>
      </c>
      <c r="H71" s="279">
        <v>765.08333333333348</v>
      </c>
      <c r="I71" s="279">
        <v>777.41666666666674</v>
      </c>
      <c r="J71" s="279">
        <v>784.48333333333346</v>
      </c>
      <c r="K71" s="277">
        <v>770.35</v>
      </c>
      <c r="L71" s="277">
        <v>750.95</v>
      </c>
      <c r="M71" s="277">
        <v>2.7544900000000001</v>
      </c>
    </row>
    <row r="72" spans="1:13">
      <c r="A72" s="301">
        <v>63</v>
      </c>
      <c r="B72" s="277" t="s">
        <v>91</v>
      </c>
      <c r="C72" s="277">
        <v>3245.9</v>
      </c>
      <c r="D72" s="279">
        <v>3245.1666666666665</v>
      </c>
      <c r="E72" s="279">
        <v>3221.3833333333332</v>
      </c>
      <c r="F72" s="279">
        <v>3196.8666666666668</v>
      </c>
      <c r="G72" s="279">
        <v>3173.0833333333335</v>
      </c>
      <c r="H72" s="279">
        <v>3269.6833333333329</v>
      </c>
      <c r="I72" s="279">
        <v>3293.4666666666667</v>
      </c>
      <c r="J72" s="279">
        <v>3317.9833333333327</v>
      </c>
      <c r="K72" s="277">
        <v>3268.95</v>
      </c>
      <c r="L72" s="277">
        <v>3220.65</v>
      </c>
      <c r="M72" s="277">
        <v>8.8740400000000008</v>
      </c>
    </row>
    <row r="73" spans="1:13">
      <c r="A73" s="301">
        <v>64</v>
      </c>
      <c r="B73" s="277" t="s">
        <v>93</v>
      </c>
      <c r="C73" s="277">
        <v>156.4</v>
      </c>
      <c r="D73" s="279">
        <v>157.85</v>
      </c>
      <c r="E73" s="279">
        <v>153.25</v>
      </c>
      <c r="F73" s="279">
        <v>150.1</v>
      </c>
      <c r="G73" s="279">
        <v>145.5</v>
      </c>
      <c r="H73" s="279">
        <v>161</v>
      </c>
      <c r="I73" s="279">
        <v>165.59999999999997</v>
      </c>
      <c r="J73" s="279">
        <v>168.75</v>
      </c>
      <c r="K73" s="277">
        <v>162.44999999999999</v>
      </c>
      <c r="L73" s="277">
        <v>154.69999999999999</v>
      </c>
      <c r="M73" s="277">
        <v>146.65726000000001</v>
      </c>
    </row>
    <row r="74" spans="1:13">
      <c r="A74" s="301">
        <v>65</v>
      </c>
      <c r="B74" s="277" t="s">
        <v>231</v>
      </c>
      <c r="C74" s="277">
        <v>2341.15</v>
      </c>
      <c r="D74" s="279">
        <v>2317.6666666666665</v>
      </c>
      <c r="E74" s="279">
        <v>2283.583333333333</v>
      </c>
      <c r="F74" s="279">
        <v>2226.0166666666664</v>
      </c>
      <c r="G74" s="279">
        <v>2191.9333333333329</v>
      </c>
      <c r="H74" s="279">
        <v>2375.2333333333331</v>
      </c>
      <c r="I74" s="279">
        <v>2409.3166666666662</v>
      </c>
      <c r="J74" s="279">
        <v>2466.8833333333332</v>
      </c>
      <c r="K74" s="277">
        <v>2351.75</v>
      </c>
      <c r="L74" s="277">
        <v>2260.1</v>
      </c>
      <c r="M74" s="277">
        <v>10.368790000000001</v>
      </c>
    </row>
    <row r="75" spans="1:13">
      <c r="A75" s="301">
        <v>66</v>
      </c>
      <c r="B75" s="277" t="s">
        <v>94</v>
      </c>
      <c r="C75" s="277">
        <v>4427.7</v>
      </c>
      <c r="D75" s="279">
        <v>4446.7</v>
      </c>
      <c r="E75" s="279">
        <v>4401</v>
      </c>
      <c r="F75" s="279">
        <v>4374.3</v>
      </c>
      <c r="G75" s="279">
        <v>4328.6000000000004</v>
      </c>
      <c r="H75" s="279">
        <v>4473.3999999999996</v>
      </c>
      <c r="I75" s="279">
        <v>4519.0999999999985</v>
      </c>
      <c r="J75" s="279">
        <v>4545.7999999999993</v>
      </c>
      <c r="K75" s="277">
        <v>4492.3999999999996</v>
      </c>
      <c r="L75" s="277">
        <v>4420</v>
      </c>
      <c r="M75" s="277">
        <v>6.02257</v>
      </c>
    </row>
    <row r="76" spans="1:13">
      <c r="A76" s="301">
        <v>67</v>
      </c>
      <c r="B76" s="277" t="s">
        <v>239</v>
      </c>
      <c r="C76" s="277">
        <v>85.3</v>
      </c>
      <c r="D76" s="279">
        <v>83.933333333333337</v>
      </c>
      <c r="E76" s="279">
        <v>81.616666666666674</v>
      </c>
      <c r="F76" s="279">
        <v>77.933333333333337</v>
      </c>
      <c r="G76" s="279">
        <v>75.616666666666674</v>
      </c>
      <c r="H76" s="279">
        <v>87.616666666666674</v>
      </c>
      <c r="I76" s="279">
        <v>89.933333333333337</v>
      </c>
      <c r="J76" s="279">
        <v>93.616666666666674</v>
      </c>
      <c r="K76" s="277">
        <v>86.25</v>
      </c>
      <c r="L76" s="277">
        <v>80.25</v>
      </c>
      <c r="M76" s="277">
        <v>46.436129999999999</v>
      </c>
    </row>
    <row r="77" spans="1:13">
      <c r="A77" s="301">
        <v>68</v>
      </c>
      <c r="B77" s="277" t="s">
        <v>95</v>
      </c>
      <c r="C77" s="277">
        <v>2217.25</v>
      </c>
      <c r="D77" s="279">
        <v>2216.4666666666667</v>
      </c>
      <c r="E77" s="279">
        <v>2182.9333333333334</v>
      </c>
      <c r="F77" s="279">
        <v>2148.6166666666668</v>
      </c>
      <c r="G77" s="279">
        <v>2115.0833333333335</v>
      </c>
      <c r="H77" s="279">
        <v>2250.7833333333333</v>
      </c>
      <c r="I77" s="279">
        <v>2284.3166666666671</v>
      </c>
      <c r="J77" s="279">
        <v>2318.6333333333332</v>
      </c>
      <c r="K77" s="277">
        <v>2250</v>
      </c>
      <c r="L77" s="277">
        <v>2182.15</v>
      </c>
      <c r="M77" s="277">
        <v>47.57114</v>
      </c>
    </row>
    <row r="78" spans="1:13">
      <c r="A78" s="301">
        <v>69</v>
      </c>
      <c r="B78" s="277" t="s">
        <v>240</v>
      </c>
      <c r="C78" s="277">
        <v>356.4</v>
      </c>
      <c r="D78" s="279">
        <v>357.4666666666667</v>
      </c>
      <c r="E78" s="279">
        <v>353.93333333333339</v>
      </c>
      <c r="F78" s="279">
        <v>351.4666666666667</v>
      </c>
      <c r="G78" s="279">
        <v>347.93333333333339</v>
      </c>
      <c r="H78" s="279">
        <v>359.93333333333339</v>
      </c>
      <c r="I78" s="279">
        <v>363.4666666666667</v>
      </c>
      <c r="J78" s="279">
        <v>365.93333333333339</v>
      </c>
      <c r="K78" s="277">
        <v>361</v>
      </c>
      <c r="L78" s="277">
        <v>355</v>
      </c>
      <c r="M78" s="277">
        <v>18.915859999999999</v>
      </c>
    </row>
    <row r="79" spans="1:13">
      <c r="A79" s="301">
        <v>70</v>
      </c>
      <c r="B79" s="277" t="s">
        <v>241</v>
      </c>
      <c r="C79" s="277">
        <v>1067.9000000000001</v>
      </c>
      <c r="D79" s="279">
        <v>1064.6166666666668</v>
      </c>
      <c r="E79" s="279">
        <v>1057.2333333333336</v>
      </c>
      <c r="F79" s="279">
        <v>1046.5666666666668</v>
      </c>
      <c r="G79" s="279">
        <v>1039.1833333333336</v>
      </c>
      <c r="H79" s="279">
        <v>1075.2833333333335</v>
      </c>
      <c r="I79" s="279">
        <v>1082.6666666666667</v>
      </c>
      <c r="J79" s="279">
        <v>1093.3333333333335</v>
      </c>
      <c r="K79" s="277">
        <v>1072</v>
      </c>
      <c r="L79" s="277">
        <v>1053.95</v>
      </c>
      <c r="M79" s="277">
        <v>1.0683499999999999</v>
      </c>
    </row>
    <row r="80" spans="1:13">
      <c r="A80" s="301">
        <v>71</v>
      </c>
      <c r="B80" s="277" t="s">
        <v>97</v>
      </c>
      <c r="C80" s="277">
        <v>1118.0999999999999</v>
      </c>
      <c r="D80" s="279">
        <v>1127.0333333333333</v>
      </c>
      <c r="E80" s="279">
        <v>1102.0666666666666</v>
      </c>
      <c r="F80" s="279">
        <v>1086.0333333333333</v>
      </c>
      <c r="G80" s="279">
        <v>1061.0666666666666</v>
      </c>
      <c r="H80" s="279">
        <v>1143.0666666666666</v>
      </c>
      <c r="I80" s="279">
        <v>1168.0333333333333</v>
      </c>
      <c r="J80" s="279">
        <v>1184.0666666666666</v>
      </c>
      <c r="K80" s="277">
        <v>1152</v>
      </c>
      <c r="L80" s="277">
        <v>1111</v>
      </c>
      <c r="M80" s="277">
        <v>15.188269999999999</v>
      </c>
    </row>
    <row r="81" spans="1:13">
      <c r="A81" s="301">
        <v>72</v>
      </c>
      <c r="B81" s="277" t="s">
        <v>98</v>
      </c>
      <c r="C81" s="277">
        <v>171</v>
      </c>
      <c r="D81" s="279">
        <v>171.65</v>
      </c>
      <c r="E81" s="279">
        <v>168.3</v>
      </c>
      <c r="F81" s="279">
        <v>165.6</v>
      </c>
      <c r="G81" s="279">
        <v>162.25</v>
      </c>
      <c r="H81" s="279">
        <v>174.35000000000002</v>
      </c>
      <c r="I81" s="279">
        <v>177.7</v>
      </c>
      <c r="J81" s="279">
        <v>180.40000000000003</v>
      </c>
      <c r="K81" s="277">
        <v>175</v>
      </c>
      <c r="L81" s="277">
        <v>168.95</v>
      </c>
      <c r="M81" s="277">
        <v>46.449800000000003</v>
      </c>
    </row>
    <row r="82" spans="1:13">
      <c r="A82" s="301">
        <v>73</v>
      </c>
      <c r="B82" s="277" t="s">
        <v>99</v>
      </c>
      <c r="C82" s="277">
        <v>56.4</v>
      </c>
      <c r="D82" s="279">
        <v>56.616666666666667</v>
      </c>
      <c r="E82" s="279">
        <v>55.783333333333331</v>
      </c>
      <c r="F82" s="279">
        <v>55.166666666666664</v>
      </c>
      <c r="G82" s="279">
        <v>54.333333333333329</v>
      </c>
      <c r="H82" s="279">
        <v>57.233333333333334</v>
      </c>
      <c r="I82" s="279">
        <v>58.066666666666663</v>
      </c>
      <c r="J82" s="279">
        <v>58.683333333333337</v>
      </c>
      <c r="K82" s="277">
        <v>57.45</v>
      </c>
      <c r="L82" s="277">
        <v>56</v>
      </c>
      <c r="M82" s="277">
        <v>398.67093999999997</v>
      </c>
    </row>
    <row r="83" spans="1:13">
      <c r="A83" s="301">
        <v>74</v>
      </c>
      <c r="B83" s="277" t="s">
        <v>370</v>
      </c>
      <c r="C83" s="277">
        <v>136.05000000000001</v>
      </c>
      <c r="D83" s="279">
        <v>137.08333333333334</v>
      </c>
      <c r="E83" s="279">
        <v>134.66666666666669</v>
      </c>
      <c r="F83" s="279">
        <v>133.28333333333333</v>
      </c>
      <c r="G83" s="279">
        <v>130.86666666666667</v>
      </c>
      <c r="H83" s="279">
        <v>138.4666666666667</v>
      </c>
      <c r="I83" s="279">
        <v>140.88333333333338</v>
      </c>
      <c r="J83" s="279">
        <v>142.26666666666671</v>
      </c>
      <c r="K83" s="277">
        <v>139.5</v>
      </c>
      <c r="L83" s="277">
        <v>135.69999999999999</v>
      </c>
      <c r="M83" s="277">
        <v>8.2157300000000006</v>
      </c>
    </row>
    <row r="84" spans="1:13">
      <c r="A84" s="301">
        <v>75</v>
      </c>
      <c r="B84" s="277" t="s">
        <v>244</v>
      </c>
      <c r="C84" s="277">
        <v>119.25</v>
      </c>
      <c r="D84" s="279">
        <v>120.48333333333333</v>
      </c>
      <c r="E84" s="279">
        <v>115.96666666666667</v>
      </c>
      <c r="F84" s="279">
        <v>112.68333333333334</v>
      </c>
      <c r="G84" s="279">
        <v>108.16666666666667</v>
      </c>
      <c r="H84" s="279">
        <v>123.76666666666667</v>
      </c>
      <c r="I84" s="279">
        <v>128.28333333333336</v>
      </c>
      <c r="J84" s="279">
        <v>131.56666666666666</v>
      </c>
      <c r="K84" s="277">
        <v>125</v>
      </c>
      <c r="L84" s="277">
        <v>117.2</v>
      </c>
      <c r="M84" s="277">
        <v>112.9457</v>
      </c>
    </row>
    <row r="85" spans="1:13">
      <c r="A85" s="301">
        <v>76</v>
      </c>
      <c r="B85" s="277" t="s">
        <v>100</v>
      </c>
      <c r="C85" s="277">
        <v>99.7</v>
      </c>
      <c r="D85" s="279">
        <v>100.71666666666668</v>
      </c>
      <c r="E85" s="279">
        <v>98.28333333333336</v>
      </c>
      <c r="F85" s="279">
        <v>96.866666666666674</v>
      </c>
      <c r="G85" s="279">
        <v>94.433333333333351</v>
      </c>
      <c r="H85" s="279">
        <v>102.13333333333337</v>
      </c>
      <c r="I85" s="279">
        <v>104.56666666666668</v>
      </c>
      <c r="J85" s="279">
        <v>105.98333333333338</v>
      </c>
      <c r="K85" s="277">
        <v>103.15</v>
      </c>
      <c r="L85" s="277">
        <v>99.3</v>
      </c>
      <c r="M85" s="277">
        <v>150.48067</v>
      </c>
    </row>
    <row r="86" spans="1:13">
      <c r="A86" s="301">
        <v>77</v>
      </c>
      <c r="B86" s="277" t="s">
        <v>245</v>
      </c>
      <c r="C86" s="277">
        <v>149.6</v>
      </c>
      <c r="D86" s="279">
        <v>150.46666666666667</v>
      </c>
      <c r="E86" s="279">
        <v>147.28333333333333</v>
      </c>
      <c r="F86" s="279">
        <v>144.96666666666667</v>
      </c>
      <c r="G86" s="279">
        <v>141.78333333333333</v>
      </c>
      <c r="H86" s="279">
        <v>152.78333333333333</v>
      </c>
      <c r="I86" s="279">
        <v>155.96666666666667</v>
      </c>
      <c r="J86" s="279">
        <v>158.28333333333333</v>
      </c>
      <c r="K86" s="277">
        <v>153.65</v>
      </c>
      <c r="L86" s="277">
        <v>148.15</v>
      </c>
      <c r="M86" s="277">
        <v>5.9994500000000004</v>
      </c>
    </row>
    <row r="87" spans="1:13">
      <c r="A87" s="301">
        <v>78</v>
      </c>
      <c r="B87" s="277" t="s">
        <v>101</v>
      </c>
      <c r="C87" s="277">
        <v>483.85</v>
      </c>
      <c r="D87" s="279">
        <v>486.5</v>
      </c>
      <c r="E87" s="279">
        <v>479</v>
      </c>
      <c r="F87" s="279">
        <v>474.15</v>
      </c>
      <c r="G87" s="279">
        <v>466.65</v>
      </c>
      <c r="H87" s="279">
        <v>491.35</v>
      </c>
      <c r="I87" s="279">
        <v>498.85</v>
      </c>
      <c r="J87" s="279">
        <v>503.70000000000005</v>
      </c>
      <c r="K87" s="277">
        <v>494</v>
      </c>
      <c r="L87" s="277">
        <v>481.65</v>
      </c>
      <c r="M87" s="277">
        <v>21.732489999999999</v>
      </c>
    </row>
    <row r="88" spans="1:13">
      <c r="A88" s="301">
        <v>79</v>
      </c>
      <c r="B88" s="277" t="s">
        <v>103</v>
      </c>
      <c r="C88" s="277">
        <v>24.85</v>
      </c>
      <c r="D88" s="279">
        <v>25.133333333333336</v>
      </c>
      <c r="E88" s="279">
        <v>23.966666666666672</v>
      </c>
      <c r="F88" s="279">
        <v>23.083333333333336</v>
      </c>
      <c r="G88" s="279">
        <v>21.916666666666671</v>
      </c>
      <c r="H88" s="279">
        <v>26.016666666666673</v>
      </c>
      <c r="I88" s="279">
        <v>27.183333333333337</v>
      </c>
      <c r="J88" s="279">
        <v>28.066666666666674</v>
      </c>
      <c r="K88" s="277">
        <v>26.3</v>
      </c>
      <c r="L88" s="277">
        <v>24.25</v>
      </c>
      <c r="M88" s="277">
        <v>271.94724000000002</v>
      </c>
    </row>
    <row r="89" spans="1:13">
      <c r="A89" s="301">
        <v>80</v>
      </c>
      <c r="B89" s="277" t="s">
        <v>246</v>
      </c>
      <c r="C89" s="277">
        <v>490.5</v>
      </c>
      <c r="D89" s="279">
        <v>491.35000000000008</v>
      </c>
      <c r="E89" s="279">
        <v>486.25000000000017</v>
      </c>
      <c r="F89" s="279">
        <v>482.00000000000011</v>
      </c>
      <c r="G89" s="279">
        <v>476.9000000000002</v>
      </c>
      <c r="H89" s="279">
        <v>495.60000000000014</v>
      </c>
      <c r="I89" s="279">
        <v>500.70000000000005</v>
      </c>
      <c r="J89" s="279">
        <v>504.9500000000001</v>
      </c>
      <c r="K89" s="277">
        <v>496.45</v>
      </c>
      <c r="L89" s="277">
        <v>487.1</v>
      </c>
      <c r="M89" s="277">
        <v>1.2130000000000001</v>
      </c>
    </row>
    <row r="90" spans="1:13">
      <c r="A90" s="301">
        <v>81</v>
      </c>
      <c r="B90" s="277" t="s">
        <v>104</v>
      </c>
      <c r="C90" s="277">
        <v>677.75</v>
      </c>
      <c r="D90" s="279">
        <v>684.4</v>
      </c>
      <c r="E90" s="279">
        <v>667.8</v>
      </c>
      <c r="F90" s="279">
        <v>657.85</v>
      </c>
      <c r="G90" s="279">
        <v>641.25</v>
      </c>
      <c r="H90" s="279">
        <v>694.34999999999991</v>
      </c>
      <c r="I90" s="279">
        <v>710.95</v>
      </c>
      <c r="J90" s="279">
        <v>720.89999999999986</v>
      </c>
      <c r="K90" s="277">
        <v>701</v>
      </c>
      <c r="L90" s="277">
        <v>674.45</v>
      </c>
      <c r="M90" s="277">
        <v>11.837899999999999</v>
      </c>
    </row>
    <row r="91" spans="1:13">
      <c r="A91" s="301">
        <v>82</v>
      </c>
      <c r="B91" s="277" t="s">
        <v>247</v>
      </c>
      <c r="C91" s="277">
        <v>418.8</v>
      </c>
      <c r="D91" s="279">
        <v>416.23333333333335</v>
      </c>
      <c r="E91" s="279">
        <v>411.06666666666672</v>
      </c>
      <c r="F91" s="279">
        <v>403.33333333333337</v>
      </c>
      <c r="G91" s="279">
        <v>398.16666666666674</v>
      </c>
      <c r="H91" s="279">
        <v>423.9666666666667</v>
      </c>
      <c r="I91" s="279">
        <v>429.13333333333333</v>
      </c>
      <c r="J91" s="279">
        <v>436.86666666666667</v>
      </c>
      <c r="K91" s="277">
        <v>421.4</v>
      </c>
      <c r="L91" s="277">
        <v>408.5</v>
      </c>
      <c r="M91" s="277">
        <v>1.0839399999999999</v>
      </c>
    </row>
    <row r="92" spans="1:13">
      <c r="A92" s="301">
        <v>83</v>
      </c>
      <c r="B92" s="277" t="s">
        <v>248</v>
      </c>
      <c r="C92" s="277">
        <v>855.25</v>
      </c>
      <c r="D92" s="279">
        <v>860.94999999999993</v>
      </c>
      <c r="E92" s="279">
        <v>848.39999999999986</v>
      </c>
      <c r="F92" s="279">
        <v>841.55</v>
      </c>
      <c r="G92" s="279">
        <v>828.99999999999989</v>
      </c>
      <c r="H92" s="279">
        <v>867.79999999999984</v>
      </c>
      <c r="I92" s="279">
        <v>880.3499999999998</v>
      </c>
      <c r="J92" s="279">
        <v>887.19999999999982</v>
      </c>
      <c r="K92" s="277">
        <v>873.5</v>
      </c>
      <c r="L92" s="277">
        <v>854.1</v>
      </c>
      <c r="M92" s="277">
        <v>4.5011599999999996</v>
      </c>
    </row>
    <row r="93" spans="1:13">
      <c r="A93" s="301">
        <v>84</v>
      </c>
      <c r="B93" s="277" t="s">
        <v>105</v>
      </c>
      <c r="C93" s="277">
        <v>673.75</v>
      </c>
      <c r="D93" s="279">
        <v>671.61666666666667</v>
      </c>
      <c r="E93" s="279">
        <v>663.7833333333333</v>
      </c>
      <c r="F93" s="279">
        <v>653.81666666666661</v>
      </c>
      <c r="G93" s="279">
        <v>645.98333333333323</v>
      </c>
      <c r="H93" s="279">
        <v>681.58333333333337</v>
      </c>
      <c r="I93" s="279">
        <v>689.41666666666663</v>
      </c>
      <c r="J93" s="279">
        <v>699.38333333333344</v>
      </c>
      <c r="K93" s="277">
        <v>679.45</v>
      </c>
      <c r="L93" s="277">
        <v>661.65</v>
      </c>
      <c r="M93" s="277">
        <v>18.239940000000001</v>
      </c>
    </row>
    <row r="94" spans="1:13">
      <c r="A94" s="301">
        <v>85</v>
      </c>
      <c r="B94" s="277" t="s">
        <v>250</v>
      </c>
      <c r="C94" s="277">
        <v>212.35</v>
      </c>
      <c r="D94" s="279">
        <v>212.85</v>
      </c>
      <c r="E94" s="279">
        <v>210.29999999999998</v>
      </c>
      <c r="F94" s="279">
        <v>208.25</v>
      </c>
      <c r="G94" s="279">
        <v>205.7</v>
      </c>
      <c r="H94" s="279">
        <v>214.89999999999998</v>
      </c>
      <c r="I94" s="279">
        <v>217.45</v>
      </c>
      <c r="J94" s="279">
        <v>219.49999999999997</v>
      </c>
      <c r="K94" s="277">
        <v>215.4</v>
      </c>
      <c r="L94" s="277">
        <v>210.8</v>
      </c>
      <c r="M94" s="277">
        <v>10.334020000000001</v>
      </c>
    </row>
    <row r="95" spans="1:13">
      <c r="A95" s="301">
        <v>86</v>
      </c>
      <c r="B95" s="277" t="s">
        <v>386</v>
      </c>
      <c r="C95" s="277">
        <v>326.95</v>
      </c>
      <c r="D95" s="279">
        <v>325.5</v>
      </c>
      <c r="E95" s="279">
        <v>321.7</v>
      </c>
      <c r="F95" s="279">
        <v>316.45</v>
      </c>
      <c r="G95" s="279">
        <v>312.64999999999998</v>
      </c>
      <c r="H95" s="279">
        <v>330.75</v>
      </c>
      <c r="I95" s="279">
        <v>334.54999999999995</v>
      </c>
      <c r="J95" s="279">
        <v>339.8</v>
      </c>
      <c r="K95" s="277">
        <v>329.3</v>
      </c>
      <c r="L95" s="277">
        <v>320.25</v>
      </c>
      <c r="M95" s="277">
        <v>9.7171299999999992</v>
      </c>
    </row>
    <row r="96" spans="1:13">
      <c r="A96" s="301">
        <v>87</v>
      </c>
      <c r="B96" s="277" t="s">
        <v>106</v>
      </c>
      <c r="C96" s="277">
        <v>663.05</v>
      </c>
      <c r="D96" s="279">
        <v>656.13333333333333</v>
      </c>
      <c r="E96" s="279">
        <v>644.36666666666667</v>
      </c>
      <c r="F96" s="279">
        <v>625.68333333333339</v>
      </c>
      <c r="G96" s="279">
        <v>613.91666666666674</v>
      </c>
      <c r="H96" s="279">
        <v>674.81666666666661</v>
      </c>
      <c r="I96" s="279">
        <v>686.58333333333326</v>
      </c>
      <c r="J96" s="279">
        <v>705.26666666666654</v>
      </c>
      <c r="K96" s="277">
        <v>667.9</v>
      </c>
      <c r="L96" s="277">
        <v>637.45000000000005</v>
      </c>
      <c r="M96" s="277">
        <v>29.566120000000002</v>
      </c>
    </row>
    <row r="97" spans="1:13">
      <c r="A97" s="301">
        <v>88</v>
      </c>
      <c r="B97" s="277" t="s">
        <v>108</v>
      </c>
      <c r="C97" s="277">
        <v>701.6</v>
      </c>
      <c r="D97" s="279">
        <v>702.61666666666679</v>
      </c>
      <c r="E97" s="279">
        <v>693.68333333333362</v>
      </c>
      <c r="F97" s="279">
        <v>685.76666666666688</v>
      </c>
      <c r="G97" s="279">
        <v>676.83333333333371</v>
      </c>
      <c r="H97" s="279">
        <v>710.53333333333353</v>
      </c>
      <c r="I97" s="279">
        <v>719.4666666666667</v>
      </c>
      <c r="J97" s="279">
        <v>727.38333333333344</v>
      </c>
      <c r="K97" s="277">
        <v>711.55</v>
      </c>
      <c r="L97" s="277">
        <v>694.7</v>
      </c>
      <c r="M97" s="277">
        <v>39.825099999999999</v>
      </c>
    </row>
    <row r="98" spans="1:13">
      <c r="A98" s="301">
        <v>89</v>
      </c>
      <c r="B98" s="277" t="s">
        <v>109</v>
      </c>
      <c r="C98" s="277">
        <v>1829.6</v>
      </c>
      <c r="D98" s="279">
        <v>1833.0166666666667</v>
      </c>
      <c r="E98" s="279">
        <v>1813.6333333333332</v>
      </c>
      <c r="F98" s="279">
        <v>1797.6666666666665</v>
      </c>
      <c r="G98" s="279">
        <v>1778.2833333333331</v>
      </c>
      <c r="H98" s="279">
        <v>1848.9833333333333</v>
      </c>
      <c r="I98" s="279">
        <v>1868.366666666667</v>
      </c>
      <c r="J98" s="279">
        <v>1884.3333333333335</v>
      </c>
      <c r="K98" s="277">
        <v>1852.4</v>
      </c>
      <c r="L98" s="277">
        <v>1817.05</v>
      </c>
      <c r="M98" s="277">
        <v>26.461590000000001</v>
      </c>
    </row>
    <row r="99" spans="1:13">
      <c r="A99" s="301">
        <v>90</v>
      </c>
      <c r="B99" s="277" t="s">
        <v>252</v>
      </c>
      <c r="C99" s="277">
        <v>2490.9499999999998</v>
      </c>
      <c r="D99" s="279">
        <v>2488.9833333333331</v>
      </c>
      <c r="E99" s="279">
        <v>2462.9666666666662</v>
      </c>
      <c r="F99" s="279">
        <v>2434.9833333333331</v>
      </c>
      <c r="G99" s="279">
        <v>2408.9666666666662</v>
      </c>
      <c r="H99" s="279">
        <v>2516.9666666666662</v>
      </c>
      <c r="I99" s="279">
        <v>2542.9833333333336</v>
      </c>
      <c r="J99" s="279">
        <v>2570.9666666666662</v>
      </c>
      <c r="K99" s="277">
        <v>2515</v>
      </c>
      <c r="L99" s="277">
        <v>2461</v>
      </c>
      <c r="M99" s="277">
        <v>4.2377700000000003</v>
      </c>
    </row>
    <row r="100" spans="1:13">
      <c r="A100" s="301">
        <v>91</v>
      </c>
      <c r="B100" s="277" t="s">
        <v>110</v>
      </c>
      <c r="C100" s="277">
        <v>1119.7</v>
      </c>
      <c r="D100" s="279">
        <v>1117.6333333333332</v>
      </c>
      <c r="E100" s="279">
        <v>1108.2666666666664</v>
      </c>
      <c r="F100" s="279">
        <v>1096.8333333333333</v>
      </c>
      <c r="G100" s="279">
        <v>1087.4666666666665</v>
      </c>
      <c r="H100" s="279">
        <v>1129.0666666666664</v>
      </c>
      <c r="I100" s="279">
        <v>1138.4333333333332</v>
      </c>
      <c r="J100" s="279">
        <v>1149.8666666666663</v>
      </c>
      <c r="K100" s="277">
        <v>1127</v>
      </c>
      <c r="L100" s="277">
        <v>1106.2</v>
      </c>
      <c r="M100" s="277">
        <v>138.00971999999999</v>
      </c>
    </row>
    <row r="101" spans="1:13">
      <c r="A101" s="301">
        <v>92</v>
      </c>
      <c r="B101" s="277" t="s">
        <v>253</v>
      </c>
      <c r="C101" s="277">
        <v>599.79999999999995</v>
      </c>
      <c r="D101" s="279">
        <v>598.80000000000007</v>
      </c>
      <c r="E101" s="279">
        <v>594.00000000000011</v>
      </c>
      <c r="F101" s="279">
        <v>588.20000000000005</v>
      </c>
      <c r="G101" s="279">
        <v>583.40000000000009</v>
      </c>
      <c r="H101" s="279">
        <v>604.60000000000014</v>
      </c>
      <c r="I101" s="279">
        <v>609.40000000000009</v>
      </c>
      <c r="J101" s="279">
        <v>615.20000000000016</v>
      </c>
      <c r="K101" s="277">
        <v>603.6</v>
      </c>
      <c r="L101" s="277">
        <v>593</v>
      </c>
      <c r="M101" s="277">
        <v>18.031379999999999</v>
      </c>
    </row>
    <row r="102" spans="1:13">
      <c r="A102" s="301">
        <v>93</v>
      </c>
      <c r="B102" s="277" t="s">
        <v>111</v>
      </c>
      <c r="C102" s="277">
        <v>2969.75</v>
      </c>
      <c r="D102" s="279">
        <v>2993.5166666666664</v>
      </c>
      <c r="E102" s="279">
        <v>2934.083333333333</v>
      </c>
      <c r="F102" s="279">
        <v>2898.4166666666665</v>
      </c>
      <c r="G102" s="279">
        <v>2838.9833333333331</v>
      </c>
      <c r="H102" s="279">
        <v>3029.1833333333329</v>
      </c>
      <c r="I102" s="279">
        <v>3088.6166666666663</v>
      </c>
      <c r="J102" s="279">
        <v>3124.2833333333328</v>
      </c>
      <c r="K102" s="277">
        <v>3052.95</v>
      </c>
      <c r="L102" s="277">
        <v>2957.85</v>
      </c>
      <c r="M102" s="277">
        <v>13.2409</v>
      </c>
    </row>
    <row r="103" spans="1:13">
      <c r="A103" s="301">
        <v>94</v>
      </c>
      <c r="B103" s="277" t="s">
        <v>112</v>
      </c>
      <c r="C103" s="277">
        <v>418.95</v>
      </c>
      <c r="D103" s="279">
        <v>422.58333333333331</v>
      </c>
      <c r="E103" s="279">
        <v>412.36666666666662</v>
      </c>
      <c r="F103" s="279">
        <v>405.7833333333333</v>
      </c>
      <c r="G103" s="279">
        <v>395.56666666666661</v>
      </c>
      <c r="H103" s="279">
        <v>429.16666666666663</v>
      </c>
      <c r="I103" s="279">
        <v>439.38333333333333</v>
      </c>
      <c r="J103" s="279">
        <v>445.96666666666664</v>
      </c>
      <c r="K103" s="277">
        <v>432.8</v>
      </c>
      <c r="L103" s="277">
        <v>416</v>
      </c>
      <c r="M103" s="277">
        <v>6.5037599999999998</v>
      </c>
    </row>
    <row r="104" spans="1:13">
      <c r="A104" s="301">
        <v>95</v>
      </c>
      <c r="B104" s="277" t="s">
        <v>114</v>
      </c>
      <c r="C104" s="277">
        <v>191.3</v>
      </c>
      <c r="D104" s="279">
        <v>192.58333333333334</v>
      </c>
      <c r="E104" s="279">
        <v>188.76666666666668</v>
      </c>
      <c r="F104" s="279">
        <v>186.23333333333335</v>
      </c>
      <c r="G104" s="279">
        <v>182.41666666666669</v>
      </c>
      <c r="H104" s="279">
        <v>195.11666666666667</v>
      </c>
      <c r="I104" s="279">
        <v>198.93333333333334</v>
      </c>
      <c r="J104" s="279">
        <v>201.46666666666667</v>
      </c>
      <c r="K104" s="277">
        <v>196.4</v>
      </c>
      <c r="L104" s="277">
        <v>190.05</v>
      </c>
      <c r="M104" s="277">
        <v>134.40054000000001</v>
      </c>
    </row>
    <row r="105" spans="1:13">
      <c r="A105" s="301">
        <v>96</v>
      </c>
      <c r="B105" s="277" t="s">
        <v>115</v>
      </c>
      <c r="C105" s="277">
        <v>211.25</v>
      </c>
      <c r="D105" s="279">
        <v>212.0333333333333</v>
      </c>
      <c r="E105" s="279">
        <v>209.9166666666666</v>
      </c>
      <c r="F105" s="279">
        <v>208.58333333333329</v>
      </c>
      <c r="G105" s="279">
        <v>206.46666666666658</v>
      </c>
      <c r="H105" s="279">
        <v>213.36666666666662</v>
      </c>
      <c r="I105" s="279">
        <v>215.48333333333329</v>
      </c>
      <c r="J105" s="279">
        <v>216.81666666666663</v>
      </c>
      <c r="K105" s="277">
        <v>214.15</v>
      </c>
      <c r="L105" s="277">
        <v>210.7</v>
      </c>
      <c r="M105" s="277">
        <v>55.985190000000003</v>
      </c>
    </row>
    <row r="106" spans="1:13">
      <c r="A106" s="301">
        <v>97</v>
      </c>
      <c r="B106" s="277" t="s">
        <v>116</v>
      </c>
      <c r="C106" s="277">
        <v>2179.1</v>
      </c>
      <c r="D106" s="279">
        <v>2184</v>
      </c>
      <c r="E106" s="279">
        <v>2170.1</v>
      </c>
      <c r="F106" s="279">
        <v>2161.1</v>
      </c>
      <c r="G106" s="279">
        <v>2147.1999999999998</v>
      </c>
      <c r="H106" s="279">
        <v>2193</v>
      </c>
      <c r="I106" s="279">
        <v>2206.8999999999996</v>
      </c>
      <c r="J106" s="279">
        <v>2215.9</v>
      </c>
      <c r="K106" s="277">
        <v>2197.9</v>
      </c>
      <c r="L106" s="277">
        <v>2175</v>
      </c>
      <c r="M106" s="277">
        <v>17.748860000000001</v>
      </c>
    </row>
    <row r="107" spans="1:13">
      <c r="A107" s="301">
        <v>98</v>
      </c>
      <c r="B107" s="277" t="s">
        <v>254</v>
      </c>
      <c r="C107" s="277">
        <v>225.85</v>
      </c>
      <c r="D107" s="279">
        <v>226.61666666666667</v>
      </c>
      <c r="E107" s="279">
        <v>224.23333333333335</v>
      </c>
      <c r="F107" s="279">
        <v>222.61666666666667</v>
      </c>
      <c r="G107" s="279">
        <v>220.23333333333335</v>
      </c>
      <c r="H107" s="279">
        <v>228.23333333333335</v>
      </c>
      <c r="I107" s="279">
        <v>230.61666666666667</v>
      </c>
      <c r="J107" s="279">
        <v>232.23333333333335</v>
      </c>
      <c r="K107" s="277">
        <v>229</v>
      </c>
      <c r="L107" s="277">
        <v>225</v>
      </c>
      <c r="M107" s="277">
        <v>5.5697999999999999</v>
      </c>
    </row>
    <row r="108" spans="1:13">
      <c r="A108" s="301">
        <v>99</v>
      </c>
      <c r="B108" s="277" t="s">
        <v>255</v>
      </c>
      <c r="C108" s="277">
        <v>38.1</v>
      </c>
      <c r="D108" s="279">
        <v>38.483333333333334</v>
      </c>
      <c r="E108" s="279">
        <v>37.416666666666671</v>
      </c>
      <c r="F108" s="279">
        <v>36.733333333333334</v>
      </c>
      <c r="G108" s="279">
        <v>35.666666666666671</v>
      </c>
      <c r="H108" s="279">
        <v>39.166666666666671</v>
      </c>
      <c r="I108" s="279">
        <v>40.233333333333334</v>
      </c>
      <c r="J108" s="279">
        <v>40.916666666666671</v>
      </c>
      <c r="K108" s="277">
        <v>39.549999999999997</v>
      </c>
      <c r="L108" s="277">
        <v>37.799999999999997</v>
      </c>
      <c r="M108" s="277">
        <v>36.04345</v>
      </c>
    </row>
    <row r="109" spans="1:13">
      <c r="A109" s="301">
        <v>100</v>
      </c>
      <c r="B109" s="277" t="s">
        <v>117</v>
      </c>
      <c r="C109" s="277">
        <v>206.3</v>
      </c>
      <c r="D109" s="279">
        <v>206.08333333333334</v>
      </c>
      <c r="E109" s="279">
        <v>202.36666666666667</v>
      </c>
      <c r="F109" s="279">
        <v>198.43333333333334</v>
      </c>
      <c r="G109" s="279">
        <v>194.71666666666667</v>
      </c>
      <c r="H109" s="279">
        <v>210.01666666666668</v>
      </c>
      <c r="I109" s="279">
        <v>213.73333333333332</v>
      </c>
      <c r="J109" s="279">
        <v>217.66666666666669</v>
      </c>
      <c r="K109" s="277">
        <v>209.8</v>
      </c>
      <c r="L109" s="277">
        <v>202.15</v>
      </c>
      <c r="M109" s="277">
        <v>196.57336000000001</v>
      </c>
    </row>
    <row r="110" spans="1:13">
      <c r="A110" s="301">
        <v>101</v>
      </c>
      <c r="B110" s="277" t="s">
        <v>258</v>
      </c>
      <c r="C110" s="277">
        <v>199.75</v>
      </c>
      <c r="D110" s="279">
        <v>197.7833333333333</v>
      </c>
      <c r="E110" s="279">
        <v>193.1666666666666</v>
      </c>
      <c r="F110" s="279">
        <v>186.58333333333329</v>
      </c>
      <c r="G110" s="279">
        <v>181.96666666666658</v>
      </c>
      <c r="H110" s="279">
        <v>204.36666666666662</v>
      </c>
      <c r="I110" s="279">
        <v>208.98333333333329</v>
      </c>
      <c r="J110" s="279">
        <v>215.56666666666663</v>
      </c>
      <c r="K110" s="277">
        <v>202.4</v>
      </c>
      <c r="L110" s="277">
        <v>191.2</v>
      </c>
      <c r="M110" s="277">
        <v>22.70786</v>
      </c>
    </row>
    <row r="111" spans="1:13">
      <c r="A111" s="301">
        <v>102</v>
      </c>
      <c r="B111" s="277" t="s">
        <v>118</v>
      </c>
      <c r="C111" s="277">
        <v>386.35</v>
      </c>
      <c r="D111" s="279">
        <v>385.85000000000008</v>
      </c>
      <c r="E111" s="279">
        <v>381.90000000000015</v>
      </c>
      <c r="F111" s="279">
        <v>377.45000000000005</v>
      </c>
      <c r="G111" s="279">
        <v>373.50000000000011</v>
      </c>
      <c r="H111" s="279">
        <v>390.30000000000018</v>
      </c>
      <c r="I111" s="279">
        <v>394.25000000000011</v>
      </c>
      <c r="J111" s="279">
        <v>398.70000000000022</v>
      </c>
      <c r="K111" s="277">
        <v>389.8</v>
      </c>
      <c r="L111" s="277">
        <v>381.4</v>
      </c>
      <c r="M111" s="277">
        <v>530.73080000000004</v>
      </c>
    </row>
    <row r="112" spans="1:13">
      <c r="A112" s="301">
        <v>103</v>
      </c>
      <c r="B112" s="277" t="s">
        <v>256</v>
      </c>
      <c r="C112" s="277">
        <v>1265.3499999999999</v>
      </c>
      <c r="D112" s="279">
        <v>1270.9833333333333</v>
      </c>
      <c r="E112" s="279">
        <v>1255.9666666666667</v>
      </c>
      <c r="F112" s="279">
        <v>1246.5833333333333</v>
      </c>
      <c r="G112" s="279">
        <v>1231.5666666666666</v>
      </c>
      <c r="H112" s="279">
        <v>1280.3666666666668</v>
      </c>
      <c r="I112" s="279">
        <v>1295.3833333333337</v>
      </c>
      <c r="J112" s="279">
        <v>1304.7666666666669</v>
      </c>
      <c r="K112" s="277">
        <v>1286</v>
      </c>
      <c r="L112" s="277">
        <v>1261.5999999999999</v>
      </c>
      <c r="M112" s="277">
        <v>3.3005399999999998</v>
      </c>
    </row>
    <row r="113" spans="1:13">
      <c r="A113" s="301">
        <v>104</v>
      </c>
      <c r="B113" s="277" t="s">
        <v>119</v>
      </c>
      <c r="C113" s="277">
        <v>446.35</v>
      </c>
      <c r="D113" s="279">
        <v>445.01666666666671</v>
      </c>
      <c r="E113" s="279">
        <v>441.48333333333341</v>
      </c>
      <c r="F113" s="279">
        <v>436.61666666666667</v>
      </c>
      <c r="G113" s="279">
        <v>433.08333333333337</v>
      </c>
      <c r="H113" s="279">
        <v>449.88333333333344</v>
      </c>
      <c r="I113" s="279">
        <v>453.41666666666674</v>
      </c>
      <c r="J113" s="279">
        <v>458.28333333333347</v>
      </c>
      <c r="K113" s="277">
        <v>448.55</v>
      </c>
      <c r="L113" s="277">
        <v>440.15</v>
      </c>
      <c r="M113" s="277">
        <v>8.4130400000000005</v>
      </c>
    </row>
    <row r="114" spans="1:13">
      <c r="A114" s="301">
        <v>105</v>
      </c>
      <c r="B114" s="277" t="s">
        <v>257</v>
      </c>
      <c r="C114" s="277">
        <v>41.95</v>
      </c>
      <c r="D114" s="279">
        <v>42.1</v>
      </c>
      <c r="E114" s="279">
        <v>41.2</v>
      </c>
      <c r="F114" s="279">
        <v>40.450000000000003</v>
      </c>
      <c r="G114" s="279">
        <v>39.550000000000004</v>
      </c>
      <c r="H114" s="279">
        <v>42.85</v>
      </c>
      <c r="I114" s="279">
        <v>43.749999999999993</v>
      </c>
      <c r="J114" s="279">
        <v>44.5</v>
      </c>
      <c r="K114" s="277">
        <v>43</v>
      </c>
      <c r="L114" s="277">
        <v>41.35</v>
      </c>
      <c r="M114" s="277">
        <v>25.385560000000002</v>
      </c>
    </row>
    <row r="115" spans="1:13">
      <c r="A115" s="301">
        <v>106</v>
      </c>
      <c r="B115" s="277" t="s">
        <v>120</v>
      </c>
      <c r="C115" s="277">
        <v>9</v>
      </c>
      <c r="D115" s="279">
        <v>9.0499999999999989</v>
      </c>
      <c r="E115" s="279">
        <v>8.8499999999999979</v>
      </c>
      <c r="F115" s="279">
        <v>8.6999999999999993</v>
      </c>
      <c r="G115" s="279">
        <v>8.4999999999999982</v>
      </c>
      <c r="H115" s="279">
        <v>9.1999999999999975</v>
      </c>
      <c r="I115" s="279">
        <v>9.3999999999999968</v>
      </c>
      <c r="J115" s="279">
        <v>9.5499999999999972</v>
      </c>
      <c r="K115" s="277">
        <v>9.25</v>
      </c>
      <c r="L115" s="277">
        <v>8.9</v>
      </c>
      <c r="M115" s="277">
        <v>1572.51782</v>
      </c>
    </row>
    <row r="116" spans="1:13">
      <c r="A116" s="301">
        <v>107</v>
      </c>
      <c r="B116" s="277" t="s">
        <v>121</v>
      </c>
      <c r="C116" s="277">
        <v>31.95</v>
      </c>
      <c r="D116" s="279">
        <v>32.166666666666664</v>
      </c>
      <c r="E116" s="279">
        <v>31.483333333333327</v>
      </c>
      <c r="F116" s="279">
        <v>31.016666666666662</v>
      </c>
      <c r="G116" s="279">
        <v>30.333333333333325</v>
      </c>
      <c r="H116" s="279">
        <v>32.633333333333326</v>
      </c>
      <c r="I116" s="279">
        <v>33.316666666666663</v>
      </c>
      <c r="J116" s="279">
        <v>33.783333333333331</v>
      </c>
      <c r="K116" s="277">
        <v>32.85</v>
      </c>
      <c r="L116" s="277">
        <v>31.7</v>
      </c>
      <c r="M116" s="277">
        <v>465.53156999999999</v>
      </c>
    </row>
    <row r="117" spans="1:13">
      <c r="A117" s="301">
        <v>108</v>
      </c>
      <c r="B117" s="277" t="s">
        <v>122</v>
      </c>
      <c r="C117" s="277">
        <v>413.55</v>
      </c>
      <c r="D117" s="279">
        <v>415.75</v>
      </c>
      <c r="E117" s="279">
        <v>408.45</v>
      </c>
      <c r="F117" s="279">
        <v>403.34999999999997</v>
      </c>
      <c r="G117" s="279">
        <v>396.04999999999995</v>
      </c>
      <c r="H117" s="279">
        <v>420.85</v>
      </c>
      <c r="I117" s="279">
        <v>428.15</v>
      </c>
      <c r="J117" s="279">
        <v>433.25000000000006</v>
      </c>
      <c r="K117" s="277">
        <v>423.05</v>
      </c>
      <c r="L117" s="277">
        <v>410.65</v>
      </c>
      <c r="M117" s="277">
        <v>32.507840000000002</v>
      </c>
    </row>
    <row r="118" spans="1:13">
      <c r="A118" s="301">
        <v>109</v>
      </c>
      <c r="B118" s="277" t="s">
        <v>260</v>
      </c>
      <c r="C118" s="277">
        <v>104.65</v>
      </c>
      <c r="D118" s="279">
        <v>104.96666666666665</v>
      </c>
      <c r="E118" s="279">
        <v>103.08333333333331</v>
      </c>
      <c r="F118" s="279">
        <v>101.51666666666667</v>
      </c>
      <c r="G118" s="279">
        <v>99.633333333333326</v>
      </c>
      <c r="H118" s="279">
        <v>106.5333333333333</v>
      </c>
      <c r="I118" s="279">
        <v>108.41666666666666</v>
      </c>
      <c r="J118" s="279">
        <v>109.98333333333329</v>
      </c>
      <c r="K118" s="277">
        <v>106.85</v>
      </c>
      <c r="L118" s="277">
        <v>103.4</v>
      </c>
      <c r="M118" s="277">
        <v>46.984459999999999</v>
      </c>
    </row>
    <row r="119" spans="1:13">
      <c r="A119" s="301">
        <v>110</v>
      </c>
      <c r="B119" s="277" t="s">
        <v>123</v>
      </c>
      <c r="C119" s="277">
        <v>1166.2</v>
      </c>
      <c r="D119" s="279">
        <v>1177.6000000000001</v>
      </c>
      <c r="E119" s="279">
        <v>1149.6000000000004</v>
      </c>
      <c r="F119" s="279">
        <v>1133.0000000000002</v>
      </c>
      <c r="G119" s="279">
        <v>1105.0000000000005</v>
      </c>
      <c r="H119" s="279">
        <v>1194.2000000000003</v>
      </c>
      <c r="I119" s="279">
        <v>1222.1999999999998</v>
      </c>
      <c r="J119" s="279">
        <v>1238.8000000000002</v>
      </c>
      <c r="K119" s="277">
        <v>1205.5999999999999</v>
      </c>
      <c r="L119" s="277">
        <v>1161</v>
      </c>
      <c r="M119" s="277">
        <v>29.68939</v>
      </c>
    </row>
    <row r="120" spans="1:13">
      <c r="A120" s="301">
        <v>111</v>
      </c>
      <c r="B120" s="277" t="s">
        <v>124</v>
      </c>
      <c r="C120" s="277">
        <v>536.5</v>
      </c>
      <c r="D120" s="279">
        <v>537.70000000000005</v>
      </c>
      <c r="E120" s="279">
        <v>529.00000000000011</v>
      </c>
      <c r="F120" s="279">
        <v>521.50000000000011</v>
      </c>
      <c r="G120" s="279">
        <v>512.80000000000018</v>
      </c>
      <c r="H120" s="279">
        <v>545.20000000000005</v>
      </c>
      <c r="I120" s="279">
        <v>553.89999999999986</v>
      </c>
      <c r="J120" s="279">
        <v>561.4</v>
      </c>
      <c r="K120" s="277">
        <v>546.4</v>
      </c>
      <c r="L120" s="277">
        <v>530.20000000000005</v>
      </c>
      <c r="M120" s="277">
        <v>183.77634</v>
      </c>
    </row>
    <row r="121" spans="1:13">
      <c r="A121" s="301">
        <v>112</v>
      </c>
      <c r="B121" s="277" t="s">
        <v>125</v>
      </c>
      <c r="C121" s="277">
        <v>198.25</v>
      </c>
      <c r="D121" s="279">
        <v>198.45000000000002</v>
      </c>
      <c r="E121" s="279">
        <v>195.90000000000003</v>
      </c>
      <c r="F121" s="279">
        <v>193.55</v>
      </c>
      <c r="G121" s="279">
        <v>191.00000000000003</v>
      </c>
      <c r="H121" s="279">
        <v>200.80000000000004</v>
      </c>
      <c r="I121" s="279">
        <v>203.35000000000005</v>
      </c>
      <c r="J121" s="279">
        <v>205.70000000000005</v>
      </c>
      <c r="K121" s="277">
        <v>201</v>
      </c>
      <c r="L121" s="277">
        <v>196.1</v>
      </c>
      <c r="M121" s="277">
        <v>44.708460000000002</v>
      </c>
    </row>
    <row r="122" spans="1:13">
      <c r="A122" s="301">
        <v>113</v>
      </c>
      <c r="B122" s="277" t="s">
        <v>126</v>
      </c>
      <c r="C122" s="277">
        <v>938.1</v>
      </c>
      <c r="D122" s="279">
        <v>940.11666666666667</v>
      </c>
      <c r="E122" s="279">
        <v>931.58333333333337</v>
      </c>
      <c r="F122" s="279">
        <v>925.06666666666672</v>
      </c>
      <c r="G122" s="279">
        <v>916.53333333333342</v>
      </c>
      <c r="H122" s="279">
        <v>946.63333333333333</v>
      </c>
      <c r="I122" s="279">
        <v>955.16666666666663</v>
      </c>
      <c r="J122" s="279">
        <v>961.68333333333328</v>
      </c>
      <c r="K122" s="277">
        <v>948.65</v>
      </c>
      <c r="L122" s="277">
        <v>933.6</v>
      </c>
      <c r="M122" s="277">
        <v>62.339230000000001</v>
      </c>
    </row>
    <row r="123" spans="1:13">
      <c r="A123" s="301">
        <v>114</v>
      </c>
      <c r="B123" s="277" t="s">
        <v>127</v>
      </c>
      <c r="C123" s="277">
        <v>88.3</v>
      </c>
      <c r="D123" s="279">
        <v>88.316666666666663</v>
      </c>
      <c r="E123" s="279">
        <v>87.583333333333329</v>
      </c>
      <c r="F123" s="279">
        <v>86.86666666666666</v>
      </c>
      <c r="G123" s="279">
        <v>86.133333333333326</v>
      </c>
      <c r="H123" s="279">
        <v>89.033333333333331</v>
      </c>
      <c r="I123" s="279">
        <v>89.76666666666668</v>
      </c>
      <c r="J123" s="279">
        <v>90.483333333333334</v>
      </c>
      <c r="K123" s="277">
        <v>89.05</v>
      </c>
      <c r="L123" s="277">
        <v>87.6</v>
      </c>
      <c r="M123" s="277">
        <v>195.52892</v>
      </c>
    </row>
    <row r="124" spans="1:13">
      <c r="A124" s="301">
        <v>115</v>
      </c>
      <c r="B124" s="277" t="s">
        <v>262</v>
      </c>
      <c r="C124" s="277">
        <v>2042.3</v>
      </c>
      <c r="D124" s="279">
        <v>2053.1</v>
      </c>
      <c r="E124" s="279">
        <v>2011.1999999999998</v>
      </c>
      <c r="F124" s="279">
        <v>1980.1</v>
      </c>
      <c r="G124" s="279">
        <v>1938.1999999999998</v>
      </c>
      <c r="H124" s="279">
        <v>2084.1999999999998</v>
      </c>
      <c r="I124" s="279">
        <v>2126.1000000000004</v>
      </c>
      <c r="J124" s="279">
        <v>2157.1999999999998</v>
      </c>
      <c r="K124" s="277">
        <v>2095</v>
      </c>
      <c r="L124" s="277">
        <v>2022</v>
      </c>
      <c r="M124" s="277">
        <v>5.4151100000000003</v>
      </c>
    </row>
    <row r="125" spans="1:13">
      <c r="A125" s="301">
        <v>116</v>
      </c>
      <c r="B125" s="277" t="s">
        <v>2932</v>
      </c>
      <c r="C125" s="277">
        <v>1341.75</v>
      </c>
      <c r="D125" s="279">
        <v>1345.8</v>
      </c>
      <c r="E125" s="279">
        <v>1335.9499999999998</v>
      </c>
      <c r="F125" s="279">
        <v>1330.1499999999999</v>
      </c>
      <c r="G125" s="279">
        <v>1320.2999999999997</v>
      </c>
      <c r="H125" s="279">
        <v>1351.6</v>
      </c>
      <c r="I125" s="279">
        <v>1361.4499999999998</v>
      </c>
      <c r="J125" s="279">
        <v>1367.25</v>
      </c>
      <c r="K125" s="277">
        <v>1355.65</v>
      </c>
      <c r="L125" s="277">
        <v>1340</v>
      </c>
      <c r="M125" s="277">
        <v>3.64439</v>
      </c>
    </row>
    <row r="126" spans="1:13">
      <c r="A126" s="301">
        <v>117</v>
      </c>
      <c r="B126" s="277" t="s">
        <v>128</v>
      </c>
      <c r="C126" s="277">
        <v>195.4</v>
      </c>
      <c r="D126" s="279">
        <v>196.26666666666668</v>
      </c>
      <c r="E126" s="279">
        <v>194.23333333333335</v>
      </c>
      <c r="F126" s="279">
        <v>193.06666666666666</v>
      </c>
      <c r="G126" s="279">
        <v>191.03333333333333</v>
      </c>
      <c r="H126" s="279">
        <v>197.43333333333337</v>
      </c>
      <c r="I126" s="279">
        <v>199.46666666666673</v>
      </c>
      <c r="J126" s="279">
        <v>200.63333333333338</v>
      </c>
      <c r="K126" s="277">
        <v>198.3</v>
      </c>
      <c r="L126" s="277">
        <v>195.1</v>
      </c>
      <c r="M126" s="277">
        <v>151.99285</v>
      </c>
    </row>
    <row r="127" spans="1:13">
      <c r="A127" s="301">
        <v>118</v>
      </c>
      <c r="B127" s="277" t="s">
        <v>129</v>
      </c>
      <c r="C127" s="277">
        <v>222</v>
      </c>
      <c r="D127" s="279">
        <v>223.28333333333333</v>
      </c>
      <c r="E127" s="279">
        <v>218.71666666666667</v>
      </c>
      <c r="F127" s="279">
        <v>215.43333333333334</v>
      </c>
      <c r="G127" s="279">
        <v>210.86666666666667</v>
      </c>
      <c r="H127" s="279">
        <v>226.56666666666666</v>
      </c>
      <c r="I127" s="279">
        <v>231.13333333333333</v>
      </c>
      <c r="J127" s="279">
        <v>234.41666666666666</v>
      </c>
      <c r="K127" s="277">
        <v>227.85</v>
      </c>
      <c r="L127" s="277">
        <v>220</v>
      </c>
      <c r="M127" s="277">
        <v>125.06748</v>
      </c>
    </row>
    <row r="128" spans="1:13">
      <c r="A128" s="301">
        <v>119</v>
      </c>
      <c r="B128" s="277" t="s">
        <v>263</v>
      </c>
      <c r="C128" s="277">
        <v>57.65</v>
      </c>
      <c r="D128" s="279">
        <v>57.483333333333327</v>
      </c>
      <c r="E128" s="279">
        <v>56.766666666666652</v>
      </c>
      <c r="F128" s="279">
        <v>55.883333333333326</v>
      </c>
      <c r="G128" s="279">
        <v>55.16666666666665</v>
      </c>
      <c r="H128" s="279">
        <v>58.366666666666653</v>
      </c>
      <c r="I128" s="279">
        <v>59.083333333333336</v>
      </c>
      <c r="J128" s="279">
        <v>59.966666666666654</v>
      </c>
      <c r="K128" s="277">
        <v>58.2</v>
      </c>
      <c r="L128" s="277">
        <v>56.6</v>
      </c>
      <c r="M128" s="277">
        <v>19.30884</v>
      </c>
    </row>
    <row r="129" spans="1:13">
      <c r="A129" s="301">
        <v>120</v>
      </c>
      <c r="B129" s="277" t="s">
        <v>130</v>
      </c>
      <c r="C129" s="277">
        <v>284.89999999999998</v>
      </c>
      <c r="D129" s="279">
        <v>284.09999999999997</v>
      </c>
      <c r="E129" s="279">
        <v>280.94999999999993</v>
      </c>
      <c r="F129" s="279">
        <v>276.99999999999994</v>
      </c>
      <c r="G129" s="279">
        <v>273.84999999999991</v>
      </c>
      <c r="H129" s="279">
        <v>288.04999999999995</v>
      </c>
      <c r="I129" s="279">
        <v>291.19999999999993</v>
      </c>
      <c r="J129" s="279">
        <v>295.14999999999998</v>
      </c>
      <c r="K129" s="277">
        <v>287.25</v>
      </c>
      <c r="L129" s="277">
        <v>280.14999999999998</v>
      </c>
      <c r="M129" s="277">
        <v>77.870059999999995</v>
      </c>
    </row>
    <row r="130" spans="1:13">
      <c r="A130" s="301">
        <v>121</v>
      </c>
      <c r="B130" s="277" t="s">
        <v>264</v>
      </c>
      <c r="C130" s="277">
        <v>833.3</v>
      </c>
      <c r="D130" s="279">
        <v>842.1</v>
      </c>
      <c r="E130" s="279">
        <v>819.2</v>
      </c>
      <c r="F130" s="279">
        <v>805.1</v>
      </c>
      <c r="G130" s="279">
        <v>782.2</v>
      </c>
      <c r="H130" s="279">
        <v>856.2</v>
      </c>
      <c r="I130" s="279">
        <v>879.09999999999991</v>
      </c>
      <c r="J130" s="279">
        <v>893.2</v>
      </c>
      <c r="K130" s="277">
        <v>865</v>
      </c>
      <c r="L130" s="277">
        <v>828</v>
      </c>
      <c r="M130" s="277">
        <v>6.4109699999999998</v>
      </c>
    </row>
    <row r="131" spans="1:13">
      <c r="A131" s="301">
        <v>122</v>
      </c>
      <c r="B131" s="277" t="s">
        <v>131</v>
      </c>
      <c r="C131" s="277">
        <v>2106.85</v>
      </c>
      <c r="D131" s="279">
        <v>2101.4333333333334</v>
      </c>
      <c r="E131" s="279">
        <v>2068.4666666666667</v>
      </c>
      <c r="F131" s="279">
        <v>2030.0833333333335</v>
      </c>
      <c r="G131" s="279">
        <v>1997.1166666666668</v>
      </c>
      <c r="H131" s="279">
        <v>2139.8166666666666</v>
      </c>
      <c r="I131" s="279">
        <v>2172.7833333333338</v>
      </c>
      <c r="J131" s="279">
        <v>2211.1666666666665</v>
      </c>
      <c r="K131" s="277">
        <v>2134.4</v>
      </c>
      <c r="L131" s="277">
        <v>2063.0500000000002</v>
      </c>
      <c r="M131" s="277">
        <v>14.45501</v>
      </c>
    </row>
    <row r="132" spans="1:13">
      <c r="A132" s="301">
        <v>123</v>
      </c>
      <c r="B132" s="277" t="s">
        <v>133</v>
      </c>
      <c r="C132" s="277">
        <v>1400.1</v>
      </c>
      <c r="D132" s="279">
        <v>1395.2166666666665</v>
      </c>
      <c r="E132" s="279">
        <v>1385.4333333333329</v>
      </c>
      <c r="F132" s="279">
        <v>1370.7666666666664</v>
      </c>
      <c r="G132" s="279">
        <v>1360.9833333333329</v>
      </c>
      <c r="H132" s="279">
        <v>1409.883333333333</v>
      </c>
      <c r="I132" s="279">
        <v>1419.6666666666663</v>
      </c>
      <c r="J132" s="279">
        <v>1434.333333333333</v>
      </c>
      <c r="K132" s="277">
        <v>1405</v>
      </c>
      <c r="L132" s="277">
        <v>1380.55</v>
      </c>
      <c r="M132" s="277">
        <v>45.62238</v>
      </c>
    </row>
    <row r="133" spans="1:13">
      <c r="A133" s="301">
        <v>124</v>
      </c>
      <c r="B133" s="277" t="s">
        <v>134</v>
      </c>
      <c r="C133" s="277">
        <v>68.05</v>
      </c>
      <c r="D133" s="279">
        <v>68.266666666666666</v>
      </c>
      <c r="E133" s="279">
        <v>67.083333333333329</v>
      </c>
      <c r="F133" s="279">
        <v>66.11666666666666</v>
      </c>
      <c r="G133" s="279">
        <v>64.933333333333323</v>
      </c>
      <c r="H133" s="279">
        <v>69.233333333333334</v>
      </c>
      <c r="I133" s="279">
        <v>70.416666666666671</v>
      </c>
      <c r="J133" s="279">
        <v>71.38333333333334</v>
      </c>
      <c r="K133" s="277">
        <v>69.45</v>
      </c>
      <c r="L133" s="277">
        <v>67.3</v>
      </c>
      <c r="M133" s="277">
        <v>161.71852999999999</v>
      </c>
    </row>
    <row r="134" spans="1:13">
      <c r="A134" s="301">
        <v>125</v>
      </c>
      <c r="B134" s="277" t="s">
        <v>358</v>
      </c>
      <c r="C134" s="277">
        <v>1841.2</v>
      </c>
      <c r="D134" s="279">
        <v>1847.7166666666665</v>
      </c>
      <c r="E134" s="279">
        <v>1824.4833333333329</v>
      </c>
      <c r="F134" s="279">
        <v>1807.7666666666664</v>
      </c>
      <c r="G134" s="279">
        <v>1784.5333333333328</v>
      </c>
      <c r="H134" s="279">
        <v>1864.4333333333329</v>
      </c>
      <c r="I134" s="279">
        <v>1887.6666666666665</v>
      </c>
      <c r="J134" s="279">
        <v>1904.383333333333</v>
      </c>
      <c r="K134" s="277">
        <v>1870.95</v>
      </c>
      <c r="L134" s="277">
        <v>1831</v>
      </c>
      <c r="M134" s="277">
        <v>1.5171399999999999</v>
      </c>
    </row>
    <row r="135" spans="1:13">
      <c r="A135" s="301">
        <v>126</v>
      </c>
      <c r="B135" s="277" t="s">
        <v>135</v>
      </c>
      <c r="C135" s="277">
        <v>299</v>
      </c>
      <c r="D135" s="279">
        <v>297.96666666666664</v>
      </c>
      <c r="E135" s="279">
        <v>286.93333333333328</v>
      </c>
      <c r="F135" s="279">
        <v>274.86666666666662</v>
      </c>
      <c r="G135" s="279">
        <v>263.83333333333326</v>
      </c>
      <c r="H135" s="279">
        <v>310.0333333333333</v>
      </c>
      <c r="I135" s="279">
        <v>321.06666666666672</v>
      </c>
      <c r="J135" s="279">
        <v>333.13333333333333</v>
      </c>
      <c r="K135" s="277">
        <v>309</v>
      </c>
      <c r="L135" s="277">
        <v>285.89999999999998</v>
      </c>
      <c r="M135" s="277">
        <v>432.94607000000002</v>
      </c>
    </row>
    <row r="136" spans="1:13">
      <c r="A136" s="301">
        <v>127</v>
      </c>
      <c r="B136" s="277" t="s">
        <v>136</v>
      </c>
      <c r="C136" s="277">
        <v>980.4</v>
      </c>
      <c r="D136" s="279">
        <v>986.0333333333333</v>
      </c>
      <c r="E136" s="279">
        <v>972.16666666666663</v>
      </c>
      <c r="F136" s="279">
        <v>963.93333333333328</v>
      </c>
      <c r="G136" s="279">
        <v>950.06666666666661</v>
      </c>
      <c r="H136" s="279">
        <v>994.26666666666665</v>
      </c>
      <c r="I136" s="279">
        <v>1008.1333333333334</v>
      </c>
      <c r="J136" s="279">
        <v>1016.3666666666667</v>
      </c>
      <c r="K136" s="277">
        <v>999.9</v>
      </c>
      <c r="L136" s="277">
        <v>977.8</v>
      </c>
      <c r="M136" s="277">
        <v>29.147570000000002</v>
      </c>
    </row>
    <row r="137" spans="1:13">
      <c r="A137" s="301">
        <v>128</v>
      </c>
      <c r="B137" s="277" t="s">
        <v>266</v>
      </c>
      <c r="C137" s="277">
        <v>2343.25</v>
      </c>
      <c r="D137" s="279">
        <v>2355.15</v>
      </c>
      <c r="E137" s="279">
        <v>2323.15</v>
      </c>
      <c r="F137" s="279">
        <v>2303.0500000000002</v>
      </c>
      <c r="G137" s="279">
        <v>2271.0500000000002</v>
      </c>
      <c r="H137" s="279">
        <v>2375.25</v>
      </c>
      <c r="I137" s="279">
        <v>2407.25</v>
      </c>
      <c r="J137" s="279">
        <v>2427.35</v>
      </c>
      <c r="K137" s="277">
        <v>2387.15</v>
      </c>
      <c r="L137" s="277">
        <v>2335.0500000000002</v>
      </c>
      <c r="M137" s="277">
        <v>1.1138600000000001</v>
      </c>
    </row>
    <row r="138" spans="1:13">
      <c r="A138" s="301">
        <v>129</v>
      </c>
      <c r="B138" s="277" t="s">
        <v>265</v>
      </c>
      <c r="C138" s="277">
        <v>1545</v>
      </c>
      <c r="D138" s="279">
        <v>1553.5166666666667</v>
      </c>
      <c r="E138" s="279">
        <v>1510.1333333333332</v>
      </c>
      <c r="F138" s="279">
        <v>1475.2666666666667</v>
      </c>
      <c r="G138" s="279">
        <v>1431.8833333333332</v>
      </c>
      <c r="H138" s="279">
        <v>1588.3833333333332</v>
      </c>
      <c r="I138" s="279">
        <v>1631.7666666666669</v>
      </c>
      <c r="J138" s="279">
        <v>1666.6333333333332</v>
      </c>
      <c r="K138" s="277">
        <v>1596.9</v>
      </c>
      <c r="L138" s="277">
        <v>1518.65</v>
      </c>
      <c r="M138" s="277">
        <v>1.22085</v>
      </c>
    </row>
    <row r="139" spans="1:13">
      <c r="A139" s="301">
        <v>130</v>
      </c>
      <c r="B139" s="277" t="s">
        <v>137</v>
      </c>
      <c r="C139" s="277">
        <v>972.15</v>
      </c>
      <c r="D139" s="279">
        <v>986</v>
      </c>
      <c r="E139" s="279">
        <v>954.85</v>
      </c>
      <c r="F139" s="279">
        <v>937.55000000000007</v>
      </c>
      <c r="G139" s="279">
        <v>906.40000000000009</v>
      </c>
      <c r="H139" s="279">
        <v>1003.3</v>
      </c>
      <c r="I139" s="279">
        <v>1034.45</v>
      </c>
      <c r="J139" s="279">
        <v>1051.75</v>
      </c>
      <c r="K139" s="277">
        <v>1017.15</v>
      </c>
      <c r="L139" s="277">
        <v>968.7</v>
      </c>
      <c r="M139" s="277">
        <v>72.866</v>
      </c>
    </row>
    <row r="140" spans="1:13">
      <c r="A140" s="301">
        <v>131</v>
      </c>
      <c r="B140" s="277" t="s">
        <v>138</v>
      </c>
      <c r="C140" s="277">
        <v>609.35</v>
      </c>
      <c r="D140" s="279">
        <v>607.75</v>
      </c>
      <c r="E140" s="279">
        <v>603.1</v>
      </c>
      <c r="F140" s="279">
        <v>596.85</v>
      </c>
      <c r="G140" s="279">
        <v>592.20000000000005</v>
      </c>
      <c r="H140" s="279">
        <v>614</v>
      </c>
      <c r="I140" s="279">
        <v>618.65000000000009</v>
      </c>
      <c r="J140" s="279">
        <v>624.9</v>
      </c>
      <c r="K140" s="277">
        <v>612.4</v>
      </c>
      <c r="L140" s="277">
        <v>601.5</v>
      </c>
      <c r="M140" s="277">
        <v>42.485909999999997</v>
      </c>
    </row>
    <row r="141" spans="1:13">
      <c r="A141" s="301">
        <v>132</v>
      </c>
      <c r="B141" s="277" t="s">
        <v>139</v>
      </c>
      <c r="C141" s="277">
        <v>137.35</v>
      </c>
      <c r="D141" s="279">
        <v>136.20000000000002</v>
      </c>
      <c r="E141" s="279">
        <v>134.00000000000003</v>
      </c>
      <c r="F141" s="279">
        <v>130.65</v>
      </c>
      <c r="G141" s="279">
        <v>128.45000000000002</v>
      </c>
      <c r="H141" s="279">
        <v>139.55000000000004</v>
      </c>
      <c r="I141" s="279">
        <v>141.75000000000003</v>
      </c>
      <c r="J141" s="279">
        <v>145.10000000000005</v>
      </c>
      <c r="K141" s="277">
        <v>138.4</v>
      </c>
      <c r="L141" s="277">
        <v>132.85</v>
      </c>
      <c r="M141" s="277">
        <v>181.75524999999999</v>
      </c>
    </row>
    <row r="142" spans="1:13">
      <c r="A142" s="301">
        <v>133</v>
      </c>
      <c r="B142" s="277" t="s">
        <v>140</v>
      </c>
      <c r="C142" s="277">
        <v>159.1</v>
      </c>
      <c r="D142" s="279">
        <v>160.45000000000002</v>
      </c>
      <c r="E142" s="279">
        <v>156.90000000000003</v>
      </c>
      <c r="F142" s="279">
        <v>154.70000000000002</v>
      </c>
      <c r="G142" s="279">
        <v>151.15000000000003</v>
      </c>
      <c r="H142" s="279">
        <v>162.65000000000003</v>
      </c>
      <c r="I142" s="279">
        <v>166.20000000000005</v>
      </c>
      <c r="J142" s="279">
        <v>168.40000000000003</v>
      </c>
      <c r="K142" s="277">
        <v>164</v>
      </c>
      <c r="L142" s="277">
        <v>158.25</v>
      </c>
      <c r="M142" s="277">
        <v>73.883430000000004</v>
      </c>
    </row>
    <row r="143" spans="1:13">
      <c r="A143" s="301">
        <v>134</v>
      </c>
      <c r="B143" s="277" t="s">
        <v>141</v>
      </c>
      <c r="C143" s="277">
        <v>369.2</v>
      </c>
      <c r="D143" s="279">
        <v>370.90000000000003</v>
      </c>
      <c r="E143" s="279">
        <v>365.00000000000006</v>
      </c>
      <c r="F143" s="279">
        <v>360.8</v>
      </c>
      <c r="G143" s="279">
        <v>354.90000000000003</v>
      </c>
      <c r="H143" s="279">
        <v>375.10000000000008</v>
      </c>
      <c r="I143" s="279">
        <v>381.00000000000006</v>
      </c>
      <c r="J143" s="279">
        <v>385.2000000000001</v>
      </c>
      <c r="K143" s="277">
        <v>376.8</v>
      </c>
      <c r="L143" s="277">
        <v>366.7</v>
      </c>
      <c r="M143" s="277">
        <v>26.162369999999999</v>
      </c>
    </row>
    <row r="144" spans="1:13">
      <c r="A144" s="301">
        <v>135</v>
      </c>
      <c r="B144" s="277" t="s">
        <v>142</v>
      </c>
      <c r="C144" s="277">
        <v>7109.95</v>
      </c>
      <c r="D144" s="279">
        <v>7120.4333333333334</v>
      </c>
      <c r="E144" s="279">
        <v>7065.166666666667</v>
      </c>
      <c r="F144" s="279">
        <v>7020.3833333333332</v>
      </c>
      <c r="G144" s="279">
        <v>6965.1166666666668</v>
      </c>
      <c r="H144" s="279">
        <v>7165.2166666666672</v>
      </c>
      <c r="I144" s="279">
        <v>7220.4833333333336</v>
      </c>
      <c r="J144" s="279">
        <v>7265.2666666666673</v>
      </c>
      <c r="K144" s="277">
        <v>7175.7</v>
      </c>
      <c r="L144" s="277">
        <v>7075.65</v>
      </c>
      <c r="M144" s="277">
        <v>10.476279999999999</v>
      </c>
    </row>
    <row r="145" spans="1:13">
      <c r="A145" s="301">
        <v>136</v>
      </c>
      <c r="B145" s="277" t="s">
        <v>143</v>
      </c>
      <c r="C145" s="277">
        <v>578.45000000000005</v>
      </c>
      <c r="D145" s="279">
        <v>580.5</v>
      </c>
      <c r="E145" s="279">
        <v>575.04999999999995</v>
      </c>
      <c r="F145" s="279">
        <v>571.65</v>
      </c>
      <c r="G145" s="279">
        <v>566.19999999999993</v>
      </c>
      <c r="H145" s="279">
        <v>583.9</v>
      </c>
      <c r="I145" s="279">
        <v>589.35</v>
      </c>
      <c r="J145" s="279">
        <v>592.75</v>
      </c>
      <c r="K145" s="277">
        <v>585.95000000000005</v>
      </c>
      <c r="L145" s="277">
        <v>577.1</v>
      </c>
      <c r="M145" s="277">
        <v>12.896800000000001</v>
      </c>
    </row>
    <row r="146" spans="1:13">
      <c r="A146" s="301">
        <v>137</v>
      </c>
      <c r="B146" s="277" t="s">
        <v>144</v>
      </c>
      <c r="C146" s="277">
        <v>619.85</v>
      </c>
      <c r="D146" s="279">
        <v>610.36666666666667</v>
      </c>
      <c r="E146" s="279">
        <v>589.48333333333335</v>
      </c>
      <c r="F146" s="279">
        <v>559.11666666666667</v>
      </c>
      <c r="G146" s="279">
        <v>538.23333333333335</v>
      </c>
      <c r="H146" s="279">
        <v>640.73333333333335</v>
      </c>
      <c r="I146" s="279">
        <v>661.61666666666679</v>
      </c>
      <c r="J146" s="279">
        <v>691.98333333333335</v>
      </c>
      <c r="K146" s="277">
        <v>631.25</v>
      </c>
      <c r="L146" s="277">
        <v>580</v>
      </c>
      <c r="M146" s="277">
        <v>108.08367</v>
      </c>
    </row>
    <row r="147" spans="1:13">
      <c r="A147" s="301">
        <v>138</v>
      </c>
      <c r="B147" s="277" t="s">
        <v>145</v>
      </c>
      <c r="C147" s="277">
        <v>1038.5999999999999</v>
      </c>
      <c r="D147" s="279">
        <v>1048.4833333333333</v>
      </c>
      <c r="E147" s="279">
        <v>1024.0166666666667</v>
      </c>
      <c r="F147" s="279">
        <v>1009.4333333333334</v>
      </c>
      <c r="G147" s="279">
        <v>984.9666666666667</v>
      </c>
      <c r="H147" s="279">
        <v>1063.0666666666666</v>
      </c>
      <c r="I147" s="279">
        <v>1087.5333333333333</v>
      </c>
      <c r="J147" s="279">
        <v>1102.1166666666666</v>
      </c>
      <c r="K147" s="277">
        <v>1072.95</v>
      </c>
      <c r="L147" s="277">
        <v>1033.9000000000001</v>
      </c>
      <c r="M147" s="277">
        <v>8.5486500000000003</v>
      </c>
    </row>
    <row r="148" spans="1:13">
      <c r="A148" s="301">
        <v>139</v>
      </c>
      <c r="B148" s="277" t="s">
        <v>146</v>
      </c>
      <c r="C148" s="277">
        <v>1137.3499999999999</v>
      </c>
      <c r="D148" s="279">
        <v>1142.8</v>
      </c>
      <c r="E148" s="279">
        <v>1124.5999999999999</v>
      </c>
      <c r="F148" s="279">
        <v>1111.8499999999999</v>
      </c>
      <c r="G148" s="279">
        <v>1093.6499999999999</v>
      </c>
      <c r="H148" s="279">
        <v>1155.55</v>
      </c>
      <c r="I148" s="279">
        <v>1173.7500000000002</v>
      </c>
      <c r="J148" s="279">
        <v>1186.5</v>
      </c>
      <c r="K148" s="277">
        <v>1161</v>
      </c>
      <c r="L148" s="277">
        <v>1130.05</v>
      </c>
      <c r="M148" s="277">
        <v>4.5011599999999996</v>
      </c>
    </row>
    <row r="149" spans="1:13">
      <c r="A149" s="301">
        <v>140</v>
      </c>
      <c r="B149" s="277" t="s">
        <v>147</v>
      </c>
      <c r="C149" s="277">
        <v>117.05</v>
      </c>
      <c r="D149" s="279">
        <v>117.86666666666666</v>
      </c>
      <c r="E149" s="279">
        <v>115.38333333333333</v>
      </c>
      <c r="F149" s="279">
        <v>113.71666666666667</v>
      </c>
      <c r="G149" s="279">
        <v>111.23333333333333</v>
      </c>
      <c r="H149" s="279">
        <v>119.53333333333332</v>
      </c>
      <c r="I149" s="279">
        <v>122.01666666666664</v>
      </c>
      <c r="J149" s="279">
        <v>123.68333333333331</v>
      </c>
      <c r="K149" s="277">
        <v>120.35</v>
      </c>
      <c r="L149" s="277">
        <v>116.2</v>
      </c>
      <c r="M149" s="277">
        <v>121.67692</v>
      </c>
    </row>
    <row r="150" spans="1:13">
      <c r="A150" s="301">
        <v>141</v>
      </c>
      <c r="B150" s="277" t="s">
        <v>268</v>
      </c>
      <c r="C150" s="277">
        <v>1181.25</v>
      </c>
      <c r="D150" s="279">
        <v>1187.6666666666667</v>
      </c>
      <c r="E150" s="279">
        <v>1169.5833333333335</v>
      </c>
      <c r="F150" s="279">
        <v>1157.9166666666667</v>
      </c>
      <c r="G150" s="279">
        <v>1139.8333333333335</v>
      </c>
      <c r="H150" s="279">
        <v>1199.3333333333335</v>
      </c>
      <c r="I150" s="279">
        <v>1217.416666666667</v>
      </c>
      <c r="J150" s="279">
        <v>1229.0833333333335</v>
      </c>
      <c r="K150" s="277">
        <v>1205.75</v>
      </c>
      <c r="L150" s="277">
        <v>1176</v>
      </c>
      <c r="M150" s="277">
        <v>0.81777999999999995</v>
      </c>
    </row>
    <row r="151" spans="1:13">
      <c r="A151" s="301">
        <v>142</v>
      </c>
      <c r="B151" s="277" t="s">
        <v>148</v>
      </c>
      <c r="C151" s="277">
        <v>59286.400000000001</v>
      </c>
      <c r="D151" s="279">
        <v>59501.216666666667</v>
      </c>
      <c r="E151" s="279">
        <v>58852.433333333334</v>
      </c>
      <c r="F151" s="279">
        <v>58418.466666666667</v>
      </c>
      <c r="G151" s="279">
        <v>57769.683333333334</v>
      </c>
      <c r="H151" s="279">
        <v>59935.183333333334</v>
      </c>
      <c r="I151" s="279">
        <v>60583.966666666674</v>
      </c>
      <c r="J151" s="279">
        <v>61017.933333333334</v>
      </c>
      <c r="K151" s="277">
        <v>60150</v>
      </c>
      <c r="L151" s="277">
        <v>59067.25</v>
      </c>
      <c r="M151" s="277">
        <v>0.23315</v>
      </c>
    </row>
    <row r="152" spans="1:13">
      <c r="A152" s="301">
        <v>143</v>
      </c>
      <c r="B152" s="277" t="s">
        <v>267</v>
      </c>
      <c r="C152" s="277">
        <v>33.9</v>
      </c>
      <c r="D152" s="279">
        <v>34.083333333333336</v>
      </c>
      <c r="E152" s="279">
        <v>33.56666666666667</v>
      </c>
      <c r="F152" s="279">
        <v>33.233333333333334</v>
      </c>
      <c r="G152" s="279">
        <v>32.716666666666669</v>
      </c>
      <c r="H152" s="279">
        <v>34.416666666666671</v>
      </c>
      <c r="I152" s="279">
        <v>34.933333333333337</v>
      </c>
      <c r="J152" s="279">
        <v>35.266666666666673</v>
      </c>
      <c r="K152" s="277">
        <v>34.6</v>
      </c>
      <c r="L152" s="277">
        <v>33.75</v>
      </c>
      <c r="M152" s="277">
        <v>11.05711</v>
      </c>
    </row>
    <row r="153" spans="1:13">
      <c r="A153" s="301">
        <v>144</v>
      </c>
      <c r="B153" s="277" t="s">
        <v>149</v>
      </c>
      <c r="C153" s="277">
        <v>1198.2</v>
      </c>
      <c r="D153" s="279">
        <v>1210.0333333333335</v>
      </c>
      <c r="E153" s="279">
        <v>1180.166666666667</v>
      </c>
      <c r="F153" s="279">
        <v>1162.1333333333334</v>
      </c>
      <c r="G153" s="279">
        <v>1132.2666666666669</v>
      </c>
      <c r="H153" s="279">
        <v>1228.0666666666671</v>
      </c>
      <c r="I153" s="279">
        <v>1257.9333333333334</v>
      </c>
      <c r="J153" s="279">
        <v>1275.9666666666672</v>
      </c>
      <c r="K153" s="277">
        <v>1239.9000000000001</v>
      </c>
      <c r="L153" s="277">
        <v>1192</v>
      </c>
      <c r="M153" s="277">
        <v>26.892109999999999</v>
      </c>
    </row>
    <row r="154" spans="1:13">
      <c r="A154" s="301">
        <v>145</v>
      </c>
      <c r="B154" s="277" t="s">
        <v>3162</v>
      </c>
      <c r="C154" s="277">
        <v>278.35000000000002</v>
      </c>
      <c r="D154" s="279">
        <v>278.38333333333338</v>
      </c>
      <c r="E154" s="279">
        <v>274.96666666666675</v>
      </c>
      <c r="F154" s="279">
        <v>271.58333333333337</v>
      </c>
      <c r="G154" s="279">
        <v>268.16666666666674</v>
      </c>
      <c r="H154" s="279">
        <v>281.76666666666677</v>
      </c>
      <c r="I154" s="279">
        <v>285.18333333333339</v>
      </c>
      <c r="J154" s="279">
        <v>288.56666666666678</v>
      </c>
      <c r="K154" s="277">
        <v>281.8</v>
      </c>
      <c r="L154" s="277">
        <v>275</v>
      </c>
      <c r="M154" s="277">
        <v>28.184740000000001</v>
      </c>
    </row>
    <row r="155" spans="1:13">
      <c r="A155" s="301">
        <v>146</v>
      </c>
      <c r="B155" s="277" t="s">
        <v>269</v>
      </c>
      <c r="C155" s="277">
        <v>839</v>
      </c>
      <c r="D155" s="279">
        <v>843.16666666666663</v>
      </c>
      <c r="E155" s="279">
        <v>828.7833333333333</v>
      </c>
      <c r="F155" s="279">
        <v>818.56666666666672</v>
      </c>
      <c r="G155" s="279">
        <v>804.18333333333339</v>
      </c>
      <c r="H155" s="279">
        <v>853.38333333333321</v>
      </c>
      <c r="I155" s="279">
        <v>867.76666666666665</v>
      </c>
      <c r="J155" s="279">
        <v>877.98333333333312</v>
      </c>
      <c r="K155" s="277">
        <v>857.55</v>
      </c>
      <c r="L155" s="277">
        <v>832.95</v>
      </c>
      <c r="M155" s="277">
        <v>2.62357</v>
      </c>
    </row>
    <row r="156" spans="1:13">
      <c r="A156" s="301">
        <v>147</v>
      </c>
      <c r="B156" s="277" t="s">
        <v>150</v>
      </c>
      <c r="C156" s="277">
        <v>36.950000000000003</v>
      </c>
      <c r="D156" s="279">
        <v>37.050000000000004</v>
      </c>
      <c r="E156" s="279">
        <v>36.050000000000011</v>
      </c>
      <c r="F156" s="279">
        <v>35.150000000000006</v>
      </c>
      <c r="G156" s="279">
        <v>34.150000000000013</v>
      </c>
      <c r="H156" s="279">
        <v>37.95000000000001</v>
      </c>
      <c r="I156" s="279">
        <v>38.949999999999996</v>
      </c>
      <c r="J156" s="279">
        <v>39.850000000000009</v>
      </c>
      <c r="K156" s="277">
        <v>38.049999999999997</v>
      </c>
      <c r="L156" s="277">
        <v>36.15</v>
      </c>
      <c r="M156" s="277">
        <v>111.92525000000001</v>
      </c>
    </row>
    <row r="157" spans="1:13">
      <c r="A157" s="301">
        <v>148</v>
      </c>
      <c r="B157" s="277" t="s">
        <v>261</v>
      </c>
      <c r="C157" s="277">
        <v>3285.25</v>
      </c>
      <c r="D157" s="279">
        <v>3270.75</v>
      </c>
      <c r="E157" s="279">
        <v>3242.5</v>
      </c>
      <c r="F157" s="279">
        <v>3199.75</v>
      </c>
      <c r="G157" s="279">
        <v>3171.5</v>
      </c>
      <c r="H157" s="279">
        <v>3313.5</v>
      </c>
      <c r="I157" s="279">
        <v>3341.75</v>
      </c>
      <c r="J157" s="279">
        <v>3384.5</v>
      </c>
      <c r="K157" s="277">
        <v>3299</v>
      </c>
      <c r="L157" s="277">
        <v>3228</v>
      </c>
      <c r="M157" s="277">
        <v>2.39635</v>
      </c>
    </row>
    <row r="158" spans="1:13">
      <c r="A158" s="301">
        <v>149</v>
      </c>
      <c r="B158" s="277" t="s">
        <v>153</v>
      </c>
      <c r="C158" s="277">
        <v>16288.2</v>
      </c>
      <c r="D158" s="279">
        <v>16343.716666666667</v>
      </c>
      <c r="E158" s="279">
        <v>16209.483333333334</v>
      </c>
      <c r="F158" s="279">
        <v>16130.766666666666</v>
      </c>
      <c r="G158" s="279">
        <v>15996.533333333333</v>
      </c>
      <c r="H158" s="279">
        <v>16422.433333333334</v>
      </c>
      <c r="I158" s="279">
        <v>16556.666666666672</v>
      </c>
      <c r="J158" s="279">
        <v>16635.383333333335</v>
      </c>
      <c r="K158" s="277">
        <v>16477.95</v>
      </c>
      <c r="L158" s="277">
        <v>16265</v>
      </c>
      <c r="M158" s="277">
        <v>1.0886899999999999</v>
      </c>
    </row>
    <row r="159" spans="1:13">
      <c r="A159" s="301">
        <v>150</v>
      </c>
      <c r="B159" s="277" t="s">
        <v>270</v>
      </c>
      <c r="C159" s="277">
        <v>22.25</v>
      </c>
      <c r="D159" s="279">
        <v>22.349999999999998</v>
      </c>
      <c r="E159" s="279">
        <v>21.949999999999996</v>
      </c>
      <c r="F159" s="279">
        <v>21.65</v>
      </c>
      <c r="G159" s="279">
        <v>21.249999999999996</v>
      </c>
      <c r="H159" s="279">
        <v>22.649999999999995</v>
      </c>
      <c r="I159" s="279">
        <v>23.049999999999994</v>
      </c>
      <c r="J159" s="279">
        <v>23.349999999999994</v>
      </c>
      <c r="K159" s="277">
        <v>22.75</v>
      </c>
      <c r="L159" s="277">
        <v>22.05</v>
      </c>
      <c r="M159" s="277">
        <v>36.798630000000003</v>
      </c>
    </row>
    <row r="160" spans="1:13">
      <c r="A160" s="301">
        <v>151</v>
      </c>
      <c r="B160" s="277" t="s">
        <v>155</v>
      </c>
      <c r="C160" s="277">
        <v>94.35</v>
      </c>
      <c r="D160" s="279">
        <v>94.95</v>
      </c>
      <c r="E160" s="279">
        <v>93.4</v>
      </c>
      <c r="F160" s="279">
        <v>92.45</v>
      </c>
      <c r="G160" s="279">
        <v>90.9</v>
      </c>
      <c r="H160" s="279">
        <v>95.9</v>
      </c>
      <c r="I160" s="279">
        <v>97.449999999999989</v>
      </c>
      <c r="J160" s="279">
        <v>98.4</v>
      </c>
      <c r="K160" s="277">
        <v>96.5</v>
      </c>
      <c r="L160" s="277">
        <v>94</v>
      </c>
      <c r="M160" s="277">
        <v>39.078960000000002</v>
      </c>
    </row>
    <row r="161" spans="1:13">
      <c r="A161" s="301">
        <v>152</v>
      </c>
      <c r="B161" s="277" t="s">
        <v>156</v>
      </c>
      <c r="C161" s="277">
        <v>103.8</v>
      </c>
      <c r="D161" s="279">
        <v>104.8</v>
      </c>
      <c r="E161" s="279">
        <v>102.19999999999999</v>
      </c>
      <c r="F161" s="279">
        <v>100.6</v>
      </c>
      <c r="G161" s="279">
        <v>97.999999999999986</v>
      </c>
      <c r="H161" s="279">
        <v>106.39999999999999</v>
      </c>
      <c r="I161" s="279">
        <v>108.99999999999999</v>
      </c>
      <c r="J161" s="279">
        <v>110.6</v>
      </c>
      <c r="K161" s="277">
        <v>107.4</v>
      </c>
      <c r="L161" s="277">
        <v>103.2</v>
      </c>
      <c r="M161" s="277">
        <v>509.45674000000002</v>
      </c>
    </row>
    <row r="162" spans="1:13">
      <c r="A162" s="301">
        <v>153</v>
      </c>
      <c r="B162" s="277" t="s">
        <v>271</v>
      </c>
      <c r="C162" s="277">
        <v>372.8</v>
      </c>
      <c r="D162" s="279">
        <v>375.86666666666662</v>
      </c>
      <c r="E162" s="279">
        <v>366.93333333333322</v>
      </c>
      <c r="F162" s="279">
        <v>361.06666666666661</v>
      </c>
      <c r="G162" s="279">
        <v>352.13333333333321</v>
      </c>
      <c r="H162" s="279">
        <v>381.73333333333323</v>
      </c>
      <c r="I162" s="279">
        <v>390.66666666666663</v>
      </c>
      <c r="J162" s="279">
        <v>396.53333333333325</v>
      </c>
      <c r="K162" s="277">
        <v>384.8</v>
      </c>
      <c r="L162" s="277">
        <v>370</v>
      </c>
      <c r="M162" s="277">
        <v>2.8530199999999999</v>
      </c>
    </row>
    <row r="163" spans="1:13">
      <c r="A163" s="301">
        <v>154</v>
      </c>
      <c r="B163" s="277" t="s">
        <v>272</v>
      </c>
      <c r="C163" s="277">
        <v>3054.8</v>
      </c>
      <c r="D163" s="279">
        <v>3064.5833333333335</v>
      </c>
      <c r="E163" s="279">
        <v>3029.2166666666672</v>
      </c>
      <c r="F163" s="279">
        <v>3003.6333333333337</v>
      </c>
      <c r="G163" s="279">
        <v>2968.2666666666673</v>
      </c>
      <c r="H163" s="279">
        <v>3090.166666666667</v>
      </c>
      <c r="I163" s="279">
        <v>3125.5333333333328</v>
      </c>
      <c r="J163" s="279">
        <v>3151.1166666666668</v>
      </c>
      <c r="K163" s="277">
        <v>3099.95</v>
      </c>
      <c r="L163" s="277">
        <v>3039</v>
      </c>
      <c r="M163" s="277">
        <v>0.16098999999999999</v>
      </c>
    </row>
    <row r="164" spans="1:13">
      <c r="A164" s="301">
        <v>155</v>
      </c>
      <c r="B164" s="277" t="s">
        <v>157</v>
      </c>
      <c r="C164" s="277">
        <v>97.4</v>
      </c>
      <c r="D164" s="279">
        <v>97.75</v>
      </c>
      <c r="E164" s="279">
        <v>96.75</v>
      </c>
      <c r="F164" s="279">
        <v>96.1</v>
      </c>
      <c r="G164" s="279">
        <v>95.1</v>
      </c>
      <c r="H164" s="279">
        <v>98.4</v>
      </c>
      <c r="I164" s="279">
        <v>99.4</v>
      </c>
      <c r="J164" s="279">
        <v>100.05000000000001</v>
      </c>
      <c r="K164" s="277">
        <v>98.75</v>
      </c>
      <c r="L164" s="277">
        <v>97.1</v>
      </c>
      <c r="M164" s="277">
        <v>18.405570000000001</v>
      </c>
    </row>
    <row r="165" spans="1:13">
      <c r="A165" s="301">
        <v>156</v>
      </c>
      <c r="B165" s="277" t="s">
        <v>158</v>
      </c>
      <c r="C165" s="277">
        <v>80.5</v>
      </c>
      <c r="D165" s="279">
        <v>81.066666666666663</v>
      </c>
      <c r="E165" s="279">
        <v>79.633333333333326</v>
      </c>
      <c r="F165" s="279">
        <v>78.766666666666666</v>
      </c>
      <c r="G165" s="279">
        <v>77.333333333333329</v>
      </c>
      <c r="H165" s="279">
        <v>81.933333333333323</v>
      </c>
      <c r="I165" s="279">
        <v>83.36666666666666</v>
      </c>
      <c r="J165" s="279">
        <v>84.23333333333332</v>
      </c>
      <c r="K165" s="277">
        <v>82.5</v>
      </c>
      <c r="L165" s="277">
        <v>80.2</v>
      </c>
      <c r="M165" s="277">
        <v>224.81154000000001</v>
      </c>
    </row>
    <row r="166" spans="1:13">
      <c r="A166" s="301">
        <v>157</v>
      </c>
      <c r="B166" s="277" t="s">
        <v>159</v>
      </c>
      <c r="C166" s="277">
        <v>20392.5</v>
      </c>
      <c r="D166" s="279">
        <v>20568.116666666665</v>
      </c>
      <c r="E166" s="279">
        <v>20046.283333333329</v>
      </c>
      <c r="F166" s="279">
        <v>19700.066666666666</v>
      </c>
      <c r="G166" s="279">
        <v>19178.23333333333</v>
      </c>
      <c r="H166" s="279">
        <v>20914.333333333328</v>
      </c>
      <c r="I166" s="279">
        <v>21436.166666666664</v>
      </c>
      <c r="J166" s="279">
        <v>21782.383333333328</v>
      </c>
      <c r="K166" s="277">
        <v>21089.95</v>
      </c>
      <c r="L166" s="277">
        <v>20221.900000000001</v>
      </c>
      <c r="M166" s="277">
        <v>0.57052999999999998</v>
      </c>
    </row>
    <row r="167" spans="1:13">
      <c r="A167" s="301">
        <v>158</v>
      </c>
      <c r="B167" s="277" t="s">
        <v>160</v>
      </c>
      <c r="C167" s="277">
        <v>1416.6</v>
      </c>
      <c r="D167" s="279">
        <v>1418.8666666666668</v>
      </c>
      <c r="E167" s="279">
        <v>1397.7333333333336</v>
      </c>
      <c r="F167" s="279">
        <v>1378.8666666666668</v>
      </c>
      <c r="G167" s="279">
        <v>1357.7333333333336</v>
      </c>
      <c r="H167" s="279">
        <v>1437.7333333333336</v>
      </c>
      <c r="I167" s="279">
        <v>1458.8666666666668</v>
      </c>
      <c r="J167" s="279">
        <v>1477.7333333333336</v>
      </c>
      <c r="K167" s="277">
        <v>1440</v>
      </c>
      <c r="L167" s="277">
        <v>1400</v>
      </c>
      <c r="M167" s="277">
        <v>11.301640000000001</v>
      </c>
    </row>
    <row r="168" spans="1:13">
      <c r="A168" s="301">
        <v>159</v>
      </c>
      <c r="B168" s="277" t="s">
        <v>161</v>
      </c>
      <c r="C168" s="277">
        <v>251.65</v>
      </c>
      <c r="D168" s="279">
        <v>251.41666666666666</v>
      </c>
      <c r="E168" s="279">
        <v>248.83333333333331</v>
      </c>
      <c r="F168" s="279">
        <v>246.01666666666665</v>
      </c>
      <c r="G168" s="279">
        <v>243.43333333333331</v>
      </c>
      <c r="H168" s="279">
        <v>254.23333333333332</v>
      </c>
      <c r="I168" s="279">
        <v>256.81666666666661</v>
      </c>
      <c r="J168" s="279">
        <v>259.63333333333333</v>
      </c>
      <c r="K168" s="277">
        <v>254</v>
      </c>
      <c r="L168" s="277">
        <v>248.6</v>
      </c>
      <c r="M168" s="277">
        <v>51.446980000000003</v>
      </c>
    </row>
    <row r="169" spans="1:13">
      <c r="A169" s="301">
        <v>160</v>
      </c>
      <c r="B169" s="277" t="s">
        <v>162</v>
      </c>
      <c r="C169" s="277">
        <v>99</v>
      </c>
      <c r="D169" s="279">
        <v>99.45</v>
      </c>
      <c r="E169" s="279">
        <v>96.65</v>
      </c>
      <c r="F169" s="279">
        <v>94.3</v>
      </c>
      <c r="G169" s="279">
        <v>91.5</v>
      </c>
      <c r="H169" s="279">
        <v>101.80000000000001</v>
      </c>
      <c r="I169" s="279">
        <v>104.6</v>
      </c>
      <c r="J169" s="279">
        <v>106.95000000000002</v>
      </c>
      <c r="K169" s="277">
        <v>102.25</v>
      </c>
      <c r="L169" s="277">
        <v>97.1</v>
      </c>
      <c r="M169" s="277">
        <v>124.44121</v>
      </c>
    </row>
    <row r="170" spans="1:13">
      <c r="A170" s="301">
        <v>161</v>
      </c>
      <c r="B170" s="277" t="s">
        <v>275</v>
      </c>
      <c r="C170" s="277">
        <v>4803.5</v>
      </c>
      <c r="D170" s="279">
        <v>4827.6166666666668</v>
      </c>
      <c r="E170" s="279">
        <v>4737.2333333333336</v>
      </c>
      <c r="F170" s="279">
        <v>4670.9666666666672</v>
      </c>
      <c r="G170" s="279">
        <v>4580.5833333333339</v>
      </c>
      <c r="H170" s="279">
        <v>4893.8833333333332</v>
      </c>
      <c r="I170" s="279">
        <v>4984.2666666666664</v>
      </c>
      <c r="J170" s="279">
        <v>5050.5333333333328</v>
      </c>
      <c r="K170" s="277">
        <v>4918</v>
      </c>
      <c r="L170" s="277">
        <v>4761.3500000000004</v>
      </c>
      <c r="M170" s="277">
        <v>0.97313000000000005</v>
      </c>
    </row>
    <row r="171" spans="1:13">
      <c r="A171" s="301">
        <v>162</v>
      </c>
      <c r="B171" s="277" t="s">
        <v>277</v>
      </c>
      <c r="C171" s="277">
        <v>10301.6</v>
      </c>
      <c r="D171" s="279">
        <v>10260.533333333333</v>
      </c>
      <c r="E171" s="279">
        <v>10071.066666666666</v>
      </c>
      <c r="F171" s="279">
        <v>9840.5333333333328</v>
      </c>
      <c r="G171" s="279">
        <v>9651.0666666666657</v>
      </c>
      <c r="H171" s="279">
        <v>10491.066666666666</v>
      </c>
      <c r="I171" s="279">
        <v>10680.533333333333</v>
      </c>
      <c r="J171" s="279">
        <v>10911.066666666666</v>
      </c>
      <c r="K171" s="277">
        <v>10450</v>
      </c>
      <c r="L171" s="277">
        <v>10030</v>
      </c>
      <c r="M171" s="277">
        <v>0.29770000000000002</v>
      </c>
    </row>
    <row r="172" spans="1:13">
      <c r="A172" s="301">
        <v>163</v>
      </c>
      <c r="B172" s="277" t="s">
        <v>163</v>
      </c>
      <c r="C172" s="277">
        <v>1474.3</v>
      </c>
      <c r="D172" s="279">
        <v>1473.0333333333335</v>
      </c>
      <c r="E172" s="279">
        <v>1456.3166666666671</v>
      </c>
      <c r="F172" s="279">
        <v>1438.3333333333335</v>
      </c>
      <c r="G172" s="279">
        <v>1421.616666666667</v>
      </c>
      <c r="H172" s="279">
        <v>1491.0166666666671</v>
      </c>
      <c r="I172" s="279">
        <v>1507.7333333333338</v>
      </c>
      <c r="J172" s="279">
        <v>1525.7166666666672</v>
      </c>
      <c r="K172" s="277">
        <v>1489.75</v>
      </c>
      <c r="L172" s="277">
        <v>1455.05</v>
      </c>
      <c r="M172" s="277">
        <v>9.7800399999999996</v>
      </c>
    </row>
    <row r="173" spans="1:13">
      <c r="A173" s="301">
        <v>164</v>
      </c>
      <c r="B173" s="277" t="s">
        <v>273</v>
      </c>
      <c r="C173" s="277">
        <v>2045.85</v>
      </c>
      <c r="D173" s="279">
        <v>2049.6166666666668</v>
      </c>
      <c r="E173" s="279">
        <v>2001.7333333333336</v>
      </c>
      <c r="F173" s="279">
        <v>1957.6166666666668</v>
      </c>
      <c r="G173" s="279">
        <v>1909.7333333333336</v>
      </c>
      <c r="H173" s="279">
        <v>2093.7333333333336</v>
      </c>
      <c r="I173" s="279">
        <v>2141.6166666666668</v>
      </c>
      <c r="J173" s="279">
        <v>2185.7333333333336</v>
      </c>
      <c r="K173" s="277">
        <v>2097.5</v>
      </c>
      <c r="L173" s="277">
        <v>2005.5</v>
      </c>
      <c r="M173" s="277">
        <v>2.6555599999999999</v>
      </c>
    </row>
    <row r="174" spans="1:13">
      <c r="A174" s="301">
        <v>165</v>
      </c>
      <c r="B174" s="277" t="s">
        <v>164</v>
      </c>
      <c r="C174" s="277">
        <v>35.200000000000003</v>
      </c>
      <c r="D174" s="279">
        <v>35.316666666666663</v>
      </c>
      <c r="E174" s="279">
        <v>34.983333333333327</v>
      </c>
      <c r="F174" s="279">
        <v>34.766666666666666</v>
      </c>
      <c r="G174" s="279">
        <v>34.43333333333333</v>
      </c>
      <c r="H174" s="279">
        <v>35.533333333333324</v>
      </c>
      <c r="I174" s="279">
        <v>35.866666666666667</v>
      </c>
      <c r="J174" s="279">
        <v>36.083333333333321</v>
      </c>
      <c r="K174" s="277">
        <v>35.65</v>
      </c>
      <c r="L174" s="277">
        <v>35.1</v>
      </c>
      <c r="M174" s="277">
        <v>241.56217000000001</v>
      </c>
    </row>
    <row r="175" spans="1:13">
      <c r="A175" s="301">
        <v>166</v>
      </c>
      <c r="B175" s="277" t="s">
        <v>274</v>
      </c>
      <c r="C175" s="277">
        <v>276</v>
      </c>
      <c r="D175" s="279">
        <v>275.56666666666666</v>
      </c>
      <c r="E175" s="279">
        <v>269.43333333333334</v>
      </c>
      <c r="F175" s="279">
        <v>262.86666666666667</v>
      </c>
      <c r="G175" s="279">
        <v>256.73333333333335</v>
      </c>
      <c r="H175" s="279">
        <v>282.13333333333333</v>
      </c>
      <c r="I175" s="279">
        <v>288.26666666666665</v>
      </c>
      <c r="J175" s="279">
        <v>294.83333333333331</v>
      </c>
      <c r="K175" s="277">
        <v>281.7</v>
      </c>
      <c r="L175" s="277">
        <v>269</v>
      </c>
      <c r="M175" s="277">
        <v>13.10371</v>
      </c>
    </row>
    <row r="176" spans="1:13">
      <c r="A176" s="301">
        <v>167</v>
      </c>
      <c r="B176" s="277" t="s">
        <v>491</v>
      </c>
      <c r="C176" s="277">
        <v>869.55</v>
      </c>
      <c r="D176" s="279">
        <v>876.2833333333333</v>
      </c>
      <c r="E176" s="279">
        <v>857.56666666666661</v>
      </c>
      <c r="F176" s="279">
        <v>845.58333333333326</v>
      </c>
      <c r="G176" s="279">
        <v>826.86666666666656</v>
      </c>
      <c r="H176" s="279">
        <v>888.26666666666665</v>
      </c>
      <c r="I176" s="279">
        <v>906.98333333333335</v>
      </c>
      <c r="J176" s="279">
        <v>918.9666666666667</v>
      </c>
      <c r="K176" s="277">
        <v>895</v>
      </c>
      <c r="L176" s="277">
        <v>864.3</v>
      </c>
      <c r="M176" s="277">
        <v>1.9583600000000001</v>
      </c>
    </row>
    <row r="177" spans="1:13">
      <c r="A177" s="301">
        <v>168</v>
      </c>
      <c r="B177" s="277" t="s">
        <v>165</v>
      </c>
      <c r="C177" s="277">
        <v>184.75</v>
      </c>
      <c r="D177" s="279">
        <v>184.85</v>
      </c>
      <c r="E177" s="279">
        <v>182.89999999999998</v>
      </c>
      <c r="F177" s="279">
        <v>181.04999999999998</v>
      </c>
      <c r="G177" s="279">
        <v>179.09999999999997</v>
      </c>
      <c r="H177" s="279">
        <v>186.7</v>
      </c>
      <c r="I177" s="279">
        <v>188.64999999999998</v>
      </c>
      <c r="J177" s="279">
        <v>190.5</v>
      </c>
      <c r="K177" s="277">
        <v>186.8</v>
      </c>
      <c r="L177" s="277">
        <v>183</v>
      </c>
      <c r="M177" s="277">
        <v>56.868270000000003</v>
      </c>
    </row>
    <row r="178" spans="1:13">
      <c r="A178" s="301">
        <v>169</v>
      </c>
      <c r="B178" s="277" t="s">
        <v>276</v>
      </c>
      <c r="C178" s="277">
        <v>235.2</v>
      </c>
      <c r="D178" s="279">
        <v>238.03333333333333</v>
      </c>
      <c r="E178" s="279">
        <v>231.26666666666665</v>
      </c>
      <c r="F178" s="279">
        <v>227.33333333333331</v>
      </c>
      <c r="G178" s="279">
        <v>220.56666666666663</v>
      </c>
      <c r="H178" s="279">
        <v>241.96666666666667</v>
      </c>
      <c r="I178" s="279">
        <v>248.73333333333338</v>
      </c>
      <c r="J178" s="279">
        <v>252.66666666666669</v>
      </c>
      <c r="K178" s="277">
        <v>244.8</v>
      </c>
      <c r="L178" s="277">
        <v>234.1</v>
      </c>
      <c r="M178" s="277">
        <v>5.0042</v>
      </c>
    </row>
    <row r="179" spans="1:13">
      <c r="A179" s="301">
        <v>170</v>
      </c>
      <c r="B179" s="277" t="s">
        <v>278</v>
      </c>
      <c r="C179" s="277">
        <v>370.7</v>
      </c>
      <c r="D179" s="279">
        <v>371.75</v>
      </c>
      <c r="E179" s="279">
        <v>367.8</v>
      </c>
      <c r="F179" s="279">
        <v>364.90000000000003</v>
      </c>
      <c r="G179" s="279">
        <v>360.95000000000005</v>
      </c>
      <c r="H179" s="279">
        <v>374.65</v>
      </c>
      <c r="I179" s="279">
        <v>378.6</v>
      </c>
      <c r="J179" s="279">
        <v>381.49999999999994</v>
      </c>
      <c r="K179" s="277">
        <v>375.7</v>
      </c>
      <c r="L179" s="277">
        <v>368.85</v>
      </c>
      <c r="M179" s="277">
        <v>1.9438599999999999</v>
      </c>
    </row>
    <row r="180" spans="1:13">
      <c r="A180" s="301">
        <v>171</v>
      </c>
      <c r="B180" s="277" t="s">
        <v>279</v>
      </c>
      <c r="C180" s="277">
        <v>475.4</v>
      </c>
      <c r="D180" s="279">
        <v>476.66666666666669</v>
      </c>
      <c r="E180" s="279">
        <v>471.33333333333337</v>
      </c>
      <c r="F180" s="279">
        <v>467.26666666666671</v>
      </c>
      <c r="G180" s="279">
        <v>461.93333333333339</v>
      </c>
      <c r="H180" s="279">
        <v>480.73333333333335</v>
      </c>
      <c r="I180" s="279">
        <v>486.06666666666672</v>
      </c>
      <c r="J180" s="279">
        <v>490.13333333333333</v>
      </c>
      <c r="K180" s="277">
        <v>482</v>
      </c>
      <c r="L180" s="277">
        <v>472.6</v>
      </c>
      <c r="M180" s="277">
        <v>0.85087999999999997</v>
      </c>
    </row>
    <row r="181" spans="1:13">
      <c r="A181" s="301">
        <v>172</v>
      </c>
      <c r="B181" s="277" t="s">
        <v>167</v>
      </c>
      <c r="C181" s="277">
        <v>730.7</v>
      </c>
      <c r="D181" s="279">
        <v>726.41666666666663</v>
      </c>
      <c r="E181" s="279">
        <v>718.2833333333333</v>
      </c>
      <c r="F181" s="279">
        <v>705.86666666666667</v>
      </c>
      <c r="G181" s="279">
        <v>697.73333333333335</v>
      </c>
      <c r="H181" s="279">
        <v>738.83333333333326</v>
      </c>
      <c r="I181" s="279">
        <v>746.9666666666667</v>
      </c>
      <c r="J181" s="279">
        <v>759.38333333333321</v>
      </c>
      <c r="K181" s="277">
        <v>734.55</v>
      </c>
      <c r="L181" s="277">
        <v>714</v>
      </c>
      <c r="M181" s="277">
        <v>5.1980500000000003</v>
      </c>
    </row>
    <row r="182" spans="1:13">
      <c r="A182" s="301">
        <v>173</v>
      </c>
      <c r="B182" s="277" t="s">
        <v>168</v>
      </c>
      <c r="C182" s="277">
        <v>188.95</v>
      </c>
      <c r="D182" s="279">
        <v>189.53333333333333</v>
      </c>
      <c r="E182" s="279">
        <v>184.66666666666666</v>
      </c>
      <c r="F182" s="279">
        <v>180.38333333333333</v>
      </c>
      <c r="G182" s="279">
        <v>175.51666666666665</v>
      </c>
      <c r="H182" s="279">
        <v>193.81666666666666</v>
      </c>
      <c r="I182" s="279">
        <v>198.68333333333334</v>
      </c>
      <c r="J182" s="279">
        <v>202.96666666666667</v>
      </c>
      <c r="K182" s="277">
        <v>194.4</v>
      </c>
      <c r="L182" s="277">
        <v>185.25</v>
      </c>
      <c r="M182" s="277">
        <v>367.85735</v>
      </c>
    </row>
    <row r="183" spans="1:13">
      <c r="A183" s="301">
        <v>174</v>
      </c>
      <c r="B183" s="277" t="s">
        <v>169</v>
      </c>
      <c r="C183" s="277">
        <v>112.8</v>
      </c>
      <c r="D183" s="279">
        <v>112.61666666666667</v>
      </c>
      <c r="E183" s="279">
        <v>111.28333333333335</v>
      </c>
      <c r="F183" s="279">
        <v>109.76666666666667</v>
      </c>
      <c r="G183" s="279">
        <v>108.43333333333334</v>
      </c>
      <c r="H183" s="279">
        <v>114.13333333333335</v>
      </c>
      <c r="I183" s="279">
        <v>115.46666666666667</v>
      </c>
      <c r="J183" s="279">
        <v>116.98333333333336</v>
      </c>
      <c r="K183" s="277">
        <v>113.95</v>
      </c>
      <c r="L183" s="277">
        <v>111.1</v>
      </c>
      <c r="M183" s="277">
        <v>86.064610000000002</v>
      </c>
    </row>
    <row r="184" spans="1:13">
      <c r="A184" s="301">
        <v>175</v>
      </c>
      <c r="B184" s="277" t="s">
        <v>170</v>
      </c>
      <c r="C184" s="277">
        <v>2082.1</v>
      </c>
      <c r="D184" s="279">
        <v>2090.4666666666667</v>
      </c>
      <c r="E184" s="279">
        <v>2069.6333333333332</v>
      </c>
      <c r="F184" s="279">
        <v>2057.1666666666665</v>
      </c>
      <c r="G184" s="279">
        <v>2036.333333333333</v>
      </c>
      <c r="H184" s="279">
        <v>2102.9333333333334</v>
      </c>
      <c r="I184" s="279">
        <v>2123.7666666666664</v>
      </c>
      <c r="J184" s="279">
        <v>2136.2333333333336</v>
      </c>
      <c r="K184" s="277">
        <v>2111.3000000000002</v>
      </c>
      <c r="L184" s="277">
        <v>2078</v>
      </c>
      <c r="M184" s="277">
        <v>89.477090000000004</v>
      </c>
    </row>
    <row r="185" spans="1:13">
      <c r="A185" s="301">
        <v>176</v>
      </c>
      <c r="B185" s="277" t="s">
        <v>171</v>
      </c>
      <c r="C185" s="277">
        <v>41.1</v>
      </c>
      <c r="D185" s="279">
        <v>41.18333333333333</v>
      </c>
      <c r="E185" s="279">
        <v>40.11666666666666</v>
      </c>
      <c r="F185" s="279">
        <v>39.133333333333333</v>
      </c>
      <c r="G185" s="279">
        <v>38.066666666666663</v>
      </c>
      <c r="H185" s="279">
        <v>42.166666666666657</v>
      </c>
      <c r="I185" s="279">
        <v>43.233333333333334</v>
      </c>
      <c r="J185" s="279">
        <v>44.216666666666654</v>
      </c>
      <c r="K185" s="277">
        <v>42.25</v>
      </c>
      <c r="L185" s="277">
        <v>40.200000000000003</v>
      </c>
      <c r="M185" s="277">
        <v>483.60282000000001</v>
      </c>
    </row>
    <row r="186" spans="1:13">
      <c r="A186" s="301">
        <v>177</v>
      </c>
      <c r="B186" s="277" t="s">
        <v>3524</v>
      </c>
      <c r="C186" s="277">
        <v>827.3</v>
      </c>
      <c r="D186" s="279">
        <v>830.23333333333323</v>
      </c>
      <c r="E186" s="279">
        <v>819.06666666666649</v>
      </c>
      <c r="F186" s="279">
        <v>810.83333333333326</v>
      </c>
      <c r="G186" s="279">
        <v>799.66666666666652</v>
      </c>
      <c r="H186" s="279">
        <v>838.46666666666647</v>
      </c>
      <c r="I186" s="279">
        <v>849.63333333333321</v>
      </c>
      <c r="J186" s="279">
        <v>857.86666666666645</v>
      </c>
      <c r="K186" s="277">
        <v>841.4</v>
      </c>
      <c r="L186" s="277">
        <v>822</v>
      </c>
      <c r="M186" s="277">
        <v>11.20379</v>
      </c>
    </row>
    <row r="187" spans="1:13">
      <c r="A187" s="301">
        <v>178</v>
      </c>
      <c r="B187" s="277" t="s">
        <v>280</v>
      </c>
      <c r="C187" s="277">
        <v>847.9</v>
      </c>
      <c r="D187" s="279">
        <v>850.56666666666661</v>
      </c>
      <c r="E187" s="279">
        <v>835.18333333333317</v>
      </c>
      <c r="F187" s="279">
        <v>822.46666666666658</v>
      </c>
      <c r="G187" s="279">
        <v>807.08333333333314</v>
      </c>
      <c r="H187" s="279">
        <v>863.28333333333319</v>
      </c>
      <c r="I187" s="279">
        <v>878.66666666666663</v>
      </c>
      <c r="J187" s="279">
        <v>891.38333333333321</v>
      </c>
      <c r="K187" s="277">
        <v>865.95</v>
      </c>
      <c r="L187" s="277">
        <v>837.85</v>
      </c>
      <c r="M187" s="277">
        <v>18.779969999999999</v>
      </c>
    </row>
    <row r="188" spans="1:13">
      <c r="A188" s="301">
        <v>179</v>
      </c>
      <c r="B188" s="277" t="s">
        <v>172</v>
      </c>
      <c r="C188" s="277">
        <v>207.95</v>
      </c>
      <c r="D188" s="279">
        <v>206.36666666666665</v>
      </c>
      <c r="E188" s="279">
        <v>204.2833333333333</v>
      </c>
      <c r="F188" s="279">
        <v>200.61666666666665</v>
      </c>
      <c r="G188" s="279">
        <v>198.5333333333333</v>
      </c>
      <c r="H188" s="279">
        <v>210.0333333333333</v>
      </c>
      <c r="I188" s="279">
        <v>212.11666666666662</v>
      </c>
      <c r="J188" s="279">
        <v>215.7833333333333</v>
      </c>
      <c r="K188" s="277">
        <v>208.45</v>
      </c>
      <c r="L188" s="277">
        <v>202.7</v>
      </c>
      <c r="M188" s="277">
        <v>1053.9700600000001</v>
      </c>
    </row>
    <row r="189" spans="1:13">
      <c r="A189" s="301">
        <v>180</v>
      </c>
      <c r="B189" s="277" t="s">
        <v>173</v>
      </c>
      <c r="C189" s="277">
        <v>21810.75</v>
      </c>
      <c r="D189" s="279">
        <v>21974.166666666668</v>
      </c>
      <c r="E189" s="279">
        <v>21486.583333333336</v>
      </c>
      <c r="F189" s="279">
        <v>21162.416666666668</v>
      </c>
      <c r="G189" s="279">
        <v>20674.833333333336</v>
      </c>
      <c r="H189" s="279">
        <v>22298.333333333336</v>
      </c>
      <c r="I189" s="279">
        <v>22785.916666666672</v>
      </c>
      <c r="J189" s="279">
        <v>23110.083333333336</v>
      </c>
      <c r="K189" s="277">
        <v>22461.75</v>
      </c>
      <c r="L189" s="277">
        <v>21650</v>
      </c>
      <c r="M189" s="277">
        <v>0.64964</v>
      </c>
    </row>
    <row r="190" spans="1:13">
      <c r="A190" s="301">
        <v>181</v>
      </c>
      <c r="B190" s="277" t="s">
        <v>174</v>
      </c>
      <c r="C190" s="277">
        <v>1230.2</v>
      </c>
      <c r="D190" s="279">
        <v>1230.6166666666668</v>
      </c>
      <c r="E190" s="279">
        <v>1220.5833333333335</v>
      </c>
      <c r="F190" s="279">
        <v>1210.9666666666667</v>
      </c>
      <c r="G190" s="279">
        <v>1200.9333333333334</v>
      </c>
      <c r="H190" s="279">
        <v>1240.2333333333336</v>
      </c>
      <c r="I190" s="279">
        <v>1250.2666666666669</v>
      </c>
      <c r="J190" s="279">
        <v>1259.8833333333337</v>
      </c>
      <c r="K190" s="277">
        <v>1240.6500000000001</v>
      </c>
      <c r="L190" s="277">
        <v>1221</v>
      </c>
      <c r="M190" s="277">
        <v>3.6814200000000001</v>
      </c>
    </row>
    <row r="191" spans="1:13">
      <c r="A191" s="301">
        <v>182</v>
      </c>
      <c r="B191" s="277" t="s">
        <v>175</v>
      </c>
      <c r="C191" s="277">
        <v>4276.25</v>
      </c>
      <c r="D191" s="279">
        <v>4316.1166666666668</v>
      </c>
      <c r="E191" s="279">
        <v>4222.2333333333336</v>
      </c>
      <c r="F191" s="279">
        <v>4168.2166666666672</v>
      </c>
      <c r="G191" s="279">
        <v>4074.3333333333339</v>
      </c>
      <c r="H191" s="279">
        <v>4370.1333333333332</v>
      </c>
      <c r="I191" s="279">
        <v>4464.0166666666664</v>
      </c>
      <c r="J191" s="279">
        <v>4518.0333333333328</v>
      </c>
      <c r="K191" s="277">
        <v>4410</v>
      </c>
      <c r="L191" s="277">
        <v>4262.1000000000004</v>
      </c>
      <c r="M191" s="277">
        <v>3.0330400000000002</v>
      </c>
    </row>
    <row r="192" spans="1:13">
      <c r="A192" s="301">
        <v>183</v>
      </c>
      <c r="B192" s="277" t="s">
        <v>176</v>
      </c>
      <c r="C192" s="277">
        <v>694.95</v>
      </c>
      <c r="D192" s="279">
        <v>696.58333333333337</v>
      </c>
      <c r="E192" s="279">
        <v>686.36666666666679</v>
      </c>
      <c r="F192" s="279">
        <v>677.78333333333342</v>
      </c>
      <c r="G192" s="279">
        <v>667.56666666666683</v>
      </c>
      <c r="H192" s="279">
        <v>705.16666666666674</v>
      </c>
      <c r="I192" s="279">
        <v>715.38333333333321</v>
      </c>
      <c r="J192" s="279">
        <v>723.9666666666667</v>
      </c>
      <c r="K192" s="277">
        <v>706.8</v>
      </c>
      <c r="L192" s="277">
        <v>688</v>
      </c>
      <c r="M192" s="277">
        <v>43.748950000000001</v>
      </c>
    </row>
    <row r="193" spans="1:13">
      <c r="A193" s="301">
        <v>184</v>
      </c>
      <c r="B193" s="277" t="s">
        <v>178</v>
      </c>
      <c r="C193" s="277">
        <v>525.1</v>
      </c>
      <c r="D193" s="279">
        <v>527.9</v>
      </c>
      <c r="E193" s="279">
        <v>520.65</v>
      </c>
      <c r="F193" s="279">
        <v>516.20000000000005</v>
      </c>
      <c r="G193" s="279">
        <v>508.95000000000005</v>
      </c>
      <c r="H193" s="279">
        <v>532.34999999999991</v>
      </c>
      <c r="I193" s="279">
        <v>539.59999999999991</v>
      </c>
      <c r="J193" s="279">
        <v>544.04999999999984</v>
      </c>
      <c r="K193" s="277">
        <v>535.15</v>
      </c>
      <c r="L193" s="277">
        <v>523.45000000000005</v>
      </c>
      <c r="M193" s="277">
        <v>44.144080000000002</v>
      </c>
    </row>
    <row r="194" spans="1:13">
      <c r="A194" s="301">
        <v>185</v>
      </c>
      <c r="B194" s="277" t="s">
        <v>179</v>
      </c>
      <c r="C194" s="277">
        <v>479.7</v>
      </c>
      <c r="D194" s="279">
        <v>480.15000000000003</v>
      </c>
      <c r="E194" s="279">
        <v>469.55000000000007</v>
      </c>
      <c r="F194" s="279">
        <v>459.40000000000003</v>
      </c>
      <c r="G194" s="279">
        <v>448.80000000000007</v>
      </c>
      <c r="H194" s="279">
        <v>490.30000000000007</v>
      </c>
      <c r="I194" s="279">
        <v>500.90000000000009</v>
      </c>
      <c r="J194" s="279">
        <v>511.05000000000007</v>
      </c>
      <c r="K194" s="277">
        <v>490.75</v>
      </c>
      <c r="L194" s="277">
        <v>470</v>
      </c>
      <c r="M194" s="277">
        <v>39.69426</v>
      </c>
    </row>
    <row r="195" spans="1:13">
      <c r="A195" s="301">
        <v>186</v>
      </c>
      <c r="B195" s="277" t="s">
        <v>282</v>
      </c>
      <c r="C195" s="277">
        <v>503.85</v>
      </c>
      <c r="D195" s="279">
        <v>497.35000000000008</v>
      </c>
      <c r="E195" s="279">
        <v>481.75000000000011</v>
      </c>
      <c r="F195" s="279">
        <v>459.65000000000003</v>
      </c>
      <c r="G195" s="279">
        <v>444.05000000000007</v>
      </c>
      <c r="H195" s="279">
        <v>519.45000000000016</v>
      </c>
      <c r="I195" s="279">
        <v>535.05000000000018</v>
      </c>
      <c r="J195" s="279">
        <v>557.1500000000002</v>
      </c>
      <c r="K195" s="277">
        <v>512.95000000000005</v>
      </c>
      <c r="L195" s="277">
        <v>475.25</v>
      </c>
      <c r="M195" s="277">
        <v>15.051450000000001</v>
      </c>
    </row>
    <row r="196" spans="1:13">
      <c r="A196" s="301">
        <v>187</v>
      </c>
      <c r="B196" s="277" t="s">
        <v>3465</v>
      </c>
      <c r="C196" s="277">
        <v>545.54999999999995</v>
      </c>
      <c r="D196" s="279">
        <v>544.83333333333337</v>
      </c>
      <c r="E196" s="279">
        <v>541.9666666666667</v>
      </c>
      <c r="F196" s="279">
        <v>538.38333333333333</v>
      </c>
      <c r="G196" s="279">
        <v>535.51666666666665</v>
      </c>
      <c r="H196" s="279">
        <v>548.41666666666674</v>
      </c>
      <c r="I196" s="279">
        <v>551.2833333333333</v>
      </c>
      <c r="J196" s="279">
        <v>554.86666666666679</v>
      </c>
      <c r="K196" s="277">
        <v>547.70000000000005</v>
      </c>
      <c r="L196" s="277">
        <v>541.25</v>
      </c>
      <c r="M196" s="277">
        <v>18.504950000000001</v>
      </c>
    </row>
    <row r="197" spans="1:13">
      <c r="A197" s="301">
        <v>188</v>
      </c>
      <c r="B197" s="268" t="s">
        <v>183</v>
      </c>
      <c r="C197" s="268">
        <v>127.1</v>
      </c>
      <c r="D197" s="308">
        <v>125.51666666666665</v>
      </c>
      <c r="E197" s="308">
        <v>122.68333333333331</v>
      </c>
      <c r="F197" s="308">
        <v>118.26666666666665</v>
      </c>
      <c r="G197" s="308">
        <v>115.43333333333331</v>
      </c>
      <c r="H197" s="308">
        <v>129.93333333333331</v>
      </c>
      <c r="I197" s="308">
        <v>132.76666666666665</v>
      </c>
      <c r="J197" s="308">
        <v>137.18333333333331</v>
      </c>
      <c r="K197" s="268">
        <v>128.35</v>
      </c>
      <c r="L197" s="268">
        <v>121.1</v>
      </c>
      <c r="M197" s="268">
        <v>902.67007999999998</v>
      </c>
    </row>
    <row r="198" spans="1:13">
      <c r="A198" s="301">
        <v>189</v>
      </c>
      <c r="B198" s="268" t="s">
        <v>185</v>
      </c>
      <c r="C198" s="268">
        <v>60</v>
      </c>
      <c r="D198" s="308">
        <v>60.25</v>
      </c>
      <c r="E198" s="308">
        <v>58.8</v>
      </c>
      <c r="F198" s="308">
        <v>57.599999999999994</v>
      </c>
      <c r="G198" s="308">
        <v>56.149999999999991</v>
      </c>
      <c r="H198" s="308">
        <v>61.45</v>
      </c>
      <c r="I198" s="308">
        <v>62.900000000000006</v>
      </c>
      <c r="J198" s="308">
        <v>64.100000000000009</v>
      </c>
      <c r="K198" s="268">
        <v>61.7</v>
      </c>
      <c r="L198" s="268">
        <v>59.05</v>
      </c>
      <c r="M198" s="268">
        <v>455.88317000000001</v>
      </c>
    </row>
    <row r="199" spans="1:13">
      <c r="A199" s="301">
        <v>190</v>
      </c>
      <c r="B199" s="268" t="s">
        <v>186</v>
      </c>
      <c r="C199" s="268">
        <v>424</v>
      </c>
      <c r="D199" s="308">
        <v>426.0333333333333</v>
      </c>
      <c r="E199" s="308">
        <v>419.41666666666663</v>
      </c>
      <c r="F199" s="308">
        <v>414.83333333333331</v>
      </c>
      <c r="G199" s="308">
        <v>408.21666666666664</v>
      </c>
      <c r="H199" s="308">
        <v>430.61666666666662</v>
      </c>
      <c r="I199" s="308">
        <v>437.23333333333329</v>
      </c>
      <c r="J199" s="308">
        <v>441.81666666666661</v>
      </c>
      <c r="K199" s="268">
        <v>432.65</v>
      </c>
      <c r="L199" s="268">
        <v>421.45</v>
      </c>
      <c r="M199" s="268">
        <v>105.54483999999999</v>
      </c>
    </row>
    <row r="200" spans="1:13">
      <c r="A200" s="301">
        <v>191</v>
      </c>
      <c r="B200" s="268" t="s">
        <v>187</v>
      </c>
      <c r="C200" s="268">
        <v>2242.65</v>
      </c>
      <c r="D200" s="308">
        <v>2242.0666666666666</v>
      </c>
      <c r="E200" s="308">
        <v>2234.1333333333332</v>
      </c>
      <c r="F200" s="308">
        <v>2225.6166666666668</v>
      </c>
      <c r="G200" s="308">
        <v>2217.6833333333334</v>
      </c>
      <c r="H200" s="308">
        <v>2250.583333333333</v>
      </c>
      <c r="I200" s="308">
        <v>2258.5166666666664</v>
      </c>
      <c r="J200" s="308">
        <v>2267.0333333333328</v>
      </c>
      <c r="K200" s="268">
        <v>2250</v>
      </c>
      <c r="L200" s="268">
        <v>2233.5500000000002</v>
      </c>
      <c r="M200" s="268">
        <v>16.634540000000001</v>
      </c>
    </row>
    <row r="201" spans="1:13">
      <c r="A201" s="301">
        <v>192</v>
      </c>
      <c r="B201" s="268" t="s">
        <v>188</v>
      </c>
      <c r="C201" s="268">
        <v>738.6</v>
      </c>
      <c r="D201" s="308">
        <v>731.1</v>
      </c>
      <c r="E201" s="308">
        <v>721.85</v>
      </c>
      <c r="F201" s="308">
        <v>705.1</v>
      </c>
      <c r="G201" s="308">
        <v>695.85</v>
      </c>
      <c r="H201" s="308">
        <v>747.85</v>
      </c>
      <c r="I201" s="308">
        <v>757.1</v>
      </c>
      <c r="J201" s="308">
        <v>773.85</v>
      </c>
      <c r="K201" s="268">
        <v>740.35</v>
      </c>
      <c r="L201" s="268">
        <v>714.35</v>
      </c>
      <c r="M201" s="268">
        <v>45.86918</v>
      </c>
    </row>
    <row r="202" spans="1:13">
      <c r="A202" s="301">
        <v>193</v>
      </c>
      <c r="B202" s="268" t="s">
        <v>189</v>
      </c>
      <c r="C202" s="268">
        <v>1136.5</v>
      </c>
      <c r="D202" s="308">
        <v>1132.8</v>
      </c>
      <c r="E202" s="308">
        <v>1126.5999999999999</v>
      </c>
      <c r="F202" s="308">
        <v>1116.7</v>
      </c>
      <c r="G202" s="308">
        <v>1110.5</v>
      </c>
      <c r="H202" s="308">
        <v>1142.6999999999998</v>
      </c>
      <c r="I202" s="308">
        <v>1148.9000000000001</v>
      </c>
      <c r="J202" s="308">
        <v>1158.7999999999997</v>
      </c>
      <c r="K202" s="268">
        <v>1139</v>
      </c>
      <c r="L202" s="268">
        <v>1122.9000000000001</v>
      </c>
      <c r="M202" s="268">
        <v>14.658770000000001</v>
      </c>
    </row>
    <row r="203" spans="1:13">
      <c r="A203" s="301">
        <v>194</v>
      </c>
      <c r="B203" s="268" t="s">
        <v>190</v>
      </c>
      <c r="C203" s="268">
        <v>2804.35</v>
      </c>
      <c r="D203" s="308">
        <v>2806.8333333333335</v>
      </c>
      <c r="E203" s="308">
        <v>2781.666666666667</v>
      </c>
      <c r="F203" s="308">
        <v>2758.9833333333336</v>
      </c>
      <c r="G203" s="308">
        <v>2733.8166666666671</v>
      </c>
      <c r="H203" s="308">
        <v>2829.5166666666669</v>
      </c>
      <c r="I203" s="308">
        <v>2854.6833333333338</v>
      </c>
      <c r="J203" s="308">
        <v>2877.3666666666668</v>
      </c>
      <c r="K203" s="268">
        <v>2832</v>
      </c>
      <c r="L203" s="268">
        <v>2784.15</v>
      </c>
      <c r="M203" s="268">
        <v>3.6420400000000002</v>
      </c>
    </row>
    <row r="204" spans="1:13">
      <c r="A204" s="301">
        <v>195</v>
      </c>
      <c r="B204" s="268" t="s">
        <v>191</v>
      </c>
      <c r="C204" s="268">
        <v>351.85</v>
      </c>
      <c r="D204" s="308">
        <v>352.63333333333338</v>
      </c>
      <c r="E204" s="308">
        <v>347.11666666666679</v>
      </c>
      <c r="F204" s="308">
        <v>342.38333333333338</v>
      </c>
      <c r="G204" s="308">
        <v>336.86666666666679</v>
      </c>
      <c r="H204" s="308">
        <v>357.36666666666679</v>
      </c>
      <c r="I204" s="308">
        <v>362.88333333333333</v>
      </c>
      <c r="J204" s="308">
        <v>367.61666666666679</v>
      </c>
      <c r="K204" s="268">
        <v>358.15</v>
      </c>
      <c r="L204" s="268">
        <v>347.9</v>
      </c>
      <c r="M204" s="268">
        <v>12.30752</v>
      </c>
    </row>
    <row r="205" spans="1:13">
      <c r="A205" s="301">
        <v>196</v>
      </c>
      <c r="B205" s="268" t="s">
        <v>550</v>
      </c>
      <c r="C205" s="268">
        <v>646.70000000000005</v>
      </c>
      <c r="D205" s="308">
        <v>645.5333333333333</v>
      </c>
      <c r="E205" s="308">
        <v>625.56666666666661</v>
      </c>
      <c r="F205" s="308">
        <v>604.43333333333328</v>
      </c>
      <c r="G205" s="308">
        <v>584.46666666666658</v>
      </c>
      <c r="H205" s="308">
        <v>666.66666666666663</v>
      </c>
      <c r="I205" s="308">
        <v>686.63333333333333</v>
      </c>
      <c r="J205" s="308">
        <v>707.76666666666665</v>
      </c>
      <c r="K205" s="268">
        <v>665.5</v>
      </c>
      <c r="L205" s="268">
        <v>624.4</v>
      </c>
      <c r="M205" s="268">
        <v>13.26281</v>
      </c>
    </row>
    <row r="206" spans="1:13">
      <c r="A206" s="301">
        <v>197</v>
      </c>
      <c r="B206" s="268" t="s">
        <v>192</v>
      </c>
      <c r="C206" s="268">
        <v>445.55</v>
      </c>
      <c r="D206" s="308">
        <v>449.11666666666662</v>
      </c>
      <c r="E206" s="308">
        <v>438.18333333333322</v>
      </c>
      <c r="F206" s="308">
        <v>430.81666666666661</v>
      </c>
      <c r="G206" s="308">
        <v>419.88333333333321</v>
      </c>
      <c r="H206" s="308">
        <v>456.48333333333323</v>
      </c>
      <c r="I206" s="308">
        <v>467.41666666666663</v>
      </c>
      <c r="J206" s="308">
        <v>474.78333333333325</v>
      </c>
      <c r="K206" s="268">
        <v>460.05</v>
      </c>
      <c r="L206" s="268">
        <v>441.75</v>
      </c>
      <c r="M206" s="268">
        <v>24.287299999999998</v>
      </c>
    </row>
    <row r="207" spans="1:13">
      <c r="A207" s="301">
        <v>198</v>
      </c>
      <c r="B207" s="268" t="s">
        <v>193</v>
      </c>
      <c r="C207" s="268">
        <v>1059.9000000000001</v>
      </c>
      <c r="D207" s="308">
        <v>1059.9833333333333</v>
      </c>
      <c r="E207" s="308">
        <v>1051.9666666666667</v>
      </c>
      <c r="F207" s="308">
        <v>1044.0333333333333</v>
      </c>
      <c r="G207" s="308">
        <v>1036.0166666666667</v>
      </c>
      <c r="H207" s="308">
        <v>1067.9166666666667</v>
      </c>
      <c r="I207" s="308">
        <v>1075.9333333333336</v>
      </c>
      <c r="J207" s="308">
        <v>1083.8666666666668</v>
      </c>
      <c r="K207" s="268">
        <v>1068</v>
      </c>
      <c r="L207" s="268">
        <v>1052.05</v>
      </c>
      <c r="M207" s="268">
        <v>8.2283100000000005</v>
      </c>
    </row>
    <row r="208" spans="1:13">
      <c r="A208" s="301">
        <v>199</v>
      </c>
      <c r="B208" s="268" t="s">
        <v>195</v>
      </c>
      <c r="C208" s="268">
        <v>4172.3500000000004</v>
      </c>
      <c r="D208" s="308">
        <v>4171.1333333333341</v>
      </c>
      <c r="E208" s="308">
        <v>4143.2666666666682</v>
      </c>
      <c r="F208" s="308">
        <v>4114.1833333333343</v>
      </c>
      <c r="G208" s="308">
        <v>4086.3166666666684</v>
      </c>
      <c r="H208" s="308">
        <v>4200.2166666666681</v>
      </c>
      <c r="I208" s="308">
        <v>4228.0833333333348</v>
      </c>
      <c r="J208" s="308">
        <v>4257.1666666666679</v>
      </c>
      <c r="K208" s="268">
        <v>4199</v>
      </c>
      <c r="L208" s="268">
        <v>4142.05</v>
      </c>
      <c r="M208" s="268">
        <v>3.7378999999999998</v>
      </c>
    </row>
    <row r="209" spans="1:13">
      <c r="A209" s="301">
        <v>200</v>
      </c>
      <c r="B209" s="268" t="s">
        <v>196</v>
      </c>
      <c r="C209" s="268">
        <v>30.55</v>
      </c>
      <c r="D209" s="308">
        <v>30.733333333333334</v>
      </c>
      <c r="E209" s="308">
        <v>30.31666666666667</v>
      </c>
      <c r="F209" s="308">
        <v>30.083333333333336</v>
      </c>
      <c r="G209" s="308">
        <v>29.666666666666671</v>
      </c>
      <c r="H209" s="308">
        <v>30.966666666666669</v>
      </c>
      <c r="I209" s="308">
        <v>31.383333333333333</v>
      </c>
      <c r="J209" s="308">
        <v>31.616666666666667</v>
      </c>
      <c r="K209" s="268">
        <v>31.15</v>
      </c>
      <c r="L209" s="268">
        <v>30.5</v>
      </c>
      <c r="M209" s="268">
        <v>56.22052</v>
      </c>
    </row>
    <row r="210" spans="1:13">
      <c r="A210" s="301">
        <v>201</v>
      </c>
      <c r="B210" s="268" t="s">
        <v>197</v>
      </c>
      <c r="C210" s="268">
        <v>492.1</v>
      </c>
      <c r="D210" s="308">
        <v>494.28333333333336</v>
      </c>
      <c r="E210" s="308">
        <v>488.01666666666671</v>
      </c>
      <c r="F210" s="308">
        <v>483.93333333333334</v>
      </c>
      <c r="G210" s="308">
        <v>477.66666666666669</v>
      </c>
      <c r="H210" s="308">
        <v>498.36666666666673</v>
      </c>
      <c r="I210" s="308">
        <v>504.63333333333338</v>
      </c>
      <c r="J210" s="308">
        <v>508.71666666666675</v>
      </c>
      <c r="K210" s="268">
        <v>500.55</v>
      </c>
      <c r="L210" s="268">
        <v>490.2</v>
      </c>
      <c r="M210" s="268">
        <v>34.312820000000002</v>
      </c>
    </row>
    <row r="211" spans="1:13">
      <c r="A211" s="301">
        <v>202</v>
      </c>
      <c r="B211" s="268" t="s">
        <v>563</v>
      </c>
      <c r="C211" s="268">
        <v>762.35</v>
      </c>
      <c r="D211" s="308">
        <v>765.21666666666658</v>
      </c>
      <c r="E211" s="308">
        <v>752.43333333333317</v>
      </c>
      <c r="F211" s="308">
        <v>742.51666666666654</v>
      </c>
      <c r="G211" s="308">
        <v>729.73333333333312</v>
      </c>
      <c r="H211" s="308">
        <v>775.13333333333321</v>
      </c>
      <c r="I211" s="308">
        <v>787.91666666666674</v>
      </c>
      <c r="J211" s="308">
        <v>797.83333333333326</v>
      </c>
      <c r="K211" s="268">
        <v>778</v>
      </c>
      <c r="L211" s="268">
        <v>755.3</v>
      </c>
      <c r="M211" s="268">
        <v>1.6250199999999999</v>
      </c>
    </row>
    <row r="212" spans="1:13">
      <c r="A212" s="301">
        <v>203</v>
      </c>
      <c r="B212" s="268" t="s">
        <v>284</v>
      </c>
      <c r="C212" s="268">
        <v>171.3</v>
      </c>
      <c r="D212" s="308">
        <v>172.1</v>
      </c>
      <c r="E212" s="308">
        <v>169.2</v>
      </c>
      <c r="F212" s="308">
        <v>167.1</v>
      </c>
      <c r="G212" s="308">
        <v>164.2</v>
      </c>
      <c r="H212" s="308">
        <v>174.2</v>
      </c>
      <c r="I212" s="308">
        <v>177.10000000000002</v>
      </c>
      <c r="J212" s="308">
        <v>179.2</v>
      </c>
      <c r="K212" s="268">
        <v>175</v>
      </c>
      <c r="L212" s="268">
        <v>170</v>
      </c>
      <c r="M212" s="268">
        <v>7.8589900000000004</v>
      </c>
    </row>
    <row r="213" spans="1:13">
      <c r="A213" s="301">
        <v>204</v>
      </c>
      <c r="B213" s="268" t="s">
        <v>199</v>
      </c>
      <c r="C213" s="268">
        <v>654.95000000000005</v>
      </c>
      <c r="D213" s="308">
        <v>660.31666666666672</v>
      </c>
      <c r="E213" s="308">
        <v>647.13333333333344</v>
      </c>
      <c r="F213" s="308">
        <v>639.31666666666672</v>
      </c>
      <c r="G213" s="308">
        <v>626.13333333333344</v>
      </c>
      <c r="H213" s="308">
        <v>668.13333333333344</v>
      </c>
      <c r="I213" s="308">
        <v>681.31666666666661</v>
      </c>
      <c r="J213" s="308">
        <v>689.13333333333344</v>
      </c>
      <c r="K213" s="268">
        <v>673.5</v>
      </c>
      <c r="L213" s="268">
        <v>652.5</v>
      </c>
      <c r="M213" s="268">
        <v>18.668520000000001</v>
      </c>
    </row>
    <row r="214" spans="1:13">
      <c r="A214" s="301">
        <v>205</v>
      </c>
      <c r="B214" s="268" t="s">
        <v>569</v>
      </c>
      <c r="C214" s="268">
        <v>2252.15</v>
      </c>
      <c r="D214" s="308">
        <v>2242.1833333333334</v>
      </c>
      <c r="E214" s="308">
        <v>2209.9666666666667</v>
      </c>
      <c r="F214" s="308">
        <v>2167.7833333333333</v>
      </c>
      <c r="G214" s="308">
        <v>2135.5666666666666</v>
      </c>
      <c r="H214" s="308">
        <v>2284.3666666666668</v>
      </c>
      <c r="I214" s="308">
        <v>2316.5833333333339</v>
      </c>
      <c r="J214" s="308">
        <v>2358.7666666666669</v>
      </c>
      <c r="K214" s="268">
        <v>2274.4</v>
      </c>
      <c r="L214" s="268">
        <v>2200</v>
      </c>
      <c r="M214" s="268">
        <v>0.53795000000000004</v>
      </c>
    </row>
    <row r="215" spans="1:13">
      <c r="A215" s="301">
        <v>206</v>
      </c>
      <c r="B215" s="268" t="s">
        <v>200</v>
      </c>
      <c r="C215" s="308">
        <v>269.95</v>
      </c>
      <c r="D215" s="308">
        <v>271.33333333333331</v>
      </c>
      <c r="E215" s="308">
        <v>267.96666666666664</v>
      </c>
      <c r="F215" s="308">
        <v>265.98333333333335</v>
      </c>
      <c r="G215" s="308">
        <v>262.61666666666667</v>
      </c>
      <c r="H215" s="308">
        <v>273.31666666666661</v>
      </c>
      <c r="I215" s="308">
        <v>276.68333333333328</v>
      </c>
      <c r="J215" s="308">
        <v>278.66666666666657</v>
      </c>
      <c r="K215" s="308">
        <v>274.7</v>
      </c>
      <c r="L215" s="308">
        <v>269.35000000000002</v>
      </c>
      <c r="M215" s="308">
        <v>77.963639999999998</v>
      </c>
    </row>
    <row r="216" spans="1:13">
      <c r="A216" s="301">
        <v>207</v>
      </c>
      <c r="B216" s="268" t="s">
        <v>202</v>
      </c>
      <c r="C216" s="308">
        <v>199.95</v>
      </c>
      <c r="D216" s="308">
        <v>200.73333333333335</v>
      </c>
      <c r="E216" s="308">
        <v>196.9666666666667</v>
      </c>
      <c r="F216" s="308">
        <v>193.98333333333335</v>
      </c>
      <c r="G216" s="308">
        <v>190.2166666666667</v>
      </c>
      <c r="H216" s="308">
        <v>203.7166666666667</v>
      </c>
      <c r="I216" s="308">
        <v>207.48333333333335</v>
      </c>
      <c r="J216" s="308">
        <v>210.4666666666667</v>
      </c>
      <c r="K216" s="308">
        <v>204.5</v>
      </c>
      <c r="L216" s="308">
        <v>197.75</v>
      </c>
      <c r="M216" s="308">
        <v>322.96449000000001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E27" sqref="E27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70"/>
      <c r="B1" s="570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44069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67" t="s">
        <v>16</v>
      </c>
      <c r="B9" s="568" t="s">
        <v>18</v>
      </c>
      <c r="C9" s="566" t="s">
        <v>19</v>
      </c>
      <c r="D9" s="566" t="s">
        <v>20</v>
      </c>
      <c r="E9" s="566" t="s">
        <v>21</v>
      </c>
      <c r="F9" s="566"/>
      <c r="G9" s="566"/>
      <c r="H9" s="566" t="s">
        <v>22</v>
      </c>
      <c r="I9" s="566"/>
      <c r="J9" s="566"/>
      <c r="K9" s="274"/>
      <c r="L9" s="281"/>
      <c r="M9" s="282"/>
    </row>
    <row r="10" spans="1:15" ht="42.75" customHeight="1">
      <c r="A10" s="562"/>
      <c r="B10" s="564"/>
      <c r="C10" s="569" t="s">
        <v>23</v>
      </c>
      <c r="D10" s="569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20813.3</v>
      </c>
      <c r="D11" s="279">
        <v>20932.233333333334</v>
      </c>
      <c r="E11" s="279">
        <v>20586.466666666667</v>
      </c>
      <c r="F11" s="279">
        <v>20359.633333333335</v>
      </c>
      <c r="G11" s="279">
        <v>20013.866666666669</v>
      </c>
      <c r="H11" s="279">
        <v>21159.066666666666</v>
      </c>
      <c r="I11" s="279">
        <v>21504.833333333336</v>
      </c>
      <c r="J11" s="279">
        <v>21731.666666666664</v>
      </c>
      <c r="K11" s="277">
        <v>21278</v>
      </c>
      <c r="L11" s="277">
        <v>20705.400000000001</v>
      </c>
      <c r="M11" s="277">
        <v>2.0719999999999999E-2</v>
      </c>
    </row>
    <row r="12" spans="1:15" ht="12" customHeight="1">
      <c r="A12" s="268">
        <v>2</v>
      </c>
      <c r="B12" s="277" t="s">
        <v>803</v>
      </c>
      <c r="C12" s="278">
        <v>1142.1500000000001</v>
      </c>
      <c r="D12" s="279">
        <v>1159.8833333333334</v>
      </c>
      <c r="E12" s="279">
        <v>1108.2666666666669</v>
      </c>
      <c r="F12" s="279">
        <v>1074.3833333333334</v>
      </c>
      <c r="G12" s="279">
        <v>1022.7666666666669</v>
      </c>
      <c r="H12" s="279">
        <v>1193.7666666666669</v>
      </c>
      <c r="I12" s="279">
        <v>1245.3833333333332</v>
      </c>
      <c r="J12" s="279">
        <v>1279.2666666666669</v>
      </c>
      <c r="K12" s="277">
        <v>1211.5</v>
      </c>
      <c r="L12" s="277">
        <v>1126</v>
      </c>
      <c r="M12" s="277">
        <v>7.9197499999999996</v>
      </c>
    </row>
    <row r="13" spans="1:15" ht="12" customHeight="1">
      <c r="A13" s="268">
        <v>3</v>
      </c>
      <c r="B13" s="277" t="s">
        <v>294</v>
      </c>
      <c r="C13" s="278">
        <v>1507.25</v>
      </c>
      <c r="D13" s="279">
        <v>1503.1499999999999</v>
      </c>
      <c r="E13" s="279">
        <v>1456.2999999999997</v>
      </c>
      <c r="F13" s="279">
        <v>1405.35</v>
      </c>
      <c r="G13" s="279">
        <v>1358.4999999999998</v>
      </c>
      <c r="H13" s="279">
        <v>1554.0999999999997</v>
      </c>
      <c r="I13" s="279">
        <v>1600.9499999999996</v>
      </c>
      <c r="J13" s="279">
        <v>1651.8999999999996</v>
      </c>
      <c r="K13" s="277">
        <v>1550</v>
      </c>
      <c r="L13" s="277">
        <v>1452.2</v>
      </c>
      <c r="M13" s="277">
        <v>0.71660000000000001</v>
      </c>
    </row>
    <row r="14" spans="1:15" ht="12" customHeight="1">
      <c r="A14" s="268">
        <v>4</v>
      </c>
      <c r="B14" s="277" t="s">
        <v>3120</v>
      </c>
      <c r="C14" s="278">
        <v>969.25</v>
      </c>
      <c r="D14" s="279">
        <v>973.6</v>
      </c>
      <c r="E14" s="279">
        <v>959.1</v>
      </c>
      <c r="F14" s="279">
        <v>948.95</v>
      </c>
      <c r="G14" s="279">
        <v>934.45</v>
      </c>
      <c r="H14" s="279">
        <v>983.75</v>
      </c>
      <c r="I14" s="279">
        <v>998.25</v>
      </c>
      <c r="J14" s="279">
        <v>1008.4</v>
      </c>
      <c r="K14" s="277">
        <v>988.1</v>
      </c>
      <c r="L14" s="277">
        <v>963.45</v>
      </c>
      <c r="M14" s="277">
        <v>2.0248699999999999</v>
      </c>
    </row>
    <row r="15" spans="1:15" ht="12" customHeight="1">
      <c r="A15" s="268">
        <v>5</v>
      </c>
      <c r="B15" s="277" t="s">
        <v>295</v>
      </c>
      <c r="C15" s="278">
        <v>16898.650000000001</v>
      </c>
      <c r="D15" s="279">
        <v>16964.55</v>
      </c>
      <c r="E15" s="279">
        <v>16829.099999999999</v>
      </c>
      <c r="F15" s="279">
        <v>16759.55</v>
      </c>
      <c r="G15" s="279">
        <v>16624.099999999999</v>
      </c>
      <c r="H15" s="279">
        <v>17034.099999999999</v>
      </c>
      <c r="I15" s="279">
        <v>17169.550000000003</v>
      </c>
      <c r="J15" s="279">
        <v>17239.099999999999</v>
      </c>
      <c r="K15" s="277">
        <v>17100</v>
      </c>
      <c r="L15" s="277">
        <v>16895</v>
      </c>
      <c r="M15" s="277">
        <v>0.10095</v>
      </c>
    </row>
    <row r="16" spans="1:15" ht="12" customHeight="1">
      <c r="A16" s="268">
        <v>6</v>
      </c>
      <c r="B16" s="277" t="s">
        <v>227</v>
      </c>
      <c r="C16" s="278">
        <v>62</v>
      </c>
      <c r="D16" s="279">
        <v>62.316666666666663</v>
      </c>
      <c r="E16" s="279">
        <v>61.233333333333327</v>
      </c>
      <c r="F16" s="279">
        <v>60.466666666666661</v>
      </c>
      <c r="G16" s="279">
        <v>59.383333333333326</v>
      </c>
      <c r="H16" s="279">
        <v>63.083333333333329</v>
      </c>
      <c r="I16" s="279">
        <v>64.166666666666671</v>
      </c>
      <c r="J16" s="279">
        <v>64.933333333333337</v>
      </c>
      <c r="K16" s="277">
        <v>63.4</v>
      </c>
      <c r="L16" s="277">
        <v>61.55</v>
      </c>
      <c r="M16" s="277">
        <v>20.96913</v>
      </c>
    </row>
    <row r="17" spans="1:13" ht="12" customHeight="1">
      <c r="A17" s="268">
        <v>7</v>
      </c>
      <c r="B17" s="277" t="s">
        <v>228</v>
      </c>
      <c r="C17" s="278">
        <v>151.1</v>
      </c>
      <c r="D17" s="279">
        <v>150.29999999999998</v>
      </c>
      <c r="E17" s="279">
        <v>147.69999999999996</v>
      </c>
      <c r="F17" s="279">
        <v>144.29999999999998</v>
      </c>
      <c r="G17" s="279">
        <v>141.69999999999996</v>
      </c>
      <c r="H17" s="279">
        <v>153.69999999999996</v>
      </c>
      <c r="I17" s="279">
        <v>156.29999999999998</v>
      </c>
      <c r="J17" s="279">
        <v>159.69999999999996</v>
      </c>
      <c r="K17" s="277">
        <v>152.9</v>
      </c>
      <c r="L17" s="277">
        <v>146.9</v>
      </c>
      <c r="M17" s="277">
        <v>27.529610000000002</v>
      </c>
    </row>
    <row r="18" spans="1:13" ht="12" customHeight="1">
      <c r="A18" s="268">
        <v>8</v>
      </c>
      <c r="B18" s="277" t="s">
        <v>38</v>
      </c>
      <c r="C18" s="278">
        <v>1401.9</v>
      </c>
      <c r="D18" s="279">
        <v>1409.9666666666665</v>
      </c>
      <c r="E18" s="279">
        <v>1390.9333333333329</v>
      </c>
      <c r="F18" s="279">
        <v>1379.9666666666665</v>
      </c>
      <c r="G18" s="279">
        <v>1360.9333333333329</v>
      </c>
      <c r="H18" s="279">
        <v>1420.9333333333329</v>
      </c>
      <c r="I18" s="279">
        <v>1439.9666666666662</v>
      </c>
      <c r="J18" s="279">
        <v>1450.9333333333329</v>
      </c>
      <c r="K18" s="277">
        <v>1429</v>
      </c>
      <c r="L18" s="277">
        <v>1399</v>
      </c>
      <c r="M18" s="277">
        <v>6.6057600000000001</v>
      </c>
    </row>
    <row r="19" spans="1:13" ht="12" customHeight="1">
      <c r="A19" s="268">
        <v>9</v>
      </c>
      <c r="B19" s="277" t="s">
        <v>296</v>
      </c>
      <c r="C19" s="278">
        <v>185.25</v>
      </c>
      <c r="D19" s="279">
        <v>180.98333333333335</v>
      </c>
      <c r="E19" s="279">
        <v>173.26666666666671</v>
      </c>
      <c r="F19" s="279">
        <v>161.28333333333336</v>
      </c>
      <c r="G19" s="279">
        <v>153.56666666666672</v>
      </c>
      <c r="H19" s="279">
        <v>192.9666666666667</v>
      </c>
      <c r="I19" s="279">
        <v>200.68333333333334</v>
      </c>
      <c r="J19" s="279">
        <v>212.66666666666669</v>
      </c>
      <c r="K19" s="277">
        <v>188.7</v>
      </c>
      <c r="L19" s="277">
        <v>169</v>
      </c>
      <c r="M19" s="277">
        <v>79.881979999999999</v>
      </c>
    </row>
    <row r="20" spans="1:13" ht="12" customHeight="1">
      <c r="A20" s="268">
        <v>10</v>
      </c>
      <c r="B20" s="277" t="s">
        <v>297</v>
      </c>
      <c r="C20" s="278">
        <v>424.7</v>
      </c>
      <c r="D20" s="279">
        <v>419.91666666666669</v>
      </c>
      <c r="E20" s="279">
        <v>404.83333333333337</v>
      </c>
      <c r="F20" s="279">
        <v>384.9666666666667</v>
      </c>
      <c r="G20" s="279">
        <v>369.88333333333338</v>
      </c>
      <c r="H20" s="279">
        <v>439.78333333333336</v>
      </c>
      <c r="I20" s="279">
        <v>454.86666666666673</v>
      </c>
      <c r="J20" s="279">
        <v>474.73333333333335</v>
      </c>
      <c r="K20" s="277">
        <v>435</v>
      </c>
      <c r="L20" s="277">
        <v>400.05</v>
      </c>
      <c r="M20" s="277">
        <v>25.737359999999999</v>
      </c>
    </row>
    <row r="21" spans="1:13" ht="12" customHeight="1">
      <c r="A21" s="268">
        <v>11</v>
      </c>
      <c r="B21" s="277" t="s">
        <v>41</v>
      </c>
      <c r="C21" s="278">
        <v>346.1</v>
      </c>
      <c r="D21" s="279">
        <v>346.36666666666662</v>
      </c>
      <c r="E21" s="279">
        <v>340.73333333333323</v>
      </c>
      <c r="F21" s="279">
        <v>335.36666666666662</v>
      </c>
      <c r="G21" s="279">
        <v>329.73333333333323</v>
      </c>
      <c r="H21" s="279">
        <v>351.73333333333323</v>
      </c>
      <c r="I21" s="279">
        <v>357.36666666666656</v>
      </c>
      <c r="J21" s="279">
        <v>362.73333333333323</v>
      </c>
      <c r="K21" s="277">
        <v>352</v>
      </c>
      <c r="L21" s="277">
        <v>341</v>
      </c>
      <c r="M21" s="277">
        <v>35.329709999999999</v>
      </c>
    </row>
    <row r="22" spans="1:13" ht="12" customHeight="1">
      <c r="A22" s="268">
        <v>12</v>
      </c>
      <c r="B22" s="277" t="s">
        <v>43</v>
      </c>
      <c r="C22" s="278">
        <v>40.950000000000003</v>
      </c>
      <c r="D22" s="279">
        <v>40.533333333333339</v>
      </c>
      <c r="E22" s="279">
        <v>39.466666666666676</v>
      </c>
      <c r="F22" s="279">
        <v>37.983333333333334</v>
      </c>
      <c r="G22" s="279">
        <v>36.916666666666671</v>
      </c>
      <c r="H22" s="279">
        <v>42.01666666666668</v>
      </c>
      <c r="I22" s="279">
        <v>43.083333333333343</v>
      </c>
      <c r="J22" s="279">
        <v>44.566666666666684</v>
      </c>
      <c r="K22" s="277">
        <v>41.6</v>
      </c>
      <c r="L22" s="277">
        <v>39.049999999999997</v>
      </c>
      <c r="M22" s="277">
        <v>297.79678000000001</v>
      </c>
    </row>
    <row r="23" spans="1:13">
      <c r="A23" s="268">
        <v>13</v>
      </c>
      <c r="B23" s="277" t="s">
        <v>298</v>
      </c>
      <c r="C23" s="278">
        <v>296.2</v>
      </c>
      <c r="D23" s="279">
        <v>291.73333333333335</v>
      </c>
      <c r="E23" s="279">
        <v>280.4666666666667</v>
      </c>
      <c r="F23" s="279">
        <v>264.73333333333335</v>
      </c>
      <c r="G23" s="279">
        <v>253.4666666666667</v>
      </c>
      <c r="H23" s="279">
        <v>307.4666666666667</v>
      </c>
      <c r="I23" s="279">
        <v>318.73333333333335</v>
      </c>
      <c r="J23" s="279">
        <v>334.4666666666667</v>
      </c>
      <c r="K23" s="277">
        <v>303</v>
      </c>
      <c r="L23" s="277">
        <v>276</v>
      </c>
      <c r="M23" s="277">
        <v>24.374960000000002</v>
      </c>
    </row>
    <row r="24" spans="1:13">
      <c r="A24" s="268">
        <v>14</v>
      </c>
      <c r="B24" s="277" t="s">
        <v>299</v>
      </c>
      <c r="C24" s="278">
        <v>240.8</v>
      </c>
      <c r="D24" s="279">
        <v>242.13333333333333</v>
      </c>
      <c r="E24" s="279">
        <v>236.76666666666665</v>
      </c>
      <c r="F24" s="279">
        <v>232.73333333333332</v>
      </c>
      <c r="G24" s="279">
        <v>227.36666666666665</v>
      </c>
      <c r="H24" s="279">
        <v>246.16666666666666</v>
      </c>
      <c r="I24" s="279">
        <v>251.53333333333333</v>
      </c>
      <c r="J24" s="279">
        <v>255.56666666666666</v>
      </c>
      <c r="K24" s="277">
        <v>247.5</v>
      </c>
      <c r="L24" s="277">
        <v>238.1</v>
      </c>
      <c r="M24" s="277">
        <v>7.6327600000000002</v>
      </c>
    </row>
    <row r="25" spans="1:13">
      <c r="A25" s="268">
        <v>15</v>
      </c>
      <c r="B25" s="277" t="s">
        <v>300</v>
      </c>
      <c r="C25" s="278">
        <v>205.85</v>
      </c>
      <c r="D25" s="279">
        <v>205.85</v>
      </c>
      <c r="E25" s="279">
        <v>201.29999999999998</v>
      </c>
      <c r="F25" s="279">
        <v>196.75</v>
      </c>
      <c r="G25" s="279">
        <v>192.2</v>
      </c>
      <c r="H25" s="279">
        <v>210.39999999999998</v>
      </c>
      <c r="I25" s="279">
        <v>214.95</v>
      </c>
      <c r="J25" s="279">
        <v>219.49999999999997</v>
      </c>
      <c r="K25" s="277">
        <v>210.4</v>
      </c>
      <c r="L25" s="277">
        <v>201.3</v>
      </c>
      <c r="M25" s="277">
        <v>5.3594299999999997</v>
      </c>
    </row>
    <row r="26" spans="1:13">
      <c r="A26" s="268">
        <v>16</v>
      </c>
      <c r="B26" s="277" t="s">
        <v>833</v>
      </c>
      <c r="C26" s="278">
        <v>2801.35</v>
      </c>
      <c r="D26" s="279">
        <v>2730.9</v>
      </c>
      <c r="E26" s="279">
        <v>2660.4500000000003</v>
      </c>
      <c r="F26" s="279">
        <v>2519.5500000000002</v>
      </c>
      <c r="G26" s="279">
        <v>2449.1000000000004</v>
      </c>
      <c r="H26" s="279">
        <v>2871.8</v>
      </c>
      <c r="I26" s="279">
        <v>2942.25</v>
      </c>
      <c r="J26" s="279">
        <v>3083.15</v>
      </c>
      <c r="K26" s="277">
        <v>2801.35</v>
      </c>
      <c r="L26" s="277">
        <v>2590</v>
      </c>
      <c r="M26" s="277">
        <v>3.8635700000000002</v>
      </c>
    </row>
    <row r="27" spans="1:13">
      <c r="A27" s="268">
        <v>17</v>
      </c>
      <c r="B27" s="277" t="s">
        <v>292</v>
      </c>
      <c r="C27" s="278">
        <v>1831.35</v>
      </c>
      <c r="D27" s="279">
        <v>1818.8833333333332</v>
      </c>
      <c r="E27" s="279">
        <v>1787.8166666666664</v>
      </c>
      <c r="F27" s="279">
        <v>1744.2833333333331</v>
      </c>
      <c r="G27" s="279">
        <v>1713.2166666666662</v>
      </c>
      <c r="H27" s="279">
        <v>1862.4166666666665</v>
      </c>
      <c r="I27" s="279">
        <v>1893.4833333333331</v>
      </c>
      <c r="J27" s="279">
        <v>1937.0166666666667</v>
      </c>
      <c r="K27" s="277">
        <v>1849.95</v>
      </c>
      <c r="L27" s="277">
        <v>1775.35</v>
      </c>
      <c r="M27" s="277">
        <v>0.56116999999999995</v>
      </c>
    </row>
    <row r="28" spans="1:13">
      <c r="A28" s="268">
        <v>18</v>
      </c>
      <c r="B28" s="277" t="s">
        <v>229</v>
      </c>
      <c r="C28" s="278">
        <v>1612.5</v>
      </c>
      <c r="D28" s="279">
        <v>1614.8</v>
      </c>
      <c r="E28" s="279">
        <v>1602.6999999999998</v>
      </c>
      <c r="F28" s="279">
        <v>1592.8999999999999</v>
      </c>
      <c r="G28" s="279">
        <v>1580.7999999999997</v>
      </c>
      <c r="H28" s="279">
        <v>1624.6</v>
      </c>
      <c r="I28" s="279">
        <v>1636.6999999999998</v>
      </c>
      <c r="J28" s="279">
        <v>1646.5</v>
      </c>
      <c r="K28" s="277">
        <v>1626.9</v>
      </c>
      <c r="L28" s="277">
        <v>1605</v>
      </c>
      <c r="M28" s="277">
        <v>0.76400999999999997</v>
      </c>
    </row>
    <row r="29" spans="1:13">
      <c r="A29" s="268">
        <v>19</v>
      </c>
      <c r="B29" s="277" t="s">
        <v>301</v>
      </c>
      <c r="C29" s="278">
        <v>2099.8000000000002</v>
      </c>
      <c r="D29" s="279">
        <v>2100.3833333333332</v>
      </c>
      <c r="E29" s="279">
        <v>2082.5666666666666</v>
      </c>
      <c r="F29" s="279">
        <v>2065.3333333333335</v>
      </c>
      <c r="G29" s="279">
        <v>2047.5166666666669</v>
      </c>
      <c r="H29" s="279">
        <v>2117.6166666666663</v>
      </c>
      <c r="I29" s="279">
        <v>2135.4333333333329</v>
      </c>
      <c r="J29" s="279">
        <v>2152.6666666666661</v>
      </c>
      <c r="K29" s="277">
        <v>2118.1999999999998</v>
      </c>
      <c r="L29" s="277">
        <v>2083.15</v>
      </c>
      <c r="M29" s="277">
        <v>5.7619999999999998E-2</v>
      </c>
    </row>
    <row r="30" spans="1:13">
      <c r="A30" s="268">
        <v>20</v>
      </c>
      <c r="B30" s="277" t="s">
        <v>230</v>
      </c>
      <c r="C30" s="278">
        <v>2798.7</v>
      </c>
      <c r="D30" s="279">
        <v>2805.15</v>
      </c>
      <c r="E30" s="279">
        <v>2770.3</v>
      </c>
      <c r="F30" s="279">
        <v>2741.9</v>
      </c>
      <c r="G30" s="279">
        <v>2707.05</v>
      </c>
      <c r="H30" s="279">
        <v>2833.55</v>
      </c>
      <c r="I30" s="279">
        <v>2868.3999999999996</v>
      </c>
      <c r="J30" s="279">
        <v>2896.8</v>
      </c>
      <c r="K30" s="277">
        <v>2840</v>
      </c>
      <c r="L30" s="277">
        <v>2776.75</v>
      </c>
      <c r="M30" s="277">
        <v>1.3159099999999999</v>
      </c>
    </row>
    <row r="31" spans="1:13">
      <c r="A31" s="268">
        <v>21</v>
      </c>
      <c r="B31" s="277" t="s">
        <v>871</v>
      </c>
      <c r="C31" s="278">
        <v>3278.65</v>
      </c>
      <c r="D31" s="279">
        <v>3326.5499999999997</v>
      </c>
      <c r="E31" s="279">
        <v>3204.0999999999995</v>
      </c>
      <c r="F31" s="279">
        <v>3129.5499999999997</v>
      </c>
      <c r="G31" s="279">
        <v>3007.0999999999995</v>
      </c>
      <c r="H31" s="279">
        <v>3401.0999999999995</v>
      </c>
      <c r="I31" s="279">
        <v>3523.5499999999993</v>
      </c>
      <c r="J31" s="279">
        <v>3598.0999999999995</v>
      </c>
      <c r="K31" s="277">
        <v>3449</v>
      </c>
      <c r="L31" s="277">
        <v>3252</v>
      </c>
      <c r="M31" s="277">
        <v>0.94418000000000002</v>
      </c>
    </row>
    <row r="32" spans="1:13">
      <c r="A32" s="268">
        <v>22</v>
      </c>
      <c r="B32" s="277" t="s">
        <v>303</v>
      </c>
      <c r="C32" s="278">
        <v>130.6</v>
      </c>
      <c r="D32" s="279">
        <v>128.1</v>
      </c>
      <c r="E32" s="279">
        <v>125.6</v>
      </c>
      <c r="F32" s="279">
        <v>120.6</v>
      </c>
      <c r="G32" s="279">
        <v>118.1</v>
      </c>
      <c r="H32" s="279">
        <v>133.1</v>
      </c>
      <c r="I32" s="279">
        <v>135.6</v>
      </c>
      <c r="J32" s="279">
        <v>140.6</v>
      </c>
      <c r="K32" s="277">
        <v>130.6</v>
      </c>
      <c r="L32" s="277">
        <v>123.1</v>
      </c>
      <c r="M32" s="277">
        <v>46.113280000000003</v>
      </c>
    </row>
    <row r="33" spans="1:13">
      <c r="A33" s="268">
        <v>23</v>
      </c>
      <c r="B33" s="277" t="s">
        <v>45</v>
      </c>
      <c r="C33" s="278">
        <v>741.45</v>
      </c>
      <c r="D33" s="279">
        <v>742.95000000000016</v>
      </c>
      <c r="E33" s="279">
        <v>736.70000000000027</v>
      </c>
      <c r="F33" s="279">
        <v>731.95000000000016</v>
      </c>
      <c r="G33" s="279">
        <v>725.70000000000027</v>
      </c>
      <c r="H33" s="279">
        <v>747.70000000000027</v>
      </c>
      <c r="I33" s="279">
        <v>753.95</v>
      </c>
      <c r="J33" s="279">
        <v>758.70000000000027</v>
      </c>
      <c r="K33" s="277">
        <v>749.2</v>
      </c>
      <c r="L33" s="277">
        <v>738.2</v>
      </c>
      <c r="M33" s="277">
        <v>4.5678400000000003</v>
      </c>
    </row>
    <row r="34" spans="1:13">
      <c r="A34" s="268">
        <v>24</v>
      </c>
      <c r="B34" s="277" t="s">
        <v>304</v>
      </c>
      <c r="C34" s="278">
        <v>1821.8</v>
      </c>
      <c r="D34" s="279">
        <v>1829.9166666666667</v>
      </c>
      <c r="E34" s="279">
        <v>1802.8333333333335</v>
      </c>
      <c r="F34" s="279">
        <v>1783.8666666666668</v>
      </c>
      <c r="G34" s="279">
        <v>1756.7833333333335</v>
      </c>
      <c r="H34" s="279">
        <v>1848.8833333333334</v>
      </c>
      <c r="I34" s="279">
        <v>1875.9666666666669</v>
      </c>
      <c r="J34" s="279">
        <v>1894.9333333333334</v>
      </c>
      <c r="K34" s="277">
        <v>1857</v>
      </c>
      <c r="L34" s="277">
        <v>1810.95</v>
      </c>
      <c r="M34" s="277">
        <v>1.09209</v>
      </c>
    </row>
    <row r="35" spans="1:13">
      <c r="A35" s="268">
        <v>25</v>
      </c>
      <c r="B35" s="277" t="s">
        <v>46</v>
      </c>
      <c r="C35" s="278">
        <v>222.35</v>
      </c>
      <c r="D35" s="279">
        <v>223.21666666666667</v>
      </c>
      <c r="E35" s="279">
        <v>220.23333333333335</v>
      </c>
      <c r="F35" s="279">
        <v>218.11666666666667</v>
      </c>
      <c r="G35" s="279">
        <v>215.13333333333335</v>
      </c>
      <c r="H35" s="279">
        <v>225.33333333333334</v>
      </c>
      <c r="I35" s="279">
        <v>228.31666666666663</v>
      </c>
      <c r="J35" s="279">
        <v>230.43333333333334</v>
      </c>
      <c r="K35" s="277">
        <v>226.2</v>
      </c>
      <c r="L35" s="277">
        <v>221.1</v>
      </c>
      <c r="M35" s="277">
        <v>16.380690000000001</v>
      </c>
    </row>
    <row r="36" spans="1:13">
      <c r="A36" s="268">
        <v>26</v>
      </c>
      <c r="B36" s="277" t="s">
        <v>293</v>
      </c>
      <c r="C36" s="278">
        <v>2446.75</v>
      </c>
      <c r="D36" s="279">
        <v>2441.8833333333332</v>
      </c>
      <c r="E36" s="279">
        <v>2403.7666666666664</v>
      </c>
      <c r="F36" s="279">
        <v>2360.7833333333333</v>
      </c>
      <c r="G36" s="279">
        <v>2322.6666666666665</v>
      </c>
      <c r="H36" s="279">
        <v>2484.8666666666663</v>
      </c>
      <c r="I36" s="279">
        <v>2522.9833333333331</v>
      </c>
      <c r="J36" s="279">
        <v>2565.9666666666662</v>
      </c>
      <c r="K36" s="277">
        <v>2480</v>
      </c>
      <c r="L36" s="277">
        <v>2398.9</v>
      </c>
      <c r="M36" s="277">
        <v>1.11632</v>
      </c>
    </row>
    <row r="37" spans="1:13">
      <c r="A37" s="268">
        <v>27</v>
      </c>
      <c r="B37" s="277" t="s">
        <v>302</v>
      </c>
      <c r="C37" s="278">
        <v>997.25</v>
      </c>
      <c r="D37" s="279">
        <v>1001.5333333333333</v>
      </c>
      <c r="E37" s="279">
        <v>985.71666666666658</v>
      </c>
      <c r="F37" s="279">
        <v>974.18333333333328</v>
      </c>
      <c r="G37" s="279">
        <v>958.36666666666656</v>
      </c>
      <c r="H37" s="279">
        <v>1013.0666666666666</v>
      </c>
      <c r="I37" s="279">
        <v>1028.8833333333332</v>
      </c>
      <c r="J37" s="279">
        <v>1040.4166666666665</v>
      </c>
      <c r="K37" s="277">
        <v>1017.35</v>
      </c>
      <c r="L37" s="277">
        <v>990</v>
      </c>
      <c r="M37" s="277">
        <v>2.7967900000000001</v>
      </c>
    </row>
    <row r="38" spans="1:13">
      <c r="A38" s="268">
        <v>28</v>
      </c>
      <c r="B38" s="277" t="s">
        <v>47</v>
      </c>
      <c r="C38" s="278">
        <v>1664.45</v>
      </c>
      <c r="D38" s="279">
        <v>1679.8666666666668</v>
      </c>
      <c r="E38" s="279">
        <v>1643.2333333333336</v>
      </c>
      <c r="F38" s="279">
        <v>1622.0166666666669</v>
      </c>
      <c r="G38" s="279">
        <v>1585.3833333333337</v>
      </c>
      <c r="H38" s="279">
        <v>1701.0833333333335</v>
      </c>
      <c r="I38" s="279">
        <v>1737.7166666666667</v>
      </c>
      <c r="J38" s="279">
        <v>1758.9333333333334</v>
      </c>
      <c r="K38" s="277">
        <v>1716.5</v>
      </c>
      <c r="L38" s="277">
        <v>1658.65</v>
      </c>
      <c r="M38" s="277">
        <v>6.8205400000000003</v>
      </c>
    </row>
    <row r="39" spans="1:13">
      <c r="A39" s="268">
        <v>29</v>
      </c>
      <c r="B39" s="277" t="s">
        <v>48</v>
      </c>
      <c r="C39" s="278">
        <v>126.85</v>
      </c>
      <c r="D39" s="279">
        <v>127.33333333333333</v>
      </c>
      <c r="E39" s="279">
        <v>125.76666666666665</v>
      </c>
      <c r="F39" s="279">
        <v>124.68333333333332</v>
      </c>
      <c r="G39" s="279">
        <v>123.11666666666665</v>
      </c>
      <c r="H39" s="279">
        <v>128.41666666666666</v>
      </c>
      <c r="I39" s="279">
        <v>129.98333333333335</v>
      </c>
      <c r="J39" s="279">
        <v>131.06666666666666</v>
      </c>
      <c r="K39" s="277">
        <v>128.9</v>
      </c>
      <c r="L39" s="277">
        <v>126.25</v>
      </c>
      <c r="M39" s="277">
        <v>53.613610000000001</v>
      </c>
    </row>
    <row r="40" spans="1:13">
      <c r="A40" s="268">
        <v>30</v>
      </c>
      <c r="B40" s="277" t="s">
        <v>305</v>
      </c>
      <c r="C40" s="278">
        <v>157.15</v>
      </c>
      <c r="D40" s="279">
        <v>160.45000000000002</v>
      </c>
      <c r="E40" s="279">
        <v>151.30000000000004</v>
      </c>
      <c r="F40" s="279">
        <v>145.45000000000002</v>
      </c>
      <c r="G40" s="279">
        <v>136.30000000000004</v>
      </c>
      <c r="H40" s="279">
        <v>166.30000000000004</v>
      </c>
      <c r="I40" s="279">
        <v>175.45000000000002</v>
      </c>
      <c r="J40" s="279">
        <v>181.30000000000004</v>
      </c>
      <c r="K40" s="277">
        <v>169.6</v>
      </c>
      <c r="L40" s="277">
        <v>154.6</v>
      </c>
      <c r="M40" s="277">
        <v>14.0618</v>
      </c>
    </row>
    <row r="41" spans="1:13">
      <c r="A41" s="268">
        <v>31</v>
      </c>
      <c r="B41" s="277" t="s">
        <v>938</v>
      </c>
      <c r="C41" s="278">
        <v>230.05</v>
      </c>
      <c r="D41" s="279">
        <v>226.76666666666665</v>
      </c>
      <c r="E41" s="279">
        <v>218.58333333333331</v>
      </c>
      <c r="F41" s="279">
        <v>207.11666666666667</v>
      </c>
      <c r="G41" s="279">
        <v>198.93333333333334</v>
      </c>
      <c r="H41" s="279">
        <v>238.23333333333329</v>
      </c>
      <c r="I41" s="279">
        <v>246.41666666666663</v>
      </c>
      <c r="J41" s="279">
        <v>257.88333333333327</v>
      </c>
      <c r="K41" s="277">
        <v>234.95</v>
      </c>
      <c r="L41" s="277">
        <v>215.3</v>
      </c>
      <c r="M41" s="277">
        <v>2.2046199999999998</v>
      </c>
    </row>
    <row r="42" spans="1:13">
      <c r="A42" s="268">
        <v>32</v>
      </c>
      <c r="B42" s="277" t="s">
        <v>306</v>
      </c>
      <c r="C42" s="278">
        <v>74.849999999999994</v>
      </c>
      <c r="D42" s="279">
        <v>74.333333333333329</v>
      </c>
      <c r="E42" s="279">
        <v>71.766666666666652</v>
      </c>
      <c r="F42" s="279">
        <v>68.683333333333323</v>
      </c>
      <c r="G42" s="279">
        <v>66.116666666666646</v>
      </c>
      <c r="H42" s="279">
        <v>77.416666666666657</v>
      </c>
      <c r="I42" s="279">
        <v>79.983333333333348</v>
      </c>
      <c r="J42" s="279">
        <v>83.066666666666663</v>
      </c>
      <c r="K42" s="277">
        <v>76.900000000000006</v>
      </c>
      <c r="L42" s="277">
        <v>71.25</v>
      </c>
      <c r="M42" s="277">
        <v>48.91384</v>
      </c>
    </row>
    <row r="43" spans="1:13">
      <c r="A43" s="268">
        <v>33</v>
      </c>
      <c r="B43" s="277" t="s">
        <v>49</v>
      </c>
      <c r="C43" s="278">
        <v>69.95</v>
      </c>
      <c r="D43" s="279">
        <v>69.483333333333334</v>
      </c>
      <c r="E43" s="279">
        <v>68.666666666666671</v>
      </c>
      <c r="F43" s="279">
        <v>67.38333333333334</v>
      </c>
      <c r="G43" s="279">
        <v>66.566666666666677</v>
      </c>
      <c r="H43" s="279">
        <v>70.766666666666666</v>
      </c>
      <c r="I43" s="279">
        <v>71.583333333333329</v>
      </c>
      <c r="J43" s="279">
        <v>72.86666666666666</v>
      </c>
      <c r="K43" s="277">
        <v>70.3</v>
      </c>
      <c r="L43" s="277">
        <v>68.2</v>
      </c>
      <c r="M43" s="277">
        <v>375.19574</v>
      </c>
    </row>
    <row r="44" spans="1:13">
      <c r="A44" s="268">
        <v>34</v>
      </c>
      <c r="B44" s="277" t="s">
        <v>51</v>
      </c>
      <c r="C44" s="278">
        <v>2000.6</v>
      </c>
      <c r="D44" s="279">
        <v>1993.8166666666666</v>
      </c>
      <c r="E44" s="279">
        <v>1970.7833333333333</v>
      </c>
      <c r="F44" s="279">
        <v>1940.9666666666667</v>
      </c>
      <c r="G44" s="279">
        <v>1917.9333333333334</v>
      </c>
      <c r="H44" s="279">
        <v>2023.6333333333332</v>
      </c>
      <c r="I44" s="279">
        <v>2046.6666666666665</v>
      </c>
      <c r="J44" s="279">
        <v>2076.4833333333331</v>
      </c>
      <c r="K44" s="277">
        <v>2016.85</v>
      </c>
      <c r="L44" s="277">
        <v>1964</v>
      </c>
      <c r="M44" s="277">
        <v>35.445540000000001</v>
      </c>
    </row>
    <row r="45" spans="1:13">
      <c r="A45" s="268">
        <v>35</v>
      </c>
      <c r="B45" s="277" t="s">
        <v>307</v>
      </c>
      <c r="C45" s="278">
        <v>139.35</v>
      </c>
      <c r="D45" s="279">
        <v>140.54999999999998</v>
      </c>
      <c r="E45" s="279">
        <v>137.29999999999995</v>
      </c>
      <c r="F45" s="279">
        <v>135.24999999999997</v>
      </c>
      <c r="G45" s="279">
        <v>131.99999999999994</v>
      </c>
      <c r="H45" s="279">
        <v>142.59999999999997</v>
      </c>
      <c r="I45" s="279">
        <v>145.85000000000002</v>
      </c>
      <c r="J45" s="279">
        <v>147.89999999999998</v>
      </c>
      <c r="K45" s="277">
        <v>143.80000000000001</v>
      </c>
      <c r="L45" s="277">
        <v>138.5</v>
      </c>
      <c r="M45" s="277">
        <v>2.1545899999999998</v>
      </c>
    </row>
    <row r="46" spans="1:13">
      <c r="A46" s="268">
        <v>36</v>
      </c>
      <c r="B46" s="277" t="s">
        <v>309</v>
      </c>
      <c r="C46" s="278">
        <v>1167.8499999999999</v>
      </c>
      <c r="D46" s="279">
        <v>1176.4333333333334</v>
      </c>
      <c r="E46" s="279">
        <v>1153.3666666666668</v>
      </c>
      <c r="F46" s="279">
        <v>1138.8833333333334</v>
      </c>
      <c r="G46" s="279">
        <v>1115.8166666666668</v>
      </c>
      <c r="H46" s="279">
        <v>1190.9166666666667</v>
      </c>
      <c r="I46" s="279">
        <v>1213.9833333333333</v>
      </c>
      <c r="J46" s="279">
        <v>1228.4666666666667</v>
      </c>
      <c r="K46" s="277">
        <v>1199.5</v>
      </c>
      <c r="L46" s="277">
        <v>1161.95</v>
      </c>
      <c r="M46" s="277">
        <v>0.67852000000000001</v>
      </c>
    </row>
    <row r="47" spans="1:13">
      <c r="A47" s="268">
        <v>37</v>
      </c>
      <c r="B47" s="277" t="s">
        <v>308</v>
      </c>
      <c r="C47" s="278">
        <v>3388.9</v>
      </c>
      <c r="D47" s="279">
        <v>3378.6666666666665</v>
      </c>
      <c r="E47" s="279">
        <v>3348.2333333333331</v>
      </c>
      <c r="F47" s="279">
        <v>3307.5666666666666</v>
      </c>
      <c r="G47" s="279">
        <v>3277.1333333333332</v>
      </c>
      <c r="H47" s="279">
        <v>3419.333333333333</v>
      </c>
      <c r="I47" s="279">
        <v>3449.7666666666664</v>
      </c>
      <c r="J47" s="279">
        <v>3490.4333333333329</v>
      </c>
      <c r="K47" s="277">
        <v>3409.1</v>
      </c>
      <c r="L47" s="277">
        <v>3338</v>
      </c>
      <c r="M47" s="277">
        <v>0.53020999999999996</v>
      </c>
    </row>
    <row r="48" spans="1:13">
      <c r="A48" s="268">
        <v>38</v>
      </c>
      <c r="B48" s="277" t="s">
        <v>310</v>
      </c>
      <c r="C48" s="278">
        <v>5870.85</v>
      </c>
      <c r="D48" s="279">
        <v>5900.2833333333328</v>
      </c>
      <c r="E48" s="279">
        <v>5800.5666666666657</v>
      </c>
      <c r="F48" s="279">
        <v>5730.2833333333328</v>
      </c>
      <c r="G48" s="279">
        <v>5630.5666666666657</v>
      </c>
      <c r="H48" s="279">
        <v>5970.5666666666657</v>
      </c>
      <c r="I48" s="279">
        <v>6070.2833333333328</v>
      </c>
      <c r="J48" s="279">
        <v>6140.5666666666657</v>
      </c>
      <c r="K48" s="277">
        <v>6000</v>
      </c>
      <c r="L48" s="277">
        <v>5830</v>
      </c>
      <c r="M48" s="277">
        <v>0.94867000000000001</v>
      </c>
    </row>
    <row r="49" spans="1:13">
      <c r="A49" s="268">
        <v>39</v>
      </c>
      <c r="B49" s="277" t="s">
        <v>226</v>
      </c>
      <c r="C49" s="278">
        <v>738.25</v>
      </c>
      <c r="D49" s="279">
        <v>737.08333333333337</v>
      </c>
      <c r="E49" s="279">
        <v>727.16666666666674</v>
      </c>
      <c r="F49" s="279">
        <v>716.08333333333337</v>
      </c>
      <c r="G49" s="279">
        <v>706.16666666666674</v>
      </c>
      <c r="H49" s="279">
        <v>748.16666666666674</v>
      </c>
      <c r="I49" s="279">
        <v>758.08333333333348</v>
      </c>
      <c r="J49" s="279">
        <v>769.16666666666674</v>
      </c>
      <c r="K49" s="277">
        <v>747</v>
      </c>
      <c r="L49" s="277">
        <v>726</v>
      </c>
      <c r="M49" s="277">
        <v>8.1351700000000005</v>
      </c>
    </row>
    <row r="50" spans="1:13">
      <c r="A50" s="268">
        <v>40</v>
      </c>
      <c r="B50" s="277" t="s">
        <v>53</v>
      </c>
      <c r="C50" s="278">
        <v>871.9</v>
      </c>
      <c r="D50" s="279">
        <v>877.2833333333333</v>
      </c>
      <c r="E50" s="279">
        <v>858.61666666666656</v>
      </c>
      <c r="F50" s="279">
        <v>845.33333333333326</v>
      </c>
      <c r="G50" s="279">
        <v>826.66666666666652</v>
      </c>
      <c r="H50" s="279">
        <v>890.56666666666661</v>
      </c>
      <c r="I50" s="279">
        <v>909.23333333333335</v>
      </c>
      <c r="J50" s="279">
        <v>922.51666666666665</v>
      </c>
      <c r="K50" s="277">
        <v>895.95</v>
      </c>
      <c r="L50" s="277">
        <v>864</v>
      </c>
      <c r="M50" s="277">
        <v>58.071820000000002</v>
      </c>
    </row>
    <row r="51" spans="1:13">
      <c r="A51" s="268">
        <v>41</v>
      </c>
      <c r="B51" s="277" t="s">
        <v>311</v>
      </c>
      <c r="C51" s="278">
        <v>524.79999999999995</v>
      </c>
      <c r="D51" s="279">
        <v>522.31666666666672</v>
      </c>
      <c r="E51" s="279">
        <v>510.68333333333339</v>
      </c>
      <c r="F51" s="279">
        <v>496.56666666666666</v>
      </c>
      <c r="G51" s="279">
        <v>484.93333333333334</v>
      </c>
      <c r="H51" s="279">
        <v>536.43333333333339</v>
      </c>
      <c r="I51" s="279">
        <v>548.06666666666683</v>
      </c>
      <c r="J51" s="279">
        <v>562.18333333333351</v>
      </c>
      <c r="K51" s="277">
        <v>533.95000000000005</v>
      </c>
      <c r="L51" s="277">
        <v>508.2</v>
      </c>
      <c r="M51" s="277">
        <v>8.4274100000000001</v>
      </c>
    </row>
    <row r="52" spans="1:13">
      <c r="A52" s="268">
        <v>42</v>
      </c>
      <c r="B52" s="277" t="s">
        <v>55</v>
      </c>
      <c r="C52" s="278">
        <v>451.8</v>
      </c>
      <c r="D52" s="279">
        <v>451.76666666666671</v>
      </c>
      <c r="E52" s="279">
        <v>447.13333333333344</v>
      </c>
      <c r="F52" s="279">
        <v>442.46666666666675</v>
      </c>
      <c r="G52" s="279">
        <v>437.83333333333348</v>
      </c>
      <c r="H52" s="279">
        <v>456.43333333333339</v>
      </c>
      <c r="I52" s="279">
        <v>461.06666666666672</v>
      </c>
      <c r="J52" s="279">
        <v>465.73333333333335</v>
      </c>
      <c r="K52" s="277">
        <v>456.4</v>
      </c>
      <c r="L52" s="277">
        <v>447.1</v>
      </c>
      <c r="M52" s="277">
        <v>262.73649999999998</v>
      </c>
    </row>
    <row r="53" spans="1:13">
      <c r="A53" s="268">
        <v>43</v>
      </c>
      <c r="B53" s="277" t="s">
        <v>56</v>
      </c>
      <c r="C53" s="278">
        <v>3009.4</v>
      </c>
      <c r="D53" s="279">
        <v>3018.5</v>
      </c>
      <c r="E53" s="279">
        <v>2982.6</v>
      </c>
      <c r="F53" s="279">
        <v>2955.7999999999997</v>
      </c>
      <c r="G53" s="279">
        <v>2919.8999999999996</v>
      </c>
      <c r="H53" s="279">
        <v>3045.3</v>
      </c>
      <c r="I53" s="279">
        <v>3081.2</v>
      </c>
      <c r="J53" s="279">
        <v>3108.0000000000005</v>
      </c>
      <c r="K53" s="277">
        <v>3054.4</v>
      </c>
      <c r="L53" s="277">
        <v>2991.7</v>
      </c>
      <c r="M53" s="277">
        <v>6.5235799999999999</v>
      </c>
    </row>
    <row r="54" spans="1:13">
      <c r="A54" s="268">
        <v>44</v>
      </c>
      <c r="B54" s="277" t="s">
        <v>315</v>
      </c>
      <c r="C54" s="278">
        <v>177.3</v>
      </c>
      <c r="D54" s="279">
        <v>178.43333333333331</v>
      </c>
      <c r="E54" s="279">
        <v>175.86666666666662</v>
      </c>
      <c r="F54" s="279">
        <v>174.43333333333331</v>
      </c>
      <c r="G54" s="279">
        <v>171.86666666666662</v>
      </c>
      <c r="H54" s="279">
        <v>179.86666666666662</v>
      </c>
      <c r="I54" s="279">
        <v>182.43333333333328</v>
      </c>
      <c r="J54" s="279">
        <v>183.86666666666662</v>
      </c>
      <c r="K54" s="277">
        <v>181</v>
      </c>
      <c r="L54" s="277">
        <v>177</v>
      </c>
      <c r="M54" s="277">
        <v>7.3102400000000003</v>
      </c>
    </row>
    <row r="55" spans="1:13">
      <c r="A55" s="268">
        <v>45</v>
      </c>
      <c r="B55" s="277" t="s">
        <v>316</v>
      </c>
      <c r="C55" s="278">
        <v>480</v>
      </c>
      <c r="D55" s="279">
        <v>483.9666666666667</v>
      </c>
      <c r="E55" s="279">
        <v>473.23333333333341</v>
      </c>
      <c r="F55" s="279">
        <v>466.4666666666667</v>
      </c>
      <c r="G55" s="279">
        <v>455.73333333333341</v>
      </c>
      <c r="H55" s="279">
        <v>490.73333333333341</v>
      </c>
      <c r="I55" s="279">
        <v>501.46666666666675</v>
      </c>
      <c r="J55" s="279">
        <v>508.23333333333341</v>
      </c>
      <c r="K55" s="277">
        <v>494.7</v>
      </c>
      <c r="L55" s="277">
        <v>477.2</v>
      </c>
      <c r="M55" s="277">
        <v>4.1914699999999998</v>
      </c>
    </row>
    <row r="56" spans="1:13">
      <c r="A56" s="268">
        <v>46</v>
      </c>
      <c r="B56" s="277" t="s">
        <v>58</v>
      </c>
      <c r="C56" s="278">
        <v>6502.6</v>
      </c>
      <c r="D56" s="279">
        <v>6475.2</v>
      </c>
      <c r="E56" s="279">
        <v>6428.4</v>
      </c>
      <c r="F56" s="279">
        <v>6354.2</v>
      </c>
      <c r="G56" s="279">
        <v>6307.4</v>
      </c>
      <c r="H56" s="279">
        <v>6549.4</v>
      </c>
      <c r="I56" s="279">
        <v>6596.2000000000007</v>
      </c>
      <c r="J56" s="279">
        <v>6670.4</v>
      </c>
      <c r="K56" s="277">
        <v>6522</v>
      </c>
      <c r="L56" s="277">
        <v>6401</v>
      </c>
      <c r="M56" s="277">
        <v>7.4834500000000004</v>
      </c>
    </row>
    <row r="57" spans="1:13">
      <c r="A57" s="268">
        <v>47</v>
      </c>
      <c r="B57" s="277" t="s">
        <v>232</v>
      </c>
      <c r="C57" s="278">
        <v>2668.1</v>
      </c>
      <c r="D57" s="279">
        <v>2660</v>
      </c>
      <c r="E57" s="279">
        <v>2633.15</v>
      </c>
      <c r="F57" s="279">
        <v>2598.2000000000003</v>
      </c>
      <c r="G57" s="279">
        <v>2571.3500000000004</v>
      </c>
      <c r="H57" s="279">
        <v>2694.95</v>
      </c>
      <c r="I57" s="279">
        <v>2721.8</v>
      </c>
      <c r="J57" s="279">
        <v>2756.7499999999995</v>
      </c>
      <c r="K57" s="277">
        <v>2686.85</v>
      </c>
      <c r="L57" s="277">
        <v>2625.05</v>
      </c>
      <c r="M57" s="277">
        <v>0.82904</v>
      </c>
    </row>
    <row r="58" spans="1:13">
      <c r="A58" s="268">
        <v>48</v>
      </c>
      <c r="B58" s="277" t="s">
        <v>59</v>
      </c>
      <c r="C58" s="278">
        <v>3642.9</v>
      </c>
      <c r="D58" s="279">
        <v>3604.2999999999997</v>
      </c>
      <c r="E58" s="279">
        <v>3548.5999999999995</v>
      </c>
      <c r="F58" s="279">
        <v>3454.2999999999997</v>
      </c>
      <c r="G58" s="279">
        <v>3398.5999999999995</v>
      </c>
      <c r="H58" s="279">
        <v>3698.5999999999995</v>
      </c>
      <c r="I58" s="279">
        <v>3754.2999999999993</v>
      </c>
      <c r="J58" s="279">
        <v>3848.5999999999995</v>
      </c>
      <c r="K58" s="277">
        <v>3660</v>
      </c>
      <c r="L58" s="277">
        <v>3510</v>
      </c>
      <c r="M58" s="277">
        <v>98.540700000000001</v>
      </c>
    </row>
    <row r="59" spans="1:13">
      <c r="A59" s="268">
        <v>49</v>
      </c>
      <c r="B59" s="277" t="s">
        <v>60</v>
      </c>
      <c r="C59" s="278">
        <v>1374.45</v>
      </c>
      <c r="D59" s="279">
        <v>1374.8999999999999</v>
      </c>
      <c r="E59" s="279">
        <v>1354.7999999999997</v>
      </c>
      <c r="F59" s="279">
        <v>1335.1499999999999</v>
      </c>
      <c r="G59" s="279">
        <v>1315.0499999999997</v>
      </c>
      <c r="H59" s="279">
        <v>1394.5499999999997</v>
      </c>
      <c r="I59" s="279">
        <v>1414.6499999999996</v>
      </c>
      <c r="J59" s="279">
        <v>1434.2999999999997</v>
      </c>
      <c r="K59" s="277">
        <v>1395</v>
      </c>
      <c r="L59" s="277">
        <v>1355.25</v>
      </c>
      <c r="M59" s="277">
        <v>5.085</v>
      </c>
    </row>
    <row r="60" spans="1:13" ht="12" customHeight="1">
      <c r="A60" s="268">
        <v>50</v>
      </c>
      <c r="B60" s="277" t="s">
        <v>317</v>
      </c>
      <c r="C60" s="278">
        <v>120.2</v>
      </c>
      <c r="D60" s="279">
        <v>120.5</v>
      </c>
      <c r="E60" s="279">
        <v>118.2</v>
      </c>
      <c r="F60" s="279">
        <v>116.2</v>
      </c>
      <c r="G60" s="279">
        <v>113.9</v>
      </c>
      <c r="H60" s="279">
        <v>122.5</v>
      </c>
      <c r="I60" s="279">
        <v>124.80000000000001</v>
      </c>
      <c r="J60" s="279">
        <v>126.8</v>
      </c>
      <c r="K60" s="277">
        <v>122.8</v>
      </c>
      <c r="L60" s="277">
        <v>118.5</v>
      </c>
      <c r="M60" s="277">
        <v>4.2688199999999998</v>
      </c>
    </row>
    <row r="61" spans="1:13">
      <c r="A61" s="268">
        <v>51</v>
      </c>
      <c r="B61" s="277" t="s">
        <v>318</v>
      </c>
      <c r="C61" s="278">
        <v>160.94999999999999</v>
      </c>
      <c r="D61" s="279">
        <v>161.61666666666667</v>
      </c>
      <c r="E61" s="279">
        <v>158.33333333333334</v>
      </c>
      <c r="F61" s="279">
        <v>155.71666666666667</v>
      </c>
      <c r="G61" s="279">
        <v>152.43333333333334</v>
      </c>
      <c r="H61" s="279">
        <v>164.23333333333335</v>
      </c>
      <c r="I61" s="279">
        <v>167.51666666666665</v>
      </c>
      <c r="J61" s="279">
        <v>170.13333333333335</v>
      </c>
      <c r="K61" s="277">
        <v>164.9</v>
      </c>
      <c r="L61" s="277">
        <v>159</v>
      </c>
      <c r="M61" s="277">
        <v>15.070819999999999</v>
      </c>
    </row>
    <row r="62" spans="1:13">
      <c r="A62" s="268">
        <v>52</v>
      </c>
      <c r="B62" s="277" t="s">
        <v>233</v>
      </c>
      <c r="C62" s="278">
        <v>293.39999999999998</v>
      </c>
      <c r="D62" s="279">
        <v>294.10000000000002</v>
      </c>
      <c r="E62" s="279">
        <v>290.40000000000003</v>
      </c>
      <c r="F62" s="279">
        <v>287.40000000000003</v>
      </c>
      <c r="G62" s="279">
        <v>283.70000000000005</v>
      </c>
      <c r="H62" s="279">
        <v>297.10000000000002</v>
      </c>
      <c r="I62" s="279">
        <v>300.80000000000007</v>
      </c>
      <c r="J62" s="279">
        <v>303.8</v>
      </c>
      <c r="K62" s="277">
        <v>297.8</v>
      </c>
      <c r="L62" s="277">
        <v>291.10000000000002</v>
      </c>
      <c r="M62" s="277">
        <v>112.73967</v>
      </c>
    </row>
    <row r="63" spans="1:13">
      <c r="A63" s="268">
        <v>53</v>
      </c>
      <c r="B63" s="277" t="s">
        <v>61</v>
      </c>
      <c r="C63" s="278">
        <v>48.7</v>
      </c>
      <c r="D63" s="279">
        <v>48.883333333333333</v>
      </c>
      <c r="E63" s="279">
        <v>48.266666666666666</v>
      </c>
      <c r="F63" s="279">
        <v>47.833333333333336</v>
      </c>
      <c r="G63" s="279">
        <v>47.216666666666669</v>
      </c>
      <c r="H63" s="279">
        <v>49.316666666666663</v>
      </c>
      <c r="I63" s="279">
        <v>49.933333333333323</v>
      </c>
      <c r="J63" s="279">
        <v>50.36666666666666</v>
      </c>
      <c r="K63" s="277">
        <v>49.5</v>
      </c>
      <c r="L63" s="277">
        <v>48.45</v>
      </c>
      <c r="M63" s="277">
        <v>420.69294000000002</v>
      </c>
    </row>
    <row r="64" spans="1:13">
      <c r="A64" s="268">
        <v>54</v>
      </c>
      <c r="B64" s="277" t="s">
        <v>62</v>
      </c>
      <c r="C64" s="278">
        <v>47.75</v>
      </c>
      <c r="D64" s="279">
        <v>47.966666666666661</v>
      </c>
      <c r="E64" s="279">
        <v>47.333333333333321</v>
      </c>
      <c r="F64" s="279">
        <v>46.916666666666657</v>
      </c>
      <c r="G64" s="279">
        <v>46.283333333333317</v>
      </c>
      <c r="H64" s="279">
        <v>48.383333333333326</v>
      </c>
      <c r="I64" s="279">
        <v>49.016666666666666</v>
      </c>
      <c r="J64" s="279">
        <v>49.43333333333333</v>
      </c>
      <c r="K64" s="277">
        <v>48.6</v>
      </c>
      <c r="L64" s="277">
        <v>47.55</v>
      </c>
      <c r="M64" s="277">
        <v>26.31183</v>
      </c>
    </row>
    <row r="65" spans="1:13">
      <c r="A65" s="268">
        <v>55</v>
      </c>
      <c r="B65" s="277" t="s">
        <v>312</v>
      </c>
      <c r="C65" s="278">
        <v>1667.7</v>
      </c>
      <c r="D65" s="279">
        <v>1650.8999999999999</v>
      </c>
      <c r="E65" s="279">
        <v>1601.7999999999997</v>
      </c>
      <c r="F65" s="279">
        <v>1535.8999999999999</v>
      </c>
      <c r="G65" s="279">
        <v>1486.7999999999997</v>
      </c>
      <c r="H65" s="279">
        <v>1716.7999999999997</v>
      </c>
      <c r="I65" s="279">
        <v>1765.8999999999996</v>
      </c>
      <c r="J65" s="279">
        <v>1831.7999999999997</v>
      </c>
      <c r="K65" s="277">
        <v>1700</v>
      </c>
      <c r="L65" s="277">
        <v>1585</v>
      </c>
      <c r="M65" s="277">
        <v>2.89663</v>
      </c>
    </row>
    <row r="66" spans="1:13">
      <c r="A66" s="268">
        <v>56</v>
      </c>
      <c r="B66" s="277" t="s">
        <v>63</v>
      </c>
      <c r="C66" s="278">
        <v>1306.8</v>
      </c>
      <c r="D66" s="279">
        <v>1316.3500000000001</v>
      </c>
      <c r="E66" s="279">
        <v>1291.9500000000003</v>
      </c>
      <c r="F66" s="279">
        <v>1277.1000000000001</v>
      </c>
      <c r="G66" s="279">
        <v>1252.7000000000003</v>
      </c>
      <c r="H66" s="279">
        <v>1331.2000000000003</v>
      </c>
      <c r="I66" s="279">
        <v>1355.6000000000004</v>
      </c>
      <c r="J66" s="279">
        <v>1370.4500000000003</v>
      </c>
      <c r="K66" s="277">
        <v>1340.75</v>
      </c>
      <c r="L66" s="277">
        <v>1301.5</v>
      </c>
      <c r="M66" s="277">
        <v>8.2935400000000001</v>
      </c>
    </row>
    <row r="67" spans="1:13">
      <c r="A67" s="268">
        <v>57</v>
      </c>
      <c r="B67" s="277" t="s">
        <v>320</v>
      </c>
      <c r="C67" s="278">
        <v>6294.3</v>
      </c>
      <c r="D67" s="279">
        <v>6208.3499999999995</v>
      </c>
      <c r="E67" s="279">
        <v>6072.7499999999991</v>
      </c>
      <c r="F67" s="279">
        <v>5851.2</v>
      </c>
      <c r="G67" s="279">
        <v>5715.5999999999995</v>
      </c>
      <c r="H67" s="279">
        <v>6429.8999999999987</v>
      </c>
      <c r="I67" s="279">
        <v>6565.4999999999991</v>
      </c>
      <c r="J67" s="279">
        <v>6787.0499999999984</v>
      </c>
      <c r="K67" s="277">
        <v>6343.95</v>
      </c>
      <c r="L67" s="277">
        <v>5986.8</v>
      </c>
      <c r="M67" s="277">
        <v>1.35924</v>
      </c>
    </row>
    <row r="68" spans="1:13">
      <c r="A68" s="268">
        <v>58</v>
      </c>
      <c r="B68" s="277" t="s">
        <v>234</v>
      </c>
      <c r="C68" s="278">
        <v>1479.05</v>
      </c>
      <c r="D68" s="279">
        <v>1478.5666666666668</v>
      </c>
      <c r="E68" s="279">
        <v>1462.1333333333337</v>
      </c>
      <c r="F68" s="279">
        <v>1445.2166666666669</v>
      </c>
      <c r="G68" s="279">
        <v>1428.7833333333338</v>
      </c>
      <c r="H68" s="279">
        <v>1495.4833333333336</v>
      </c>
      <c r="I68" s="279">
        <v>1511.9166666666665</v>
      </c>
      <c r="J68" s="279">
        <v>1528.8333333333335</v>
      </c>
      <c r="K68" s="277">
        <v>1495</v>
      </c>
      <c r="L68" s="277">
        <v>1461.65</v>
      </c>
      <c r="M68" s="277">
        <v>1.1431800000000001</v>
      </c>
    </row>
    <row r="69" spans="1:13">
      <c r="A69" s="268">
        <v>59</v>
      </c>
      <c r="B69" s="277" t="s">
        <v>321</v>
      </c>
      <c r="C69" s="278">
        <v>427.15</v>
      </c>
      <c r="D69" s="279">
        <v>430.98333333333335</v>
      </c>
      <c r="E69" s="279">
        <v>420.66666666666669</v>
      </c>
      <c r="F69" s="279">
        <v>414.18333333333334</v>
      </c>
      <c r="G69" s="279">
        <v>403.86666666666667</v>
      </c>
      <c r="H69" s="279">
        <v>437.4666666666667</v>
      </c>
      <c r="I69" s="279">
        <v>447.7833333333333</v>
      </c>
      <c r="J69" s="279">
        <v>454.26666666666671</v>
      </c>
      <c r="K69" s="277">
        <v>441.3</v>
      </c>
      <c r="L69" s="277">
        <v>424.5</v>
      </c>
      <c r="M69" s="277">
        <v>3.66046</v>
      </c>
    </row>
    <row r="70" spans="1:13">
      <c r="A70" s="268">
        <v>60</v>
      </c>
      <c r="B70" s="277" t="s">
        <v>65</v>
      </c>
      <c r="C70" s="278">
        <v>112.4</v>
      </c>
      <c r="D70" s="279">
        <v>113.21666666666668</v>
      </c>
      <c r="E70" s="279">
        <v>110.48333333333336</v>
      </c>
      <c r="F70" s="279">
        <v>108.56666666666668</v>
      </c>
      <c r="G70" s="279">
        <v>105.83333333333336</v>
      </c>
      <c r="H70" s="279">
        <v>115.13333333333337</v>
      </c>
      <c r="I70" s="279">
        <v>117.86666666666669</v>
      </c>
      <c r="J70" s="279">
        <v>119.78333333333337</v>
      </c>
      <c r="K70" s="277">
        <v>115.95</v>
      </c>
      <c r="L70" s="277">
        <v>111.3</v>
      </c>
      <c r="M70" s="277">
        <v>146.62242000000001</v>
      </c>
    </row>
    <row r="71" spans="1:13">
      <c r="A71" s="268">
        <v>61</v>
      </c>
      <c r="B71" s="277" t="s">
        <v>313</v>
      </c>
      <c r="C71" s="278">
        <v>707.95</v>
      </c>
      <c r="D71" s="279">
        <v>713.9</v>
      </c>
      <c r="E71" s="279">
        <v>697.09999999999991</v>
      </c>
      <c r="F71" s="279">
        <v>686.24999999999989</v>
      </c>
      <c r="G71" s="279">
        <v>669.44999999999982</v>
      </c>
      <c r="H71" s="279">
        <v>724.75</v>
      </c>
      <c r="I71" s="279">
        <v>741.55</v>
      </c>
      <c r="J71" s="279">
        <v>752.40000000000009</v>
      </c>
      <c r="K71" s="277">
        <v>730.7</v>
      </c>
      <c r="L71" s="277">
        <v>703.05</v>
      </c>
      <c r="M71" s="277">
        <v>4.9356600000000004</v>
      </c>
    </row>
    <row r="72" spans="1:13">
      <c r="A72" s="268">
        <v>62</v>
      </c>
      <c r="B72" s="277" t="s">
        <v>66</v>
      </c>
      <c r="C72" s="278">
        <v>567.29999999999995</v>
      </c>
      <c r="D72" s="279">
        <v>568.23333333333335</v>
      </c>
      <c r="E72" s="279">
        <v>559.61666666666667</v>
      </c>
      <c r="F72" s="279">
        <v>551.93333333333328</v>
      </c>
      <c r="G72" s="279">
        <v>543.31666666666661</v>
      </c>
      <c r="H72" s="279">
        <v>575.91666666666674</v>
      </c>
      <c r="I72" s="279">
        <v>584.53333333333353</v>
      </c>
      <c r="J72" s="279">
        <v>592.21666666666681</v>
      </c>
      <c r="K72" s="277">
        <v>576.85</v>
      </c>
      <c r="L72" s="277">
        <v>560.54999999999995</v>
      </c>
      <c r="M72" s="277">
        <v>13.659990000000001</v>
      </c>
    </row>
    <row r="73" spans="1:13">
      <c r="A73" s="268">
        <v>63</v>
      </c>
      <c r="B73" s="277" t="s">
        <v>67</v>
      </c>
      <c r="C73" s="278">
        <v>499.85</v>
      </c>
      <c r="D73" s="279">
        <v>502.55</v>
      </c>
      <c r="E73" s="279">
        <v>491.30000000000007</v>
      </c>
      <c r="F73" s="279">
        <v>482.75000000000006</v>
      </c>
      <c r="G73" s="279">
        <v>471.50000000000011</v>
      </c>
      <c r="H73" s="279">
        <v>511.1</v>
      </c>
      <c r="I73" s="279">
        <v>522.34999999999991</v>
      </c>
      <c r="J73" s="279">
        <v>530.9</v>
      </c>
      <c r="K73" s="277">
        <v>513.79999999999995</v>
      </c>
      <c r="L73" s="277">
        <v>494</v>
      </c>
      <c r="M73" s="277">
        <v>38.850110000000001</v>
      </c>
    </row>
    <row r="74" spans="1:13">
      <c r="A74" s="268">
        <v>64</v>
      </c>
      <c r="B74" s="277" t="s">
        <v>1046</v>
      </c>
      <c r="C74" s="278">
        <v>9897.1</v>
      </c>
      <c r="D74" s="279">
        <v>9902.0333333333328</v>
      </c>
      <c r="E74" s="279">
        <v>9620.0666666666657</v>
      </c>
      <c r="F74" s="279">
        <v>9343.0333333333328</v>
      </c>
      <c r="G74" s="279">
        <v>9061.0666666666657</v>
      </c>
      <c r="H74" s="279">
        <v>10179.066666666666</v>
      </c>
      <c r="I74" s="279">
        <v>10461.033333333333</v>
      </c>
      <c r="J74" s="279">
        <v>10738.066666666666</v>
      </c>
      <c r="K74" s="277">
        <v>10184</v>
      </c>
      <c r="L74" s="277">
        <v>9625</v>
      </c>
      <c r="M74" s="277">
        <v>0.11218</v>
      </c>
    </row>
    <row r="75" spans="1:13">
      <c r="A75" s="268">
        <v>65</v>
      </c>
      <c r="B75" s="277" t="s">
        <v>69</v>
      </c>
      <c r="C75" s="278">
        <v>528.65</v>
      </c>
      <c r="D75" s="279">
        <v>530.1</v>
      </c>
      <c r="E75" s="279">
        <v>524.55000000000007</v>
      </c>
      <c r="F75" s="279">
        <v>520.45000000000005</v>
      </c>
      <c r="G75" s="279">
        <v>514.90000000000009</v>
      </c>
      <c r="H75" s="279">
        <v>534.20000000000005</v>
      </c>
      <c r="I75" s="279">
        <v>539.75</v>
      </c>
      <c r="J75" s="279">
        <v>543.85</v>
      </c>
      <c r="K75" s="277">
        <v>535.65</v>
      </c>
      <c r="L75" s="277">
        <v>526</v>
      </c>
      <c r="M75" s="277">
        <v>195.16041999999999</v>
      </c>
    </row>
    <row r="76" spans="1:13" s="16" customFormat="1">
      <c r="A76" s="268">
        <v>66</v>
      </c>
      <c r="B76" s="277" t="s">
        <v>70</v>
      </c>
      <c r="C76" s="278">
        <v>40</v>
      </c>
      <c r="D76" s="279">
        <v>40.25</v>
      </c>
      <c r="E76" s="279">
        <v>39.35</v>
      </c>
      <c r="F76" s="279">
        <v>38.700000000000003</v>
      </c>
      <c r="G76" s="279">
        <v>37.800000000000004</v>
      </c>
      <c r="H76" s="279">
        <v>40.9</v>
      </c>
      <c r="I76" s="279">
        <v>41.800000000000004</v>
      </c>
      <c r="J76" s="279">
        <v>42.449999999999996</v>
      </c>
      <c r="K76" s="277">
        <v>41.15</v>
      </c>
      <c r="L76" s="277">
        <v>39.6</v>
      </c>
      <c r="M76" s="277">
        <v>359.41041999999999</v>
      </c>
    </row>
    <row r="77" spans="1:13" s="16" customFormat="1">
      <c r="A77" s="268">
        <v>67</v>
      </c>
      <c r="B77" s="277" t="s">
        <v>71</v>
      </c>
      <c r="C77" s="278">
        <v>387.4</v>
      </c>
      <c r="D77" s="279">
        <v>389.16666666666669</v>
      </c>
      <c r="E77" s="279">
        <v>383.73333333333335</v>
      </c>
      <c r="F77" s="279">
        <v>380.06666666666666</v>
      </c>
      <c r="G77" s="279">
        <v>374.63333333333333</v>
      </c>
      <c r="H77" s="279">
        <v>392.83333333333337</v>
      </c>
      <c r="I77" s="279">
        <v>398.26666666666665</v>
      </c>
      <c r="J77" s="279">
        <v>401.93333333333339</v>
      </c>
      <c r="K77" s="277">
        <v>394.6</v>
      </c>
      <c r="L77" s="277">
        <v>385.5</v>
      </c>
      <c r="M77" s="277">
        <v>32.933300000000003</v>
      </c>
    </row>
    <row r="78" spans="1:13" s="16" customFormat="1">
      <c r="A78" s="268">
        <v>68</v>
      </c>
      <c r="B78" s="277" t="s">
        <v>322</v>
      </c>
      <c r="C78" s="278">
        <v>616.9</v>
      </c>
      <c r="D78" s="279">
        <v>617.2166666666667</v>
      </c>
      <c r="E78" s="279">
        <v>609.68333333333339</v>
      </c>
      <c r="F78" s="279">
        <v>602.4666666666667</v>
      </c>
      <c r="G78" s="279">
        <v>594.93333333333339</v>
      </c>
      <c r="H78" s="279">
        <v>624.43333333333339</v>
      </c>
      <c r="I78" s="279">
        <v>631.9666666666667</v>
      </c>
      <c r="J78" s="279">
        <v>639.18333333333339</v>
      </c>
      <c r="K78" s="277">
        <v>624.75</v>
      </c>
      <c r="L78" s="277">
        <v>610</v>
      </c>
      <c r="M78" s="277">
        <v>4.3905200000000004</v>
      </c>
    </row>
    <row r="79" spans="1:13" s="16" customFormat="1">
      <c r="A79" s="268">
        <v>69</v>
      </c>
      <c r="B79" s="277" t="s">
        <v>324</v>
      </c>
      <c r="C79" s="278">
        <v>156.94999999999999</v>
      </c>
      <c r="D79" s="279">
        <v>153.98333333333335</v>
      </c>
      <c r="E79" s="279">
        <v>148.56666666666669</v>
      </c>
      <c r="F79" s="279">
        <v>140.18333333333334</v>
      </c>
      <c r="G79" s="279">
        <v>134.76666666666668</v>
      </c>
      <c r="H79" s="279">
        <v>162.3666666666667</v>
      </c>
      <c r="I79" s="279">
        <v>167.78333333333333</v>
      </c>
      <c r="J79" s="279">
        <v>176.16666666666671</v>
      </c>
      <c r="K79" s="277">
        <v>159.4</v>
      </c>
      <c r="L79" s="277">
        <v>145.6</v>
      </c>
      <c r="M79" s="277">
        <v>13.47339</v>
      </c>
    </row>
    <row r="80" spans="1:13" s="16" customFormat="1">
      <c r="A80" s="268">
        <v>70</v>
      </c>
      <c r="B80" s="277" t="s">
        <v>325</v>
      </c>
      <c r="C80" s="278">
        <v>2030.55</v>
      </c>
      <c r="D80" s="279">
        <v>2050.85</v>
      </c>
      <c r="E80" s="279">
        <v>1995.6999999999998</v>
      </c>
      <c r="F80" s="279">
        <v>1960.85</v>
      </c>
      <c r="G80" s="279">
        <v>1905.6999999999998</v>
      </c>
      <c r="H80" s="279">
        <v>2085.6999999999998</v>
      </c>
      <c r="I80" s="279">
        <v>2140.8500000000004</v>
      </c>
      <c r="J80" s="279">
        <v>2175.6999999999998</v>
      </c>
      <c r="K80" s="277">
        <v>2106</v>
      </c>
      <c r="L80" s="277">
        <v>2016</v>
      </c>
      <c r="M80" s="277">
        <v>0.34454000000000001</v>
      </c>
    </row>
    <row r="81" spans="1:13" s="16" customFormat="1">
      <c r="A81" s="268">
        <v>71</v>
      </c>
      <c r="B81" s="277" t="s">
        <v>326</v>
      </c>
      <c r="C81" s="278">
        <v>585.45000000000005</v>
      </c>
      <c r="D81" s="279">
        <v>587.48333333333335</v>
      </c>
      <c r="E81" s="279">
        <v>579.9666666666667</v>
      </c>
      <c r="F81" s="279">
        <v>574.48333333333335</v>
      </c>
      <c r="G81" s="279">
        <v>566.9666666666667</v>
      </c>
      <c r="H81" s="279">
        <v>592.9666666666667</v>
      </c>
      <c r="I81" s="279">
        <v>600.48333333333335</v>
      </c>
      <c r="J81" s="279">
        <v>605.9666666666667</v>
      </c>
      <c r="K81" s="277">
        <v>595</v>
      </c>
      <c r="L81" s="277">
        <v>582</v>
      </c>
      <c r="M81" s="277">
        <v>1.4484999999999999</v>
      </c>
    </row>
    <row r="82" spans="1:13" s="16" customFormat="1">
      <c r="A82" s="268">
        <v>72</v>
      </c>
      <c r="B82" s="277" t="s">
        <v>327</v>
      </c>
      <c r="C82" s="278">
        <v>69.05</v>
      </c>
      <c r="D82" s="279">
        <v>69.483333333333334</v>
      </c>
      <c r="E82" s="279">
        <v>67.766666666666666</v>
      </c>
      <c r="F82" s="279">
        <v>66.483333333333334</v>
      </c>
      <c r="G82" s="279">
        <v>64.766666666666666</v>
      </c>
      <c r="H82" s="279">
        <v>70.766666666666666</v>
      </c>
      <c r="I82" s="279">
        <v>72.483333333333334</v>
      </c>
      <c r="J82" s="279">
        <v>73.766666666666666</v>
      </c>
      <c r="K82" s="277">
        <v>71.2</v>
      </c>
      <c r="L82" s="277">
        <v>68.2</v>
      </c>
      <c r="M82" s="277">
        <v>18.120909999999999</v>
      </c>
    </row>
    <row r="83" spans="1:13" s="16" customFormat="1">
      <c r="A83" s="268">
        <v>73</v>
      </c>
      <c r="B83" s="277" t="s">
        <v>72</v>
      </c>
      <c r="C83" s="278">
        <v>14254.55</v>
      </c>
      <c r="D83" s="279">
        <v>14325.199999999999</v>
      </c>
      <c r="E83" s="279">
        <v>14110.399999999998</v>
      </c>
      <c r="F83" s="279">
        <v>13966.249999999998</v>
      </c>
      <c r="G83" s="279">
        <v>13751.449999999997</v>
      </c>
      <c r="H83" s="279">
        <v>14469.349999999999</v>
      </c>
      <c r="I83" s="279">
        <v>14684.149999999998</v>
      </c>
      <c r="J83" s="279">
        <v>14828.3</v>
      </c>
      <c r="K83" s="277">
        <v>14540</v>
      </c>
      <c r="L83" s="277">
        <v>14181.05</v>
      </c>
      <c r="M83" s="277">
        <v>0.43362000000000001</v>
      </c>
    </row>
    <row r="84" spans="1:13" s="16" customFormat="1">
      <c r="A84" s="268">
        <v>74</v>
      </c>
      <c r="B84" s="277" t="s">
        <v>74</v>
      </c>
      <c r="C84" s="278">
        <v>412.9</v>
      </c>
      <c r="D84" s="279">
        <v>413.58333333333331</v>
      </c>
      <c r="E84" s="279">
        <v>407.66666666666663</v>
      </c>
      <c r="F84" s="279">
        <v>402.43333333333334</v>
      </c>
      <c r="G84" s="279">
        <v>396.51666666666665</v>
      </c>
      <c r="H84" s="279">
        <v>418.81666666666661</v>
      </c>
      <c r="I84" s="279">
        <v>424.73333333333323</v>
      </c>
      <c r="J84" s="279">
        <v>429.96666666666658</v>
      </c>
      <c r="K84" s="277">
        <v>419.5</v>
      </c>
      <c r="L84" s="277">
        <v>408.35</v>
      </c>
      <c r="M84" s="277">
        <v>125.09456</v>
      </c>
    </row>
    <row r="85" spans="1:13" s="16" customFormat="1">
      <c r="A85" s="268">
        <v>75</v>
      </c>
      <c r="B85" s="277" t="s">
        <v>328</v>
      </c>
      <c r="C85" s="278">
        <v>169.95</v>
      </c>
      <c r="D85" s="279">
        <v>170.86666666666667</v>
      </c>
      <c r="E85" s="279">
        <v>165.23333333333335</v>
      </c>
      <c r="F85" s="279">
        <v>160.51666666666668</v>
      </c>
      <c r="G85" s="279">
        <v>154.88333333333335</v>
      </c>
      <c r="H85" s="279">
        <v>175.58333333333334</v>
      </c>
      <c r="I85" s="279">
        <v>181.21666666666667</v>
      </c>
      <c r="J85" s="279">
        <v>185.93333333333334</v>
      </c>
      <c r="K85" s="277">
        <v>176.5</v>
      </c>
      <c r="L85" s="277">
        <v>166.15</v>
      </c>
      <c r="M85" s="277">
        <v>5.2250399999999999</v>
      </c>
    </row>
    <row r="86" spans="1:13" s="16" customFormat="1">
      <c r="A86" s="268">
        <v>76</v>
      </c>
      <c r="B86" s="277" t="s">
        <v>75</v>
      </c>
      <c r="C86" s="278">
        <v>3896.85</v>
      </c>
      <c r="D86" s="279">
        <v>3900.6</v>
      </c>
      <c r="E86" s="279">
        <v>3871.25</v>
      </c>
      <c r="F86" s="279">
        <v>3845.65</v>
      </c>
      <c r="G86" s="279">
        <v>3816.3</v>
      </c>
      <c r="H86" s="279">
        <v>3926.2</v>
      </c>
      <c r="I86" s="279">
        <v>3955.5499999999993</v>
      </c>
      <c r="J86" s="279">
        <v>3981.1499999999996</v>
      </c>
      <c r="K86" s="277">
        <v>3929.95</v>
      </c>
      <c r="L86" s="277">
        <v>3875</v>
      </c>
      <c r="M86" s="277">
        <v>3.5858699999999999</v>
      </c>
    </row>
    <row r="87" spans="1:13" s="16" customFormat="1">
      <c r="A87" s="268">
        <v>77</v>
      </c>
      <c r="B87" s="277" t="s">
        <v>314</v>
      </c>
      <c r="C87" s="278">
        <v>493.3</v>
      </c>
      <c r="D87" s="279">
        <v>494.2</v>
      </c>
      <c r="E87" s="279">
        <v>490.59999999999997</v>
      </c>
      <c r="F87" s="279">
        <v>487.9</v>
      </c>
      <c r="G87" s="279">
        <v>484.29999999999995</v>
      </c>
      <c r="H87" s="279">
        <v>496.9</v>
      </c>
      <c r="I87" s="279">
        <v>500.5</v>
      </c>
      <c r="J87" s="279">
        <v>503.2</v>
      </c>
      <c r="K87" s="277">
        <v>497.8</v>
      </c>
      <c r="L87" s="277">
        <v>491.5</v>
      </c>
      <c r="M87" s="277">
        <v>1.45688</v>
      </c>
    </row>
    <row r="88" spans="1:13" s="16" customFormat="1">
      <c r="A88" s="268">
        <v>78</v>
      </c>
      <c r="B88" s="277" t="s">
        <v>323</v>
      </c>
      <c r="C88" s="278">
        <v>173.1</v>
      </c>
      <c r="D88" s="279">
        <v>173.14999999999998</v>
      </c>
      <c r="E88" s="279">
        <v>170.59999999999997</v>
      </c>
      <c r="F88" s="279">
        <v>168.1</v>
      </c>
      <c r="G88" s="279">
        <v>165.54999999999998</v>
      </c>
      <c r="H88" s="279">
        <v>175.64999999999995</v>
      </c>
      <c r="I88" s="279">
        <v>178.19999999999996</v>
      </c>
      <c r="J88" s="279">
        <v>180.69999999999993</v>
      </c>
      <c r="K88" s="277">
        <v>175.7</v>
      </c>
      <c r="L88" s="277">
        <v>170.65</v>
      </c>
      <c r="M88" s="277">
        <v>13.0678</v>
      </c>
    </row>
    <row r="89" spans="1:13" s="16" customFormat="1">
      <c r="A89" s="268">
        <v>79</v>
      </c>
      <c r="B89" s="277" t="s">
        <v>76</v>
      </c>
      <c r="C89" s="278">
        <v>388.2</v>
      </c>
      <c r="D89" s="279">
        <v>391.25</v>
      </c>
      <c r="E89" s="279">
        <v>384</v>
      </c>
      <c r="F89" s="279">
        <v>379.8</v>
      </c>
      <c r="G89" s="279">
        <v>372.55</v>
      </c>
      <c r="H89" s="279">
        <v>395.45</v>
      </c>
      <c r="I89" s="279">
        <v>402.7</v>
      </c>
      <c r="J89" s="279">
        <v>406.9</v>
      </c>
      <c r="K89" s="277">
        <v>398.5</v>
      </c>
      <c r="L89" s="277">
        <v>387.05</v>
      </c>
      <c r="M89" s="277">
        <v>22.489059999999998</v>
      </c>
    </row>
    <row r="90" spans="1:13" s="16" customFormat="1">
      <c r="A90" s="268">
        <v>80</v>
      </c>
      <c r="B90" s="277" t="s">
        <v>77</v>
      </c>
      <c r="C90" s="278">
        <v>106.7</v>
      </c>
      <c r="D90" s="279">
        <v>106.45</v>
      </c>
      <c r="E90" s="279">
        <v>104.65</v>
      </c>
      <c r="F90" s="279">
        <v>102.60000000000001</v>
      </c>
      <c r="G90" s="279">
        <v>100.80000000000001</v>
      </c>
      <c r="H90" s="279">
        <v>108.5</v>
      </c>
      <c r="I90" s="279">
        <v>110.29999999999998</v>
      </c>
      <c r="J90" s="279">
        <v>112.35</v>
      </c>
      <c r="K90" s="277">
        <v>108.25</v>
      </c>
      <c r="L90" s="277">
        <v>104.4</v>
      </c>
      <c r="M90" s="277">
        <v>216.69721999999999</v>
      </c>
    </row>
    <row r="91" spans="1:13" s="16" customFormat="1">
      <c r="A91" s="268">
        <v>81</v>
      </c>
      <c r="B91" s="277" t="s">
        <v>332</v>
      </c>
      <c r="C91" s="278">
        <v>386.2</v>
      </c>
      <c r="D91" s="279">
        <v>386.09999999999997</v>
      </c>
      <c r="E91" s="279">
        <v>380.34999999999991</v>
      </c>
      <c r="F91" s="279">
        <v>374.49999999999994</v>
      </c>
      <c r="G91" s="279">
        <v>368.74999999999989</v>
      </c>
      <c r="H91" s="279">
        <v>391.94999999999993</v>
      </c>
      <c r="I91" s="279">
        <v>397.70000000000005</v>
      </c>
      <c r="J91" s="279">
        <v>403.54999999999995</v>
      </c>
      <c r="K91" s="277">
        <v>391.85</v>
      </c>
      <c r="L91" s="277">
        <v>380.25</v>
      </c>
      <c r="M91" s="277">
        <v>14.95815</v>
      </c>
    </row>
    <row r="92" spans="1:13" s="16" customFormat="1">
      <c r="A92" s="268">
        <v>82</v>
      </c>
      <c r="B92" s="277" t="s">
        <v>333</v>
      </c>
      <c r="C92" s="278">
        <v>522.54999999999995</v>
      </c>
      <c r="D92" s="279">
        <v>525.69999999999993</v>
      </c>
      <c r="E92" s="279">
        <v>517.39999999999986</v>
      </c>
      <c r="F92" s="279">
        <v>512.24999999999989</v>
      </c>
      <c r="G92" s="279">
        <v>503.94999999999982</v>
      </c>
      <c r="H92" s="279">
        <v>530.84999999999991</v>
      </c>
      <c r="I92" s="279">
        <v>539.14999999999986</v>
      </c>
      <c r="J92" s="279">
        <v>544.29999999999995</v>
      </c>
      <c r="K92" s="277">
        <v>534</v>
      </c>
      <c r="L92" s="277">
        <v>520.54999999999995</v>
      </c>
      <c r="M92" s="277">
        <v>2.5314899999999998</v>
      </c>
    </row>
    <row r="93" spans="1:13" s="16" customFormat="1">
      <c r="A93" s="268">
        <v>83</v>
      </c>
      <c r="B93" s="277" t="s">
        <v>335</v>
      </c>
      <c r="C93" s="278">
        <v>277.14999999999998</v>
      </c>
      <c r="D93" s="279">
        <v>278.93333333333334</v>
      </c>
      <c r="E93" s="279">
        <v>273.2166666666667</v>
      </c>
      <c r="F93" s="279">
        <v>269.28333333333336</v>
      </c>
      <c r="G93" s="279">
        <v>263.56666666666672</v>
      </c>
      <c r="H93" s="279">
        <v>282.86666666666667</v>
      </c>
      <c r="I93" s="279">
        <v>288.58333333333326</v>
      </c>
      <c r="J93" s="279">
        <v>292.51666666666665</v>
      </c>
      <c r="K93" s="277">
        <v>284.64999999999998</v>
      </c>
      <c r="L93" s="277">
        <v>275</v>
      </c>
      <c r="M93" s="277">
        <v>1.9694199999999999</v>
      </c>
    </row>
    <row r="94" spans="1:13" s="16" customFormat="1">
      <c r="A94" s="268">
        <v>84</v>
      </c>
      <c r="B94" s="277" t="s">
        <v>329</v>
      </c>
      <c r="C94" s="278">
        <v>401.55</v>
      </c>
      <c r="D94" s="279">
        <v>405.63333333333338</v>
      </c>
      <c r="E94" s="279">
        <v>395.06666666666678</v>
      </c>
      <c r="F94" s="279">
        <v>388.58333333333337</v>
      </c>
      <c r="G94" s="279">
        <v>378.01666666666677</v>
      </c>
      <c r="H94" s="279">
        <v>412.11666666666679</v>
      </c>
      <c r="I94" s="279">
        <v>422.68333333333339</v>
      </c>
      <c r="J94" s="279">
        <v>429.1666666666668</v>
      </c>
      <c r="K94" s="277">
        <v>416.2</v>
      </c>
      <c r="L94" s="277">
        <v>399.15</v>
      </c>
      <c r="M94" s="277">
        <v>1.23132</v>
      </c>
    </row>
    <row r="95" spans="1:13" s="16" customFormat="1">
      <c r="A95" s="268">
        <v>85</v>
      </c>
      <c r="B95" s="277" t="s">
        <v>78</v>
      </c>
      <c r="C95" s="278">
        <v>122.9</v>
      </c>
      <c r="D95" s="279">
        <v>123.66666666666667</v>
      </c>
      <c r="E95" s="279">
        <v>121.83333333333334</v>
      </c>
      <c r="F95" s="279">
        <v>120.76666666666667</v>
      </c>
      <c r="G95" s="279">
        <v>118.93333333333334</v>
      </c>
      <c r="H95" s="279">
        <v>124.73333333333335</v>
      </c>
      <c r="I95" s="279">
        <v>126.56666666666669</v>
      </c>
      <c r="J95" s="279">
        <v>127.63333333333335</v>
      </c>
      <c r="K95" s="277">
        <v>125.5</v>
      </c>
      <c r="L95" s="277">
        <v>122.6</v>
      </c>
      <c r="M95" s="277">
        <v>10.234780000000001</v>
      </c>
    </row>
    <row r="96" spans="1:13" s="16" customFormat="1">
      <c r="A96" s="268">
        <v>86</v>
      </c>
      <c r="B96" s="277" t="s">
        <v>330</v>
      </c>
      <c r="C96" s="278">
        <v>278</v>
      </c>
      <c r="D96" s="279">
        <v>281.8</v>
      </c>
      <c r="E96" s="279">
        <v>271.40000000000003</v>
      </c>
      <c r="F96" s="279">
        <v>264.8</v>
      </c>
      <c r="G96" s="279">
        <v>254.40000000000003</v>
      </c>
      <c r="H96" s="279">
        <v>288.40000000000003</v>
      </c>
      <c r="I96" s="279">
        <v>298.8</v>
      </c>
      <c r="J96" s="279">
        <v>305.40000000000003</v>
      </c>
      <c r="K96" s="277">
        <v>292.2</v>
      </c>
      <c r="L96" s="277">
        <v>275.2</v>
      </c>
      <c r="M96" s="277">
        <v>3.0175700000000001</v>
      </c>
    </row>
    <row r="97" spans="1:13" s="16" customFormat="1">
      <c r="A97" s="268">
        <v>87</v>
      </c>
      <c r="B97" s="277" t="s">
        <v>338</v>
      </c>
      <c r="C97" s="278">
        <v>381.6</v>
      </c>
      <c r="D97" s="279">
        <v>381.05</v>
      </c>
      <c r="E97" s="279">
        <v>376.1</v>
      </c>
      <c r="F97" s="279">
        <v>370.6</v>
      </c>
      <c r="G97" s="279">
        <v>365.65000000000003</v>
      </c>
      <c r="H97" s="279">
        <v>386.55</v>
      </c>
      <c r="I97" s="279">
        <v>391.49999999999994</v>
      </c>
      <c r="J97" s="279">
        <v>397</v>
      </c>
      <c r="K97" s="277">
        <v>386</v>
      </c>
      <c r="L97" s="277">
        <v>375.55</v>
      </c>
      <c r="M97" s="277">
        <v>10.19369</v>
      </c>
    </row>
    <row r="98" spans="1:13" s="16" customFormat="1">
      <c r="A98" s="268">
        <v>88</v>
      </c>
      <c r="B98" s="277" t="s">
        <v>336</v>
      </c>
      <c r="C98" s="278">
        <v>883.9</v>
      </c>
      <c r="D98" s="279">
        <v>883.33333333333337</v>
      </c>
      <c r="E98" s="279">
        <v>876.66666666666674</v>
      </c>
      <c r="F98" s="279">
        <v>869.43333333333339</v>
      </c>
      <c r="G98" s="279">
        <v>862.76666666666677</v>
      </c>
      <c r="H98" s="279">
        <v>890.56666666666672</v>
      </c>
      <c r="I98" s="279">
        <v>897.23333333333346</v>
      </c>
      <c r="J98" s="279">
        <v>904.4666666666667</v>
      </c>
      <c r="K98" s="277">
        <v>890</v>
      </c>
      <c r="L98" s="277">
        <v>876.1</v>
      </c>
      <c r="M98" s="277">
        <v>1.2422800000000001</v>
      </c>
    </row>
    <row r="99" spans="1:13" s="16" customFormat="1">
      <c r="A99" s="268">
        <v>89</v>
      </c>
      <c r="B99" s="277" t="s">
        <v>337</v>
      </c>
      <c r="C99" s="278">
        <v>17.75</v>
      </c>
      <c r="D99" s="279">
        <v>17.833333333333332</v>
      </c>
      <c r="E99" s="279">
        <v>17.616666666666664</v>
      </c>
      <c r="F99" s="279">
        <v>17.483333333333331</v>
      </c>
      <c r="G99" s="279">
        <v>17.266666666666662</v>
      </c>
      <c r="H99" s="279">
        <v>17.966666666666665</v>
      </c>
      <c r="I99" s="279">
        <v>18.183333333333334</v>
      </c>
      <c r="J99" s="279">
        <v>18.316666666666666</v>
      </c>
      <c r="K99" s="277">
        <v>18.05</v>
      </c>
      <c r="L99" s="277">
        <v>17.7</v>
      </c>
      <c r="M99" s="277">
        <v>10.21923</v>
      </c>
    </row>
    <row r="100" spans="1:13" s="16" customFormat="1">
      <c r="A100" s="268">
        <v>90</v>
      </c>
      <c r="B100" s="277" t="s">
        <v>339</v>
      </c>
      <c r="C100" s="278">
        <v>148.4</v>
      </c>
      <c r="D100" s="279">
        <v>150.13333333333333</v>
      </c>
      <c r="E100" s="279">
        <v>145.26666666666665</v>
      </c>
      <c r="F100" s="279">
        <v>142.13333333333333</v>
      </c>
      <c r="G100" s="279">
        <v>137.26666666666665</v>
      </c>
      <c r="H100" s="279">
        <v>153.26666666666665</v>
      </c>
      <c r="I100" s="279">
        <v>158.13333333333333</v>
      </c>
      <c r="J100" s="279">
        <v>161.26666666666665</v>
      </c>
      <c r="K100" s="277">
        <v>155</v>
      </c>
      <c r="L100" s="277">
        <v>147</v>
      </c>
      <c r="M100" s="277">
        <v>8.33277</v>
      </c>
    </row>
    <row r="101" spans="1:13">
      <c r="A101" s="268">
        <v>91</v>
      </c>
      <c r="B101" s="277" t="s">
        <v>80</v>
      </c>
      <c r="C101" s="278">
        <v>331.8</v>
      </c>
      <c r="D101" s="279">
        <v>333.35</v>
      </c>
      <c r="E101" s="279">
        <v>327.10000000000002</v>
      </c>
      <c r="F101" s="279">
        <v>322.39999999999998</v>
      </c>
      <c r="G101" s="279">
        <v>316.14999999999998</v>
      </c>
      <c r="H101" s="279">
        <v>338.05000000000007</v>
      </c>
      <c r="I101" s="279">
        <v>344.30000000000007</v>
      </c>
      <c r="J101" s="279">
        <v>349.00000000000011</v>
      </c>
      <c r="K101" s="277">
        <v>339.6</v>
      </c>
      <c r="L101" s="277">
        <v>328.65</v>
      </c>
      <c r="M101" s="277">
        <v>17.46377</v>
      </c>
    </row>
    <row r="102" spans="1:13">
      <c r="A102" s="268">
        <v>92</v>
      </c>
      <c r="B102" s="277" t="s">
        <v>340</v>
      </c>
      <c r="C102" s="278">
        <v>2489.9</v>
      </c>
      <c r="D102" s="279">
        <v>2485.6333333333332</v>
      </c>
      <c r="E102" s="279">
        <v>2444.2666666666664</v>
      </c>
      <c r="F102" s="279">
        <v>2398.6333333333332</v>
      </c>
      <c r="G102" s="279">
        <v>2357.2666666666664</v>
      </c>
      <c r="H102" s="279">
        <v>2531.2666666666664</v>
      </c>
      <c r="I102" s="279">
        <v>2572.6333333333332</v>
      </c>
      <c r="J102" s="279">
        <v>2618.2666666666664</v>
      </c>
      <c r="K102" s="277">
        <v>2527</v>
      </c>
      <c r="L102" s="277">
        <v>2440</v>
      </c>
      <c r="M102" s="277">
        <v>7.1739999999999998E-2</v>
      </c>
    </row>
    <row r="103" spans="1:13">
      <c r="A103" s="268">
        <v>93</v>
      </c>
      <c r="B103" s="277" t="s">
        <v>81</v>
      </c>
      <c r="C103" s="278">
        <v>648.95000000000005</v>
      </c>
      <c r="D103" s="279">
        <v>642.33333333333337</v>
      </c>
      <c r="E103" s="279">
        <v>628.66666666666674</v>
      </c>
      <c r="F103" s="279">
        <v>608.38333333333333</v>
      </c>
      <c r="G103" s="279">
        <v>594.7166666666667</v>
      </c>
      <c r="H103" s="279">
        <v>662.61666666666679</v>
      </c>
      <c r="I103" s="279">
        <v>676.28333333333353</v>
      </c>
      <c r="J103" s="279">
        <v>696.56666666666683</v>
      </c>
      <c r="K103" s="277">
        <v>656</v>
      </c>
      <c r="L103" s="277">
        <v>622.04999999999995</v>
      </c>
      <c r="M103" s="277">
        <v>7.8796900000000001</v>
      </c>
    </row>
    <row r="104" spans="1:13">
      <c r="A104" s="268">
        <v>94</v>
      </c>
      <c r="B104" s="277" t="s">
        <v>334</v>
      </c>
      <c r="C104" s="278">
        <v>217.55</v>
      </c>
      <c r="D104" s="279">
        <v>217.13333333333333</v>
      </c>
      <c r="E104" s="279">
        <v>214.51666666666665</v>
      </c>
      <c r="F104" s="279">
        <v>211.48333333333332</v>
      </c>
      <c r="G104" s="279">
        <v>208.86666666666665</v>
      </c>
      <c r="H104" s="279">
        <v>220.16666666666666</v>
      </c>
      <c r="I104" s="279">
        <v>222.78333333333333</v>
      </c>
      <c r="J104" s="279">
        <v>225.81666666666666</v>
      </c>
      <c r="K104" s="277">
        <v>219.75</v>
      </c>
      <c r="L104" s="277">
        <v>214.1</v>
      </c>
      <c r="M104" s="277">
        <v>0.83455999999999997</v>
      </c>
    </row>
    <row r="105" spans="1:13">
      <c r="A105" s="268">
        <v>95</v>
      </c>
      <c r="B105" s="277" t="s">
        <v>342</v>
      </c>
      <c r="C105" s="278">
        <v>156.5</v>
      </c>
      <c r="D105" s="279">
        <v>157.58333333333334</v>
      </c>
      <c r="E105" s="279">
        <v>154.41666666666669</v>
      </c>
      <c r="F105" s="279">
        <v>152.33333333333334</v>
      </c>
      <c r="G105" s="279">
        <v>149.16666666666669</v>
      </c>
      <c r="H105" s="279">
        <v>159.66666666666669</v>
      </c>
      <c r="I105" s="279">
        <v>162.83333333333337</v>
      </c>
      <c r="J105" s="279">
        <v>164.91666666666669</v>
      </c>
      <c r="K105" s="277">
        <v>160.75</v>
      </c>
      <c r="L105" s="277">
        <v>155.5</v>
      </c>
      <c r="M105" s="277">
        <v>21.04251</v>
      </c>
    </row>
    <row r="106" spans="1:13">
      <c r="A106" s="268">
        <v>96</v>
      </c>
      <c r="B106" s="277" t="s">
        <v>343</v>
      </c>
      <c r="C106" s="278">
        <v>83.5</v>
      </c>
      <c r="D106" s="279">
        <v>83.133333333333326</v>
      </c>
      <c r="E106" s="279">
        <v>81.816666666666649</v>
      </c>
      <c r="F106" s="279">
        <v>80.133333333333326</v>
      </c>
      <c r="G106" s="279">
        <v>78.816666666666649</v>
      </c>
      <c r="H106" s="279">
        <v>84.816666666666649</v>
      </c>
      <c r="I106" s="279">
        <v>86.133333333333312</v>
      </c>
      <c r="J106" s="279">
        <v>87.816666666666649</v>
      </c>
      <c r="K106" s="277">
        <v>84.45</v>
      </c>
      <c r="L106" s="277">
        <v>81.45</v>
      </c>
      <c r="M106" s="277">
        <v>12.423260000000001</v>
      </c>
    </row>
    <row r="107" spans="1:13">
      <c r="A107" s="268">
        <v>97</v>
      </c>
      <c r="B107" s="277" t="s">
        <v>82</v>
      </c>
      <c r="C107" s="278">
        <v>242.15</v>
      </c>
      <c r="D107" s="279">
        <v>239.51666666666665</v>
      </c>
      <c r="E107" s="279">
        <v>235.3833333333333</v>
      </c>
      <c r="F107" s="279">
        <v>228.61666666666665</v>
      </c>
      <c r="G107" s="279">
        <v>224.48333333333329</v>
      </c>
      <c r="H107" s="279">
        <v>246.2833333333333</v>
      </c>
      <c r="I107" s="279">
        <v>250.41666666666663</v>
      </c>
      <c r="J107" s="279">
        <v>257.18333333333328</v>
      </c>
      <c r="K107" s="277">
        <v>243.65</v>
      </c>
      <c r="L107" s="277">
        <v>232.75</v>
      </c>
      <c r="M107" s="277">
        <v>149.35084000000001</v>
      </c>
    </row>
    <row r="108" spans="1:13">
      <c r="A108" s="268">
        <v>98</v>
      </c>
      <c r="B108" s="285" t="s">
        <v>344</v>
      </c>
      <c r="C108" s="278">
        <v>440.25</v>
      </c>
      <c r="D108" s="279">
        <v>435.59999999999997</v>
      </c>
      <c r="E108" s="279">
        <v>430.19999999999993</v>
      </c>
      <c r="F108" s="279">
        <v>420.15</v>
      </c>
      <c r="G108" s="279">
        <v>414.74999999999994</v>
      </c>
      <c r="H108" s="279">
        <v>445.64999999999992</v>
      </c>
      <c r="I108" s="279">
        <v>451.0499999999999</v>
      </c>
      <c r="J108" s="279">
        <v>461.09999999999991</v>
      </c>
      <c r="K108" s="277">
        <v>441</v>
      </c>
      <c r="L108" s="277">
        <v>425.55</v>
      </c>
      <c r="M108" s="277">
        <v>0.82996999999999999</v>
      </c>
    </row>
    <row r="109" spans="1:13">
      <c r="A109" s="268">
        <v>99</v>
      </c>
      <c r="B109" s="277" t="s">
        <v>83</v>
      </c>
      <c r="C109" s="278">
        <v>747.75</v>
      </c>
      <c r="D109" s="279">
        <v>750.33333333333337</v>
      </c>
      <c r="E109" s="279">
        <v>742.66666666666674</v>
      </c>
      <c r="F109" s="279">
        <v>737.58333333333337</v>
      </c>
      <c r="G109" s="279">
        <v>729.91666666666674</v>
      </c>
      <c r="H109" s="279">
        <v>755.41666666666674</v>
      </c>
      <c r="I109" s="279">
        <v>763.08333333333348</v>
      </c>
      <c r="J109" s="279">
        <v>768.16666666666674</v>
      </c>
      <c r="K109" s="277">
        <v>758</v>
      </c>
      <c r="L109" s="277">
        <v>745.25</v>
      </c>
      <c r="M109" s="277">
        <v>34.240679999999998</v>
      </c>
    </row>
    <row r="110" spans="1:13">
      <c r="A110" s="268">
        <v>100</v>
      </c>
      <c r="B110" s="277" t="s">
        <v>84</v>
      </c>
      <c r="C110" s="278">
        <v>140.44999999999999</v>
      </c>
      <c r="D110" s="279">
        <v>140.21666666666667</v>
      </c>
      <c r="E110" s="279">
        <v>139.43333333333334</v>
      </c>
      <c r="F110" s="279">
        <v>138.41666666666666</v>
      </c>
      <c r="G110" s="279">
        <v>137.63333333333333</v>
      </c>
      <c r="H110" s="279">
        <v>141.23333333333335</v>
      </c>
      <c r="I110" s="279">
        <v>142.01666666666671</v>
      </c>
      <c r="J110" s="279">
        <v>143.03333333333336</v>
      </c>
      <c r="K110" s="277">
        <v>141</v>
      </c>
      <c r="L110" s="277">
        <v>139.19999999999999</v>
      </c>
      <c r="M110" s="277">
        <v>87.851489999999998</v>
      </c>
    </row>
    <row r="111" spans="1:13">
      <c r="A111" s="268">
        <v>101</v>
      </c>
      <c r="B111" s="277" t="s">
        <v>345</v>
      </c>
      <c r="C111" s="278">
        <v>356.75</v>
      </c>
      <c r="D111" s="279">
        <v>358.91666666666669</v>
      </c>
      <c r="E111" s="279">
        <v>352.38333333333338</v>
      </c>
      <c r="F111" s="279">
        <v>348.01666666666671</v>
      </c>
      <c r="G111" s="279">
        <v>341.48333333333341</v>
      </c>
      <c r="H111" s="279">
        <v>363.28333333333336</v>
      </c>
      <c r="I111" s="279">
        <v>369.81666666666666</v>
      </c>
      <c r="J111" s="279">
        <v>374.18333333333334</v>
      </c>
      <c r="K111" s="277">
        <v>365.45</v>
      </c>
      <c r="L111" s="277">
        <v>354.55</v>
      </c>
      <c r="M111" s="277">
        <v>3.8146100000000001</v>
      </c>
    </row>
    <row r="112" spans="1:13">
      <c r="A112" s="268">
        <v>102</v>
      </c>
      <c r="B112" s="277" t="s">
        <v>3766</v>
      </c>
      <c r="C112" s="278">
        <v>1943.55</v>
      </c>
      <c r="D112" s="279">
        <v>1949.4666666666665</v>
      </c>
      <c r="E112" s="279">
        <v>1925.6833333333329</v>
      </c>
      <c r="F112" s="279">
        <v>1907.8166666666664</v>
      </c>
      <c r="G112" s="279">
        <v>1884.0333333333328</v>
      </c>
      <c r="H112" s="279">
        <v>1967.333333333333</v>
      </c>
      <c r="I112" s="279">
        <v>1991.1166666666663</v>
      </c>
      <c r="J112" s="279">
        <v>2008.9833333333331</v>
      </c>
      <c r="K112" s="277">
        <v>1973.25</v>
      </c>
      <c r="L112" s="277">
        <v>1931.6</v>
      </c>
      <c r="M112" s="277">
        <v>1.13506</v>
      </c>
    </row>
    <row r="113" spans="1:13">
      <c r="A113" s="268">
        <v>103</v>
      </c>
      <c r="B113" s="277" t="s">
        <v>85</v>
      </c>
      <c r="C113" s="278">
        <v>1413.85</v>
      </c>
      <c r="D113" s="279">
        <v>1414.7666666666667</v>
      </c>
      <c r="E113" s="279">
        <v>1404.5333333333333</v>
      </c>
      <c r="F113" s="279">
        <v>1395.2166666666667</v>
      </c>
      <c r="G113" s="279">
        <v>1384.9833333333333</v>
      </c>
      <c r="H113" s="279">
        <v>1424.0833333333333</v>
      </c>
      <c r="I113" s="279">
        <v>1434.3166666666664</v>
      </c>
      <c r="J113" s="279">
        <v>1443.6333333333332</v>
      </c>
      <c r="K113" s="277">
        <v>1425</v>
      </c>
      <c r="L113" s="277">
        <v>1405.45</v>
      </c>
      <c r="M113" s="277">
        <v>3.3573499999999998</v>
      </c>
    </row>
    <row r="114" spans="1:13">
      <c r="A114" s="268">
        <v>104</v>
      </c>
      <c r="B114" s="277" t="s">
        <v>86</v>
      </c>
      <c r="C114" s="278">
        <v>393.3</v>
      </c>
      <c r="D114" s="279">
        <v>391.55</v>
      </c>
      <c r="E114" s="279">
        <v>388.35</v>
      </c>
      <c r="F114" s="279">
        <v>383.40000000000003</v>
      </c>
      <c r="G114" s="279">
        <v>380.20000000000005</v>
      </c>
      <c r="H114" s="279">
        <v>396.5</v>
      </c>
      <c r="I114" s="279">
        <v>399.69999999999993</v>
      </c>
      <c r="J114" s="279">
        <v>404.65</v>
      </c>
      <c r="K114" s="277">
        <v>394.75</v>
      </c>
      <c r="L114" s="277">
        <v>386.6</v>
      </c>
      <c r="M114" s="277">
        <v>18.774450000000002</v>
      </c>
    </row>
    <row r="115" spans="1:13">
      <c r="A115" s="268">
        <v>105</v>
      </c>
      <c r="B115" s="277" t="s">
        <v>236</v>
      </c>
      <c r="C115" s="278">
        <v>805.5</v>
      </c>
      <c r="D115" s="279">
        <v>806.98333333333323</v>
      </c>
      <c r="E115" s="279">
        <v>788.61666666666645</v>
      </c>
      <c r="F115" s="279">
        <v>771.73333333333323</v>
      </c>
      <c r="G115" s="279">
        <v>753.36666666666645</v>
      </c>
      <c r="H115" s="279">
        <v>823.86666666666645</v>
      </c>
      <c r="I115" s="279">
        <v>842.23333333333323</v>
      </c>
      <c r="J115" s="279">
        <v>859.11666666666645</v>
      </c>
      <c r="K115" s="277">
        <v>825.35</v>
      </c>
      <c r="L115" s="277">
        <v>790.1</v>
      </c>
      <c r="M115" s="277">
        <v>8.1980400000000007</v>
      </c>
    </row>
    <row r="116" spans="1:13">
      <c r="A116" s="268">
        <v>106</v>
      </c>
      <c r="B116" s="277" t="s">
        <v>346</v>
      </c>
      <c r="C116" s="278">
        <v>601.6</v>
      </c>
      <c r="D116" s="279">
        <v>617.9</v>
      </c>
      <c r="E116" s="279">
        <v>575.9</v>
      </c>
      <c r="F116" s="279">
        <v>550.20000000000005</v>
      </c>
      <c r="G116" s="279">
        <v>508.20000000000005</v>
      </c>
      <c r="H116" s="279">
        <v>643.59999999999991</v>
      </c>
      <c r="I116" s="279">
        <v>685.59999999999991</v>
      </c>
      <c r="J116" s="279">
        <v>711.29999999999984</v>
      </c>
      <c r="K116" s="277">
        <v>659.9</v>
      </c>
      <c r="L116" s="277">
        <v>592.20000000000005</v>
      </c>
      <c r="M116" s="277">
        <v>6.7372699999999996</v>
      </c>
    </row>
    <row r="117" spans="1:13">
      <c r="A117" s="268">
        <v>107</v>
      </c>
      <c r="B117" s="277" t="s">
        <v>331</v>
      </c>
      <c r="C117" s="278">
        <v>1837.35</v>
      </c>
      <c r="D117" s="279">
        <v>1850.7833333333335</v>
      </c>
      <c r="E117" s="279">
        <v>1801.5666666666671</v>
      </c>
      <c r="F117" s="279">
        <v>1765.7833333333335</v>
      </c>
      <c r="G117" s="279">
        <v>1716.5666666666671</v>
      </c>
      <c r="H117" s="279">
        <v>1886.5666666666671</v>
      </c>
      <c r="I117" s="279">
        <v>1935.7833333333338</v>
      </c>
      <c r="J117" s="279">
        <v>1971.5666666666671</v>
      </c>
      <c r="K117" s="277">
        <v>1900</v>
      </c>
      <c r="L117" s="277">
        <v>1815</v>
      </c>
      <c r="M117" s="277">
        <v>0.55332000000000003</v>
      </c>
    </row>
    <row r="118" spans="1:13">
      <c r="A118" s="268">
        <v>108</v>
      </c>
      <c r="B118" s="277" t="s">
        <v>237</v>
      </c>
      <c r="C118" s="278">
        <v>264.45</v>
      </c>
      <c r="D118" s="279">
        <v>263.55</v>
      </c>
      <c r="E118" s="279">
        <v>259.55</v>
      </c>
      <c r="F118" s="279">
        <v>254.64999999999998</v>
      </c>
      <c r="G118" s="279">
        <v>250.64999999999998</v>
      </c>
      <c r="H118" s="279">
        <v>268.45000000000005</v>
      </c>
      <c r="I118" s="279">
        <v>272.45000000000005</v>
      </c>
      <c r="J118" s="279">
        <v>277.35000000000008</v>
      </c>
      <c r="K118" s="277">
        <v>267.55</v>
      </c>
      <c r="L118" s="277">
        <v>258.64999999999998</v>
      </c>
      <c r="M118" s="277">
        <v>3.6630199999999999</v>
      </c>
    </row>
    <row r="119" spans="1:13">
      <c r="A119" s="268">
        <v>109</v>
      </c>
      <c r="B119" s="277" t="s">
        <v>2996</v>
      </c>
      <c r="C119" s="278">
        <v>228.4</v>
      </c>
      <c r="D119" s="279">
        <v>225.26666666666665</v>
      </c>
      <c r="E119" s="279">
        <v>216.5333333333333</v>
      </c>
      <c r="F119" s="279">
        <v>204.66666666666666</v>
      </c>
      <c r="G119" s="279">
        <v>195.93333333333331</v>
      </c>
      <c r="H119" s="279">
        <v>237.1333333333333</v>
      </c>
      <c r="I119" s="279">
        <v>245.86666666666665</v>
      </c>
      <c r="J119" s="279">
        <v>257.73333333333329</v>
      </c>
      <c r="K119" s="277">
        <v>234</v>
      </c>
      <c r="L119" s="277">
        <v>213.4</v>
      </c>
      <c r="M119" s="277">
        <v>5.0296000000000003</v>
      </c>
    </row>
    <row r="120" spans="1:13">
      <c r="A120" s="268">
        <v>110</v>
      </c>
      <c r="B120" s="277" t="s">
        <v>235</v>
      </c>
      <c r="C120" s="278">
        <v>131.1</v>
      </c>
      <c r="D120" s="279">
        <v>131.45000000000002</v>
      </c>
      <c r="E120" s="279">
        <v>130.15000000000003</v>
      </c>
      <c r="F120" s="279">
        <v>129.20000000000002</v>
      </c>
      <c r="G120" s="279">
        <v>127.90000000000003</v>
      </c>
      <c r="H120" s="279">
        <v>132.40000000000003</v>
      </c>
      <c r="I120" s="279">
        <v>133.70000000000005</v>
      </c>
      <c r="J120" s="279">
        <v>134.65000000000003</v>
      </c>
      <c r="K120" s="277">
        <v>132.75</v>
      </c>
      <c r="L120" s="277">
        <v>130.5</v>
      </c>
      <c r="M120" s="277">
        <v>35.728349999999999</v>
      </c>
    </row>
    <row r="121" spans="1:13">
      <c r="A121" s="268">
        <v>111</v>
      </c>
      <c r="B121" s="277" t="s">
        <v>87</v>
      </c>
      <c r="C121" s="278">
        <v>473.55</v>
      </c>
      <c r="D121" s="279">
        <v>470.7</v>
      </c>
      <c r="E121" s="279">
        <v>466.5</v>
      </c>
      <c r="F121" s="279">
        <v>459.45</v>
      </c>
      <c r="G121" s="279">
        <v>455.25</v>
      </c>
      <c r="H121" s="279">
        <v>477.75</v>
      </c>
      <c r="I121" s="279">
        <v>481.94999999999993</v>
      </c>
      <c r="J121" s="279">
        <v>489</v>
      </c>
      <c r="K121" s="277">
        <v>474.9</v>
      </c>
      <c r="L121" s="277">
        <v>463.65</v>
      </c>
      <c r="M121" s="277">
        <v>15.492179999999999</v>
      </c>
    </row>
    <row r="122" spans="1:13">
      <c r="A122" s="268">
        <v>112</v>
      </c>
      <c r="B122" s="277" t="s">
        <v>347</v>
      </c>
      <c r="C122" s="278">
        <v>379.45</v>
      </c>
      <c r="D122" s="279">
        <v>382.48333333333335</v>
      </c>
      <c r="E122" s="279">
        <v>374.9666666666667</v>
      </c>
      <c r="F122" s="279">
        <v>370.48333333333335</v>
      </c>
      <c r="G122" s="279">
        <v>362.9666666666667</v>
      </c>
      <c r="H122" s="279">
        <v>386.9666666666667</v>
      </c>
      <c r="I122" s="279">
        <v>394.48333333333335</v>
      </c>
      <c r="J122" s="279">
        <v>398.9666666666667</v>
      </c>
      <c r="K122" s="277">
        <v>390</v>
      </c>
      <c r="L122" s="277">
        <v>378</v>
      </c>
      <c r="M122" s="277">
        <v>3.2526899999999999</v>
      </c>
    </row>
    <row r="123" spans="1:13">
      <c r="A123" s="268">
        <v>113</v>
      </c>
      <c r="B123" s="277" t="s">
        <v>88</v>
      </c>
      <c r="C123" s="278">
        <v>491.95</v>
      </c>
      <c r="D123" s="279">
        <v>490.75</v>
      </c>
      <c r="E123" s="279">
        <v>487.5</v>
      </c>
      <c r="F123" s="279">
        <v>483.05</v>
      </c>
      <c r="G123" s="279">
        <v>479.8</v>
      </c>
      <c r="H123" s="279">
        <v>495.2</v>
      </c>
      <c r="I123" s="279">
        <v>498.45</v>
      </c>
      <c r="J123" s="279">
        <v>502.9</v>
      </c>
      <c r="K123" s="277">
        <v>494</v>
      </c>
      <c r="L123" s="277">
        <v>486.3</v>
      </c>
      <c r="M123" s="277">
        <v>20.55913</v>
      </c>
    </row>
    <row r="124" spans="1:13">
      <c r="A124" s="268">
        <v>114</v>
      </c>
      <c r="B124" s="277" t="s">
        <v>238</v>
      </c>
      <c r="C124" s="278">
        <v>752.75</v>
      </c>
      <c r="D124" s="279">
        <v>758.01666666666677</v>
      </c>
      <c r="E124" s="279">
        <v>745.68333333333351</v>
      </c>
      <c r="F124" s="279">
        <v>738.61666666666679</v>
      </c>
      <c r="G124" s="279">
        <v>726.28333333333353</v>
      </c>
      <c r="H124" s="279">
        <v>765.08333333333348</v>
      </c>
      <c r="I124" s="279">
        <v>777.41666666666674</v>
      </c>
      <c r="J124" s="279">
        <v>784.48333333333346</v>
      </c>
      <c r="K124" s="277">
        <v>770.35</v>
      </c>
      <c r="L124" s="277">
        <v>750.95</v>
      </c>
      <c r="M124" s="277">
        <v>2.7544900000000001</v>
      </c>
    </row>
    <row r="125" spans="1:13">
      <c r="A125" s="268">
        <v>115</v>
      </c>
      <c r="B125" s="277" t="s">
        <v>348</v>
      </c>
      <c r="C125" s="278">
        <v>78.95</v>
      </c>
      <c r="D125" s="279">
        <v>78.850000000000009</v>
      </c>
      <c r="E125" s="279">
        <v>77.90000000000002</v>
      </c>
      <c r="F125" s="279">
        <v>76.850000000000009</v>
      </c>
      <c r="G125" s="279">
        <v>75.90000000000002</v>
      </c>
      <c r="H125" s="279">
        <v>79.90000000000002</v>
      </c>
      <c r="I125" s="279">
        <v>80.850000000000009</v>
      </c>
      <c r="J125" s="279">
        <v>81.90000000000002</v>
      </c>
      <c r="K125" s="277">
        <v>79.8</v>
      </c>
      <c r="L125" s="277">
        <v>77.8</v>
      </c>
      <c r="M125" s="277">
        <v>1.71756</v>
      </c>
    </row>
    <row r="126" spans="1:13">
      <c r="A126" s="268">
        <v>116</v>
      </c>
      <c r="B126" s="277" t="s">
        <v>355</v>
      </c>
      <c r="C126" s="278">
        <v>388.4</v>
      </c>
      <c r="D126" s="279">
        <v>390.8</v>
      </c>
      <c r="E126" s="279">
        <v>382.6</v>
      </c>
      <c r="F126" s="279">
        <v>376.8</v>
      </c>
      <c r="G126" s="279">
        <v>368.6</v>
      </c>
      <c r="H126" s="279">
        <v>396.6</v>
      </c>
      <c r="I126" s="279">
        <v>404.79999999999995</v>
      </c>
      <c r="J126" s="279">
        <v>410.6</v>
      </c>
      <c r="K126" s="277">
        <v>399</v>
      </c>
      <c r="L126" s="277">
        <v>385</v>
      </c>
      <c r="M126" s="277">
        <v>1.3407500000000001</v>
      </c>
    </row>
    <row r="127" spans="1:13">
      <c r="A127" s="268">
        <v>117</v>
      </c>
      <c r="B127" s="277" t="s">
        <v>356</v>
      </c>
      <c r="C127" s="278">
        <v>186.85</v>
      </c>
      <c r="D127" s="279">
        <v>188.75</v>
      </c>
      <c r="E127" s="279">
        <v>183.8</v>
      </c>
      <c r="F127" s="279">
        <v>180.75</v>
      </c>
      <c r="G127" s="279">
        <v>175.8</v>
      </c>
      <c r="H127" s="279">
        <v>191.8</v>
      </c>
      <c r="I127" s="279">
        <v>196.75</v>
      </c>
      <c r="J127" s="279">
        <v>199.8</v>
      </c>
      <c r="K127" s="277">
        <v>193.7</v>
      </c>
      <c r="L127" s="277">
        <v>185.7</v>
      </c>
      <c r="M127" s="277">
        <v>2.4629300000000001</v>
      </c>
    </row>
    <row r="128" spans="1:13">
      <c r="A128" s="268">
        <v>118</v>
      </c>
      <c r="B128" s="277" t="s">
        <v>349</v>
      </c>
      <c r="C128" s="278">
        <v>92.3</v>
      </c>
      <c r="D128" s="279">
        <v>91.05</v>
      </c>
      <c r="E128" s="279">
        <v>88.899999999999991</v>
      </c>
      <c r="F128" s="279">
        <v>85.5</v>
      </c>
      <c r="G128" s="279">
        <v>83.35</v>
      </c>
      <c r="H128" s="279">
        <v>94.449999999999989</v>
      </c>
      <c r="I128" s="279">
        <v>96.6</v>
      </c>
      <c r="J128" s="279">
        <v>99.999999999999986</v>
      </c>
      <c r="K128" s="277">
        <v>93.2</v>
      </c>
      <c r="L128" s="277">
        <v>87.65</v>
      </c>
      <c r="M128" s="277">
        <v>175.35842</v>
      </c>
    </row>
    <row r="129" spans="1:13">
      <c r="A129" s="268">
        <v>119</v>
      </c>
      <c r="B129" s="277" t="s">
        <v>350</v>
      </c>
      <c r="C129" s="278">
        <v>366.55</v>
      </c>
      <c r="D129" s="279">
        <v>370.88333333333338</v>
      </c>
      <c r="E129" s="279">
        <v>360.76666666666677</v>
      </c>
      <c r="F129" s="279">
        <v>354.98333333333341</v>
      </c>
      <c r="G129" s="279">
        <v>344.86666666666679</v>
      </c>
      <c r="H129" s="279">
        <v>376.66666666666674</v>
      </c>
      <c r="I129" s="279">
        <v>386.78333333333342</v>
      </c>
      <c r="J129" s="279">
        <v>392.56666666666672</v>
      </c>
      <c r="K129" s="277">
        <v>381</v>
      </c>
      <c r="L129" s="277">
        <v>365.1</v>
      </c>
      <c r="M129" s="277">
        <v>1.6613599999999999</v>
      </c>
    </row>
    <row r="130" spans="1:13">
      <c r="A130" s="268">
        <v>120</v>
      </c>
      <c r="B130" s="277" t="s">
        <v>351</v>
      </c>
      <c r="C130" s="278">
        <v>744.35</v>
      </c>
      <c r="D130" s="279">
        <v>765.30000000000007</v>
      </c>
      <c r="E130" s="279">
        <v>706.05000000000018</v>
      </c>
      <c r="F130" s="279">
        <v>667.75000000000011</v>
      </c>
      <c r="G130" s="279">
        <v>608.50000000000023</v>
      </c>
      <c r="H130" s="279">
        <v>803.60000000000014</v>
      </c>
      <c r="I130" s="279">
        <v>862.84999999999991</v>
      </c>
      <c r="J130" s="279">
        <v>901.15000000000009</v>
      </c>
      <c r="K130" s="277">
        <v>824.55</v>
      </c>
      <c r="L130" s="277">
        <v>727</v>
      </c>
      <c r="M130" s="277">
        <v>73.731049999999996</v>
      </c>
    </row>
    <row r="131" spans="1:13">
      <c r="A131" s="268">
        <v>121</v>
      </c>
      <c r="B131" s="277" t="s">
        <v>352</v>
      </c>
      <c r="C131" s="278">
        <v>115.35</v>
      </c>
      <c r="D131" s="279">
        <v>115.63333333333333</v>
      </c>
      <c r="E131" s="279">
        <v>112.71666666666665</v>
      </c>
      <c r="F131" s="279">
        <v>110.08333333333333</v>
      </c>
      <c r="G131" s="279">
        <v>107.16666666666666</v>
      </c>
      <c r="H131" s="279">
        <v>118.26666666666665</v>
      </c>
      <c r="I131" s="279">
        <v>121.18333333333334</v>
      </c>
      <c r="J131" s="279">
        <v>123.81666666666665</v>
      </c>
      <c r="K131" s="277">
        <v>118.55</v>
      </c>
      <c r="L131" s="277">
        <v>113</v>
      </c>
      <c r="M131" s="277">
        <v>15.69881</v>
      </c>
    </row>
    <row r="132" spans="1:13">
      <c r="A132" s="268">
        <v>122</v>
      </c>
      <c r="B132" s="277" t="s">
        <v>1221</v>
      </c>
      <c r="C132" s="278">
        <v>851.85</v>
      </c>
      <c r="D132" s="279">
        <v>858.2833333333333</v>
      </c>
      <c r="E132" s="279">
        <v>833.56666666666661</v>
      </c>
      <c r="F132" s="279">
        <v>815.2833333333333</v>
      </c>
      <c r="G132" s="279">
        <v>790.56666666666661</v>
      </c>
      <c r="H132" s="279">
        <v>876.56666666666661</v>
      </c>
      <c r="I132" s="279">
        <v>901.2833333333333</v>
      </c>
      <c r="J132" s="279">
        <v>919.56666666666661</v>
      </c>
      <c r="K132" s="277">
        <v>883</v>
      </c>
      <c r="L132" s="277">
        <v>840</v>
      </c>
      <c r="M132" s="277">
        <v>2.7363499999999998</v>
      </c>
    </row>
    <row r="133" spans="1:13">
      <c r="A133" s="268">
        <v>123</v>
      </c>
      <c r="B133" s="277" t="s">
        <v>90</v>
      </c>
      <c r="C133" s="278">
        <v>9.9499999999999993</v>
      </c>
      <c r="D133" s="279">
        <v>9.65</v>
      </c>
      <c r="E133" s="279">
        <v>9.3500000000000014</v>
      </c>
      <c r="F133" s="279">
        <v>8.7500000000000018</v>
      </c>
      <c r="G133" s="279">
        <v>8.4500000000000028</v>
      </c>
      <c r="H133" s="279">
        <v>10.25</v>
      </c>
      <c r="I133" s="279">
        <v>10.55</v>
      </c>
      <c r="J133" s="279">
        <v>11.149999999999999</v>
      </c>
      <c r="K133" s="277">
        <v>9.9499999999999993</v>
      </c>
      <c r="L133" s="277">
        <v>9.0500000000000007</v>
      </c>
      <c r="M133" s="277">
        <v>141.45623000000001</v>
      </c>
    </row>
    <row r="134" spans="1:13">
      <c r="A134" s="268">
        <v>124</v>
      </c>
      <c r="B134" s="277" t="s">
        <v>91</v>
      </c>
      <c r="C134" s="278">
        <v>3245.9</v>
      </c>
      <c r="D134" s="279">
        <v>3245.1666666666665</v>
      </c>
      <c r="E134" s="279">
        <v>3221.3833333333332</v>
      </c>
      <c r="F134" s="279">
        <v>3196.8666666666668</v>
      </c>
      <c r="G134" s="279">
        <v>3173.0833333333335</v>
      </c>
      <c r="H134" s="279">
        <v>3269.6833333333329</v>
      </c>
      <c r="I134" s="279">
        <v>3293.4666666666667</v>
      </c>
      <c r="J134" s="279">
        <v>3317.9833333333327</v>
      </c>
      <c r="K134" s="277">
        <v>3268.95</v>
      </c>
      <c r="L134" s="277">
        <v>3220.65</v>
      </c>
      <c r="M134" s="277">
        <v>8.8740400000000008</v>
      </c>
    </row>
    <row r="135" spans="1:13">
      <c r="A135" s="268">
        <v>125</v>
      </c>
      <c r="B135" s="277" t="s">
        <v>357</v>
      </c>
      <c r="C135" s="278">
        <v>8218</v>
      </c>
      <c r="D135" s="279">
        <v>8209.0166666666682</v>
      </c>
      <c r="E135" s="279">
        <v>8155.6333333333369</v>
      </c>
      <c r="F135" s="279">
        <v>8093.2666666666682</v>
      </c>
      <c r="G135" s="279">
        <v>8039.8833333333369</v>
      </c>
      <c r="H135" s="279">
        <v>8271.3833333333369</v>
      </c>
      <c r="I135" s="279">
        <v>8324.7666666666682</v>
      </c>
      <c r="J135" s="279">
        <v>8387.1333333333369</v>
      </c>
      <c r="K135" s="277">
        <v>8262.4</v>
      </c>
      <c r="L135" s="277">
        <v>8146.65</v>
      </c>
      <c r="M135" s="277">
        <v>0.44205</v>
      </c>
    </row>
    <row r="136" spans="1:13">
      <c r="A136" s="268">
        <v>126</v>
      </c>
      <c r="B136" s="277" t="s">
        <v>93</v>
      </c>
      <c r="C136" s="278">
        <v>156.4</v>
      </c>
      <c r="D136" s="279">
        <v>157.85</v>
      </c>
      <c r="E136" s="279">
        <v>153.25</v>
      </c>
      <c r="F136" s="279">
        <v>150.1</v>
      </c>
      <c r="G136" s="279">
        <v>145.5</v>
      </c>
      <c r="H136" s="279">
        <v>161</v>
      </c>
      <c r="I136" s="279">
        <v>165.59999999999997</v>
      </c>
      <c r="J136" s="279">
        <v>168.75</v>
      </c>
      <c r="K136" s="277">
        <v>162.44999999999999</v>
      </c>
      <c r="L136" s="277">
        <v>154.69999999999999</v>
      </c>
      <c r="M136" s="277">
        <v>146.65726000000001</v>
      </c>
    </row>
    <row r="137" spans="1:13">
      <c r="A137" s="268">
        <v>127</v>
      </c>
      <c r="B137" s="277" t="s">
        <v>231</v>
      </c>
      <c r="C137" s="278">
        <v>2341.15</v>
      </c>
      <c r="D137" s="279">
        <v>2317.6666666666665</v>
      </c>
      <c r="E137" s="279">
        <v>2283.583333333333</v>
      </c>
      <c r="F137" s="279">
        <v>2226.0166666666664</v>
      </c>
      <c r="G137" s="279">
        <v>2191.9333333333329</v>
      </c>
      <c r="H137" s="279">
        <v>2375.2333333333331</v>
      </c>
      <c r="I137" s="279">
        <v>2409.3166666666662</v>
      </c>
      <c r="J137" s="279">
        <v>2466.8833333333332</v>
      </c>
      <c r="K137" s="277">
        <v>2351.75</v>
      </c>
      <c r="L137" s="277">
        <v>2260.1</v>
      </c>
      <c r="M137" s="277">
        <v>10.368790000000001</v>
      </c>
    </row>
    <row r="138" spans="1:13">
      <c r="A138" s="268">
        <v>128</v>
      </c>
      <c r="B138" s="277" t="s">
        <v>94</v>
      </c>
      <c r="C138" s="278">
        <v>4427.7</v>
      </c>
      <c r="D138" s="279">
        <v>4446.7</v>
      </c>
      <c r="E138" s="279">
        <v>4401</v>
      </c>
      <c r="F138" s="279">
        <v>4374.3</v>
      </c>
      <c r="G138" s="279">
        <v>4328.6000000000004</v>
      </c>
      <c r="H138" s="279">
        <v>4473.3999999999996</v>
      </c>
      <c r="I138" s="279">
        <v>4519.0999999999985</v>
      </c>
      <c r="J138" s="279">
        <v>4545.7999999999993</v>
      </c>
      <c r="K138" s="277">
        <v>4492.3999999999996</v>
      </c>
      <c r="L138" s="277">
        <v>4420</v>
      </c>
      <c r="M138" s="277">
        <v>6.02257</v>
      </c>
    </row>
    <row r="139" spans="1:13">
      <c r="A139" s="268">
        <v>129</v>
      </c>
      <c r="B139" s="277" t="s">
        <v>1264</v>
      </c>
      <c r="C139" s="278">
        <v>764.6</v>
      </c>
      <c r="D139" s="279">
        <v>780</v>
      </c>
      <c r="E139" s="279">
        <v>748</v>
      </c>
      <c r="F139" s="279">
        <v>731.4</v>
      </c>
      <c r="G139" s="279">
        <v>699.4</v>
      </c>
      <c r="H139" s="279">
        <v>796.6</v>
      </c>
      <c r="I139" s="279">
        <v>828.6</v>
      </c>
      <c r="J139" s="279">
        <v>845.2</v>
      </c>
      <c r="K139" s="277">
        <v>812</v>
      </c>
      <c r="L139" s="277">
        <v>763.4</v>
      </c>
      <c r="M139" s="277">
        <v>2.6194799999999998</v>
      </c>
    </row>
    <row r="140" spans="1:13">
      <c r="A140" s="268">
        <v>130</v>
      </c>
      <c r="B140" s="277" t="s">
        <v>239</v>
      </c>
      <c r="C140" s="278">
        <v>85.3</v>
      </c>
      <c r="D140" s="279">
        <v>83.933333333333337</v>
      </c>
      <c r="E140" s="279">
        <v>81.616666666666674</v>
      </c>
      <c r="F140" s="279">
        <v>77.933333333333337</v>
      </c>
      <c r="G140" s="279">
        <v>75.616666666666674</v>
      </c>
      <c r="H140" s="279">
        <v>87.616666666666674</v>
      </c>
      <c r="I140" s="279">
        <v>89.933333333333337</v>
      </c>
      <c r="J140" s="279">
        <v>93.616666666666674</v>
      </c>
      <c r="K140" s="277">
        <v>86.25</v>
      </c>
      <c r="L140" s="277">
        <v>80.25</v>
      </c>
      <c r="M140" s="277">
        <v>46.436129999999999</v>
      </c>
    </row>
    <row r="141" spans="1:13">
      <c r="A141" s="268">
        <v>131</v>
      </c>
      <c r="B141" s="277" t="s">
        <v>95</v>
      </c>
      <c r="C141" s="278">
        <v>2217.25</v>
      </c>
      <c r="D141" s="279">
        <v>2216.4666666666667</v>
      </c>
      <c r="E141" s="279">
        <v>2182.9333333333334</v>
      </c>
      <c r="F141" s="279">
        <v>2148.6166666666668</v>
      </c>
      <c r="G141" s="279">
        <v>2115.0833333333335</v>
      </c>
      <c r="H141" s="279">
        <v>2250.7833333333333</v>
      </c>
      <c r="I141" s="279">
        <v>2284.3166666666671</v>
      </c>
      <c r="J141" s="279">
        <v>2318.6333333333332</v>
      </c>
      <c r="K141" s="277">
        <v>2250</v>
      </c>
      <c r="L141" s="277">
        <v>2182.15</v>
      </c>
      <c r="M141" s="277">
        <v>47.57114</v>
      </c>
    </row>
    <row r="142" spans="1:13">
      <c r="A142" s="268">
        <v>132</v>
      </c>
      <c r="B142" s="277" t="s">
        <v>359</v>
      </c>
      <c r="C142" s="278">
        <v>294.95</v>
      </c>
      <c r="D142" s="279">
        <v>295.91666666666669</v>
      </c>
      <c r="E142" s="279">
        <v>292.03333333333336</v>
      </c>
      <c r="F142" s="279">
        <v>289.11666666666667</v>
      </c>
      <c r="G142" s="279">
        <v>285.23333333333335</v>
      </c>
      <c r="H142" s="279">
        <v>298.83333333333337</v>
      </c>
      <c r="I142" s="279">
        <v>302.7166666666667</v>
      </c>
      <c r="J142" s="279">
        <v>305.63333333333338</v>
      </c>
      <c r="K142" s="277">
        <v>299.8</v>
      </c>
      <c r="L142" s="277">
        <v>293</v>
      </c>
      <c r="M142" s="277">
        <v>3.5506000000000002</v>
      </c>
    </row>
    <row r="143" spans="1:13">
      <c r="A143" s="268">
        <v>133</v>
      </c>
      <c r="B143" s="277" t="s">
        <v>360</v>
      </c>
      <c r="C143" s="278">
        <v>89.8</v>
      </c>
      <c r="D143" s="279">
        <v>90.733333333333334</v>
      </c>
      <c r="E143" s="279">
        <v>88.116666666666674</v>
      </c>
      <c r="F143" s="279">
        <v>86.433333333333337</v>
      </c>
      <c r="G143" s="279">
        <v>83.816666666666677</v>
      </c>
      <c r="H143" s="279">
        <v>92.416666666666671</v>
      </c>
      <c r="I143" s="279">
        <v>95.033333333333317</v>
      </c>
      <c r="J143" s="279">
        <v>96.716666666666669</v>
      </c>
      <c r="K143" s="277">
        <v>93.35</v>
      </c>
      <c r="L143" s="277">
        <v>89.05</v>
      </c>
      <c r="M143" s="277">
        <v>15.572990000000001</v>
      </c>
    </row>
    <row r="144" spans="1:13">
      <c r="A144" s="268">
        <v>134</v>
      </c>
      <c r="B144" s="277" t="s">
        <v>361</v>
      </c>
      <c r="C144" s="278">
        <v>224.65</v>
      </c>
      <c r="D144" s="279">
        <v>226.04999999999998</v>
      </c>
      <c r="E144" s="279">
        <v>222.59999999999997</v>
      </c>
      <c r="F144" s="279">
        <v>220.54999999999998</v>
      </c>
      <c r="G144" s="279">
        <v>217.09999999999997</v>
      </c>
      <c r="H144" s="279">
        <v>228.09999999999997</v>
      </c>
      <c r="I144" s="279">
        <v>231.54999999999995</v>
      </c>
      <c r="J144" s="279">
        <v>233.59999999999997</v>
      </c>
      <c r="K144" s="277">
        <v>229.5</v>
      </c>
      <c r="L144" s="277">
        <v>224</v>
      </c>
      <c r="M144" s="277">
        <v>0.54390000000000005</v>
      </c>
    </row>
    <row r="145" spans="1:13">
      <c r="A145" s="268">
        <v>135</v>
      </c>
      <c r="B145" s="277" t="s">
        <v>240</v>
      </c>
      <c r="C145" s="278">
        <v>356.4</v>
      </c>
      <c r="D145" s="279">
        <v>357.4666666666667</v>
      </c>
      <c r="E145" s="279">
        <v>353.93333333333339</v>
      </c>
      <c r="F145" s="279">
        <v>351.4666666666667</v>
      </c>
      <c r="G145" s="279">
        <v>347.93333333333339</v>
      </c>
      <c r="H145" s="279">
        <v>359.93333333333339</v>
      </c>
      <c r="I145" s="279">
        <v>363.4666666666667</v>
      </c>
      <c r="J145" s="279">
        <v>365.93333333333339</v>
      </c>
      <c r="K145" s="277">
        <v>361</v>
      </c>
      <c r="L145" s="277">
        <v>355</v>
      </c>
      <c r="M145" s="277">
        <v>18.915859999999999</v>
      </c>
    </row>
    <row r="146" spans="1:13">
      <c r="A146" s="268">
        <v>136</v>
      </c>
      <c r="B146" s="277" t="s">
        <v>241</v>
      </c>
      <c r="C146" s="278">
        <v>1067.9000000000001</v>
      </c>
      <c r="D146" s="279">
        <v>1064.6166666666668</v>
      </c>
      <c r="E146" s="279">
        <v>1057.2333333333336</v>
      </c>
      <c r="F146" s="279">
        <v>1046.5666666666668</v>
      </c>
      <c r="G146" s="279">
        <v>1039.1833333333336</v>
      </c>
      <c r="H146" s="279">
        <v>1075.2833333333335</v>
      </c>
      <c r="I146" s="279">
        <v>1082.6666666666667</v>
      </c>
      <c r="J146" s="279">
        <v>1093.3333333333335</v>
      </c>
      <c r="K146" s="277">
        <v>1072</v>
      </c>
      <c r="L146" s="277">
        <v>1053.95</v>
      </c>
      <c r="M146" s="277">
        <v>1.0683499999999999</v>
      </c>
    </row>
    <row r="147" spans="1:13">
      <c r="A147" s="268">
        <v>137</v>
      </c>
      <c r="B147" s="277" t="s">
        <v>242</v>
      </c>
      <c r="C147" s="278">
        <v>70.650000000000006</v>
      </c>
      <c r="D147" s="279">
        <v>70.900000000000006</v>
      </c>
      <c r="E147" s="279">
        <v>69.650000000000006</v>
      </c>
      <c r="F147" s="279">
        <v>68.650000000000006</v>
      </c>
      <c r="G147" s="279">
        <v>67.400000000000006</v>
      </c>
      <c r="H147" s="279">
        <v>71.900000000000006</v>
      </c>
      <c r="I147" s="279">
        <v>73.150000000000006</v>
      </c>
      <c r="J147" s="279">
        <v>74.150000000000006</v>
      </c>
      <c r="K147" s="277">
        <v>72.150000000000006</v>
      </c>
      <c r="L147" s="277">
        <v>69.900000000000006</v>
      </c>
      <c r="M147" s="277">
        <v>33.942709999999998</v>
      </c>
    </row>
    <row r="148" spans="1:13">
      <c r="A148" s="268">
        <v>138</v>
      </c>
      <c r="B148" s="277" t="s">
        <v>96</v>
      </c>
      <c r="C148" s="278">
        <v>55.65</v>
      </c>
      <c r="D148" s="279">
        <v>55.566666666666663</v>
      </c>
      <c r="E148" s="279">
        <v>54.683333333333323</v>
      </c>
      <c r="F148" s="279">
        <v>53.716666666666661</v>
      </c>
      <c r="G148" s="279">
        <v>52.833333333333321</v>
      </c>
      <c r="H148" s="279">
        <v>56.533333333333324</v>
      </c>
      <c r="I148" s="279">
        <v>57.416666666666664</v>
      </c>
      <c r="J148" s="279">
        <v>58.383333333333326</v>
      </c>
      <c r="K148" s="277">
        <v>56.45</v>
      </c>
      <c r="L148" s="277">
        <v>54.6</v>
      </c>
      <c r="M148" s="277">
        <v>89.653130000000004</v>
      </c>
    </row>
    <row r="149" spans="1:13">
      <c r="A149" s="268">
        <v>139</v>
      </c>
      <c r="B149" s="277" t="s">
        <v>362</v>
      </c>
      <c r="C149" s="278">
        <v>537.79999999999995</v>
      </c>
      <c r="D149" s="279">
        <v>542.69999999999993</v>
      </c>
      <c r="E149" s="279">
        <v>530.39999999999986</v>
      </c>
      <c r="F149" s="279">
        <v>522.99999999999989</v>
      </c>
      <c r="G149" s="279">
        <v>510.69999999999982</v>
      </c>
      <c r="H149" s="279">
        <v>550.09999999999991</v>
      </c>
      <c r="I149" s="279">
        <v>562.39999999999986</v>
      </c>
      <c r="J149" s="279">
        <v>569.79999999999995</v>
      </c>
      <c r="K149" s="277">
        <v>555</v>
      </c>
      <c r="L149" s="277">
        <v>535.29999999999995</v>
      </c>
      <c r="M149" s="277">
        <v>0.74373</v>
      </c>
    </row>
    <row r="150" spans="1:13">
      <c r="A150" s="268">
        <v>140</v>
      </c>
      <c r="B150" s="277" t="s">
        <v>1298</v>
      </c>
      <c r="C150" s="278">
        <v>1485</v>
      </c>
      <c r="D150" s="279">
        <v>1499.2166666666665</v>
      </c>
      <c r="E150" s="279">
        <v>1435.7833333333328</v>
      </c>
      <c r="F150" s="279">
        <v>1386.5666666666664</v>
      </c>
      <c r="G150" s="279">
        <v>1323.1333333333328</v>
      </c>
      <c r="H150" s="279">
        <v>1548.4333333333329</v>
      </c>
      <c r="I150" s="279">
        <v>1611.8666666666668</v>
      </c>
      <c r="J150" s="279">
        <v>1661.083333333333</v>
      </c>
      <c r="K150" s="277">
        <v>1562.65</v>
      </c>
      <c r="L150" s="277">
        <v>1450</v>
      </c>
      <c r="M150" s="277">
        <v>0.15992999999999999</v>
      </c>
    </row>
    <row r="151" spans="1:13">
      <c r="A151" s="268">
        <v>141</v>
      </c>
      <c r="B151" s="277" t="s">
        <v>97</v>
      </c>
      <c r="C151" s="278">
        <v>1118.0999999999999</v>
      </c>
      <c r="D151" s="279">
        <v>1127.0333333333333</v>
      </c>
      <c r="E151" s="279">
        <v>1102.0666666666666</v>
      </c>
      <c r="F151" s="279">
        <v>1086.0333333333333</v>
      </c>
      <c r="G151" s="279">
        <v>1061.0666666666666</v>
      </c>
      <c r="H151" s="279">
        <v>1143.0666666666666</v>
      </c>
      <c r="I151" s="279">
        <v>1168.0333333333333</v>
      </c>
      <c r="J151" s="279">
        <v>1184.0666666666666</v>
      </c>
      <c r="K151" s="277">
        <v>1152</v>
      </c>
      <c r="L151" s="277">
        <v>1111</v>
      </c>
      <c r="M151" s="277">
        <v>15.188269999999999</v>
      </c>
    </row>
    <row r="152" spans="1:13">
      <c r="A152" s="268">
        <v>142</v>
      </c>
      <c r="B152" s="277" t="s">
        <v>363</v>
      </c>
      <c r="C152" s="278">
        <v>297.25</v>
      </c>
      <c r="D152" s="279">
        <v>294.08333333333331</v>
      </c>
      <c r="E152" s="279">
        <v>288.16666666666663</v>
      </c>
      <c r="F152" s="279">
        <v>279.08333333333331</v>
      </c>
      <c r="G152" s="279">
        <v>273.16666666666663</v>
      </c>
      <c r="H152" s="279">
        <v>303.16666666666663</v>
      </c>
      <c r="I152" s="279">
        <v>309.08333333333326</v>
      </c>
      <c r="J152" s="279">
        <v>318.16666666666663</v>
      </c>
      <c r="K152" s="277">
        <v>300</v>
      </c>
      <c r="L152" s="277">
        <v>285</v>
      </c>
      <c r="M152" s="277">
        <v>3.07402</v>
      </c>
    </row>
    <row r="153" spans="1:13">
      <c r="A153" s="268">
        <v>143</v>
      </c>
      <c r="B153" s="277" t="s">
        <v>98</v>
      </c>
      <c r="C153" s="278">
        <v>171</v>
      </c>
      <c r="D153" s="279">
        <v>171.65</v>
      </c>
      <c r="E153" s="279">
        <v>168.3</v>
      </c>
      <c r="F153" s="279">
        <v>165.6</v>
      </c>
      <c r="G153" s="279">
        <v>162.25</v>
      </c>
      <c r="H153" s="279">
        <v>174.35000000000002</v>
      </c>
      <c r="I153" s="279">
        <v>177.7</v>
      </c>
      <c r="J153" s="279">
        <v>180.40000000000003</v>
      </c>
      <c r="K153" s="277">
        <v>175</v>
      </c>
      <c r="L153" s="277">
        <v>168.95</v>
      </c>
      <c r="M153" s="277">
        <v>46.449800000000003</v>
      </c>
    </row>
    <row r="154" spans="1:13">
      <c r="A154" s="268">
        <v>144</v>
      </c>
      <c r="B154" s="277" t="s">
        <v>243</v>
      </c>
      <c r="C154" s="278">
        <v>10.4</v>
      </c>
      <c r="D154" s="279">
        <v>10.366666666666667</v>
      </c>
      <c r="E154" s="279">
        <v>10.133333333333335</v>
      </c>
      <c r="F154" s="279">
        <v>9.8666666666666671</v>
      </c>
      <c r="G154" s="279">
        <v>9.6333333333333346</v>
      </c>
      <c r="H154" s="279">
        <v>10.633333333333335</v>
      </c>
      <c r="I154" s="279">
        <v>10.866666666666669</v>
      </c>
      <c r="J154" s="279">
        <v>11.133333333333335</v>
      </c>
      <c r="K154" s="277">
        <v>10.6</v>
      </c>
      <c r="L154" s="277">
        <v>10.1</v>
      </c>
      <c r="M154" s="277">
        <v>138.97460000000001</v>
      </c>
    </row>
    <row r="155" spans="1:13">
      <c r="A155" s="268">
        <v>145</v>
      </c>
      <c r="B155" s="277" t="s">
        <v>364</v>
      </c>
      <c r="C155" s="278">
        <v>317.35000000000002</v>
      </c>
      <c r="D155" s="279">
        <v>319.76666666666671</v>
      </c>
      <c r="E155" s="279">
        <v>312.23333333333341</v>
      </c>
      <c r="F155" s="279">
        <v>307.11666666666667</v>
      </c>
      <c r="G155" s="279">
        <v>299.58333333333337</v>
      </c>
      <c r="H155" s="279">
        <v>324.88333333333344</v>
      </c>
      <c r="I155" s="279">
        <v>332.41666666666674</v>
      </c>
      <c r="J155" s="279">
        <v>337.53333333333347</v>
      </c>
      <c r="K155" s="277">
        <v>327.3</v>
      </c>
      <c r="L155" s="277">
        <v>314.64999999999998</v>
      </c>
      <c r="M155" s="277">
        <v>3.5676600000000001</v>
      </c>
    </row>
    <row r="156" spans="1:13">
      <c r="A156" s="268">
        <v>146</v>
      </c>
      <c r="B156" s="277" t="s">
        <v>99</v>
      </c>
      <c r="C156" s="278">
        <v>56.4</v>
      </c>
      <c r="D156" s="279">
        <v>56.616666666666667</v>
      </c>
      <c r="E156" s="279">
        <v>55.783333333333331</v>
      </c>
      <c r="F156" s="279">
        <v>55.166666666666664</v>
      </c>
      <c r="G156" s="279">
        <v>54.333333333333329</v>
      </c>
      <c r="H156" s="279">
        <v>57.233333333333334</v>
      </c>
      <c r="I156" s="279">
        <v>58.066666666666663</v>
      </c>
      <c r="J156" s="279">
        <v>58.683333333333337</v>
      </c>
      <c r="K156" s="277">
        <v>57.45</v>
      </c>
      <c r="L156" s="277">
        <v>56</v>
      </c>
      <c r="M156" s="277">
        <v>398.67093999999997</v>
      </c>
    </row>
    <row r="157" spans="1:13">
      <c r="A157" s="268">
        <v>147</v>
      </c>
      <c r="B157" s="277" t="s">
        <v>367</v>
      </c>
      <c r="C157" s="278">
        <v>299.89999999999998</v>
      </c>
      <c r="D157" s="279">
        <v>301.96666666666664</v>
      </c>
      <c r="E157" s="279">
        <v>295.93333333333328</v>
      </c>
      <c r="F157" s="279">
        <v>291.96666666666664</v>
      </c>
      <c r="G157" s="279">
        <v>285.93333333333328</v>
      </c>
      <c r="H157" s="279">
        <v>305.93333333333328</v>
      </c>
      <c r="I157" s="279">
        <v>311.9666666666667</v>
      </c>
      <c r="J157" s="279">
        <v>315.93333333333328</v>
      </c>
      <c r="K157" s="277">
        <v>308</v>
      </c>
      <c r="L157" s="277">
        <v>298</v>
      </c>
      <c r="M157" s="277">
        <v>2.66567</v>
      </c>
    </row>
    <row r="158" spans="1:13">
      <c r="A158" s="268">
        <v>148</v>
      </c>
      <c r="B158" s="277" t="s">
        <v>366</v>
      </c>
      <c r="C158" s="278">
        <v>2689.25</v>
      </c>
      <c r="D158" s="279">
        <v>2763.4166666666665</v>
      </c>
      <c r="E158" s="279">
        <v>2580.833333333333</v>
      </c>
      <c r="F158" s="279">
        <v>2472.4166666666665</v>
      </c>
      <c r="G158" s="279">
        <v>2289.833333333333</v>
      </c>
      <c r="H158" s="279">
        <v>2871.833333333333</v>
      </c>
      <c r="I158" s="279">
        <v>3054.4166666666661</v>
      </c>
      <c r="J158" s="279">
        <v>3162.833333333333</v>
      </c>
      <c r="K158" s="277">
        <v>2946</v>
      </c>
      <c r="L158" s="277">
        <v>2655</v>
      </c>
      <c r="M158" s="277">
        <v>3.9336199999999999</v>
      </c>
    </row>
    <row r="159" spans="1:13">
      <c r="A159" s="268">
        <v>149</v>
      </c>
      <c r="B159" s="277" t="s">
        <v>368</v>
      </c>
      <c r="C159" s="278">
        <v>502.75</v>
      </c>
      <c r="D159" s="279">
        <v>492.91666666666669</v>
      </c>
      <c r="E159" s="279">
        <v>470.83333333333337</v>
      </c>
      <c r="F159" s="279">
        <v>438.91666666666669</v>
      </c>
      <c r="G159" s="279">
        <v>416.83333333333337</v>
      </c>
      <c r="H159" s="279">
        <v>524.83333333333337</v>
      </c>
      <c r="I159" s="279">
        <v>546.91666666666674</v>
      </c>
      <c r="J159" s="279">
        <v>578.83333333333337</v>
      </c>
      <c r="K159" s="277">
        <v>515</v>
      </c>
      <c r="L159" s="277">
        <v>461</v>
      </c>
      <c r="M159" s="277">
        <v>4.3125799999999996</v>
      </c>
    </row>
    <row r="160" spans="1:13">
      <c r="A160" s="268">
        <v>150</v>
      </c>
      <c r="B160" s="277" t="s">
        <v>2941</v>
      </c>
      <c r="C160" s="278">
        <v>528.45000000000005</v>
      </c>
      <c r="D160" s="279">
        <v>524.51666666666677</v>
      </c>
      <c r="E160" s="279">
        <v>510.03333333333353</v>
      </c>
      <c r="F160" s="279">
        <v>491.61666666666679</v>
      </c>
      <c r="G160" s="279">
        <v>477.13333333333355</v>
      </c>
      <c r="H160" s="279">
        <v>542.93333333333351</v>
      </c>
      <c r="I160" s="279">
        <v>557.41666666666686</v>
      </c>
      <c r="J160" s="279">
        <v>575.83333333333348</v>
      </c>
      <c r="K160" s="277">
        <v>539</v>
      </c>
      <c r="L160" s="277">
        <v>506.1</v>
      </c>
      <c r="M160" s="277">
        <v>1.8757600000000001</v>
      </c>
    </row>
    <row r="161" spans="1:13">
      <c r="A161" s="268">
        <v>151</v>
      </c>
      <c r="B161" s="277" t="s">
        <v>370</v>
      </c>
      <c r="C161" s="278">
        <v>136.05000000000001</v>
      </c>
      <c r="D161" s="279">
        <v>137.08333333333334</v>
      </c>
      <c r="E161" s="279">
        <v>134.66666666666669</v>
      </c>
      <c r="F161" s="279">
        <v>133.28333333333333</v>
      </c>
      <c r="G161" s="279">
        <v>130.86666666666667</v>
      </c>
      <c r="H161" s="279">
        <v>138.4666666666667</v>
      </c>
      <c r="I161" s="279">
        <v>140.88333333333338</v>
      </c>
      <c r="J161" s="279">
        <v>142.26666666666671</v>
      </c>
      <c r="K161" s="277">
        <v>139.5</v>
      </c>
      <c r="L161" s="277">
        <v>135.69999999999999</v>
      </c>
      <c r="M161" s="277">
        <v>8.2157300000000006</v>
      </c>
    </row>
    <row r="162" spans="1:13">
      <c r="A162" s="268">
        <v>152</v>
      </c>
      <c r="B162" s="277" t="s">
        <v>244</v>
      </c>
      <c r="C162" s="278">
        <v>119.25</v>
      </c>
      <c r="D162" s="279">
        <v>120.48333333333333</v>
      </c>
      <c r="E162" s="279">
        <v>115.96666666666667</v>
      </c>
      <c r="F162" s="279">
        <v>112.68333333333334</v>
      </c>
      <c r="G162" s="279">
        <v>108.16666666666667</v>
      </c>
      <c r="H162" s="279">
        <v>123.76666666666667</v>
      </c>
      <c r="I162" s="279">
        <v>128.28333333333336</v>
      </c>
      <c r="J162" s="279">
        <v>131.56666666666666</v>
      </c>
      <c r="K162" s="277">
        <v>125</v>
      </c>
      <c r="L162" s="277">
        <v>117.2</v>
      </c>
      <c r="M162" s="277">
        <v>112.9457</v>
      </c>
    </row>
    <row r="163" spans="1:13">
      <c r="A163" s="268">
        <v>153</v>
      </c>
      <c r="B163" s="277" t="s">
        <v>369</v>
      </c>
      <c r="C163" s="278">
        <v>63.75</v>
      </c>
      <c r="D163" s="279">
        <v>63</v>
      </c>
      <c r="E163" s="279">
        <v>61.400000000000006</v>
      </c>
      <c r="F163" s="279">
        <v>59.050000000000004</v>
      </c>
      <c r="G163" s="279">
        <v>57.45000000000001</v>
      </c>
      <c r="H163" s="279">
        <v>65.349999999999994</v>
      </c>
      <c r="I163" s="279">
        <v>66.949999999999989</v>
      </c>
      <c r="J163" s="279">
        <v>69.3</v>
      </c>
      <c r="K163" s="277">
        <v>64.599999999999994</v>
      </c>
      <c r="L163" s="277">
        <v>60.65</v>
      </c>
      <c r="M163" s="277">
        <v>86.298550000000006</v>
      </c>
    </row>
    <row r="164" spans="1:13">
      <c r="A164" s="268">
        <v>154</v>
      </c>
      <c r="B164" s="277" t="s">
        <v>100</v>
      </c>
      <c r="C164" s="278">
        <v>99.7</v>
      </c>
      <c r="D164" s="279">
        <v>100.71666666666668</v>
      </c>
      <c r="E164" s="279">
        <v>98.28333333333336</v>
      </c>
      <c r="F164" s="279">
        <v>96.866666666666674</v>
      </c>
      <c r="G164" s="279">
        <v>94.433333333333351</v>
      </c>
      <c r="H164" s="279">
        <v>102.13333333333337</v>
      </c>
      <c r="I164" s="279">
        <v>104.56666666666668</v>
      </c>
      <c r="J164" s="279">
        <v>105.98333333333338</v>
      </c>
      <c r="K164" s="277">
        <v>103.15</v>
      </c>
      <c r="L164" s="277">
        <v>99.3</v>
      </c>
      <c r="M164" s="277">
        <v>150.48067</v>
      </c>
    </row>
    <row r="165" spans="1:13">
      <c r="A165" s="268">
        <v>155</v>
      </c>
      <c r="B165" s="277" t="s">
        <v>375</v>
      </c>
      <c r="C165" s="278">
        <v>1861.05</v>
      </c>
      <c r="D165" s="279">
        <v>1869.0166666666667</v>
      </c>
      <c r="E165" s="279">
        <v>1842.0333333333333</v>
      </c>
      <c r="F165" s="279">
        <v>1823.0166666666667</v>
      </c>
      <c r="G165" s="279">
        <v>1796.0333333333333</v>
      </c>
      <c r="H165" s="279">
        <v>1888.0333333333333</v>
      </c>
      <c r="I165" s="279">
        <v>1915.0166666666664</v>
      </c>
      <c r="J165" s="279">
        <v>1934.0333333333333</v>
      </c>
      <c r="K165" s="277">
        <v>1896</v>
      </c>
      <c r="L165" s="277">
        <v>1850</v>
      </c>
      <c r="M165" s="277">
        <v>0.28754000000000002</v>
      </c>
    </row>
    <row r="166" spans="1:13">
      <c r="A166" s="268">
        <v>156</v>
      </c>
      <c r="B166" s="277" t="s">
        <v>376</v>
      </c>
      <c r="C166" s="278">
        <v>1963.5</v>
      </c>
      <c r="D166" s="279">
        <v>1981.8666666666668</v>
      </c>
      <c r="E166" s="279">
        <v>1931.7333333333336</v>
      </c>
      <c r="F166" s="279">
        <v>1899.9666666666667</v>
      </c>
      <c r="G166" s="279">
        <v>1849.8333333333335</v>
      </c>
      <c r="H166" s="279">
        <v>2013.6333333333337</v>
      </c>
      <c r="I166" s="279">
        <v>2063.7666666666669</v>
      </c>
      <c r="J166" s="279">
        <v>2095.5333333333338</v>
      </c>
      <c r="K166" s="277">
        <v>2032</v>
      </c>
      <c r="L166" s="277">
        <v>1950.1</v>
      </c>
      <c r="M166" s="277">
        <v>0.23476</v>
      </c>
    </row>
    <row r="167" spans="1:13">
      <c r="A167" s="268">
        <v>157</v>
      </c>
      <c r="B167" s="277" t="s">
        <v>372</v>
      </c>
      <c r="C167" s="278">
        <v>500.35</v>
      </c>
      <c r="D167" s="279">
        <v>503.25</v>
      </c>
      <c r="E167" s="279">
        <v>496.65</v>
      </c>
      <c r="F167" s="279">
        <v>492.95</v>
      </c>
      <c r="G167" s="279">
        <v>486.34999999999997</v>
      </c>
      <c r="H167" s="279">
        <v>506.95</v>
      </c>
      <c r="I167" s="279">
        <v>513.54999999999995</v>
      </c>
      <c r="J167" s="279">
        <v>517.25</v>
      </c>
      <c r="K167" s="277">
        <v>509.85</v>
      </c>
      <c r="L167" s="277">
        <v>499.55</v>
      </c>
      <c r="M167" s="277">
        <v>0.19742000000000001</v>
      </c>
    </row>
    <row r="168" spans="1:13">
      <c r="A168" s="268">
        <v>158</v>
      </c>
      <c r="B168" s="277" t="s">
        <v>382</v>
      </c>
      <c r="C168" s="278">
        <v>272.8</v>
      </c>
      <c r="D168" s="279">
        <v>273.51666666666665</v>
      </c>
      <c r="E168" s="279">
        <v>269.2833333333333</v>
      </c>
      <c r="F168" s="279">
        <v>265.76666666666665</v>
      </c>
      <c r="G168" s="279">
        <v>261.5333333333333</v>
      </c>
      <c r="H168" s="279">
        <v>277.0333333333333</v>
      </c>
      <c r="I168" s="279">
        <v>281.26666666666665</v>
      </c>
      <c r="J168" s="279">
        <v>284.7833333333333</v>
      </c>
      <c r="K168" s="277">
        <v>277.75</v>
      </c>
      <c r="L168" s="277">
        <v>270</v>
      </c>
      <c r="M168" s="277">
        <v>1.1624000000000001</v>
      </c>
    </row>
    <row r="169" spans="1:13">
      <c r="A169" s="268">
        <v>159</v>
      </c>
      <c r="B169" s="277" t="s">
        <v>373</v>
      </c>
      <c r="C169" s="278">
        <v>109.75</v>
      </c>
      <c r="D169" s="279">
        <v>110.88333333333333</v>
      </c>
      <c r="E169" s="279">
        <v>107.86666666666665</v>
      </c>
      <c r="F169" s="279">
        <v>105.98333333333332</v>
      </c>
      <c r="G169" s="279">
        <v>102.96666666666664</v>
      </c>
      <c r="H169" s="279">
        <v>112.76666666666665</v>
      </c>
      <c r="I169" s="279">
        <v>115.78333333333333</v>
      </c>
      <c r="J169" s="279">
        <v>117.66666666666666</v>
      </c>
      <c r="K169" s="277">
        <v>113.9</v>
      </c>
      <c r="L169" s="277">
        <v>109</v>
      </c>
      <c r="M169" s="277">
        <v>0.63392000000000004</v>
      </c>
    </row>
    <row r="170" spans="1:13">
      <c r="A170" s="268">
        <v>160</v>
      </c>
      <c r="B170" s="277" t="s">
        <v>374</v>
      </c>
      <c r="C170" s="278">
        <v>168</v>
      </c>
      <c r="D170" s="279">
        <v>170.66666666666666</v>
      </c>
      <c r="E170" s="279">
        <v>162.5333333333333</v>
      </c>
      <c r="F170" s="279">
        <v>157.06666666666663</v>
      </c>
      <c r="G170" s="279">
        <v>148.93333333333328</v>
      </c>
      <c r="H170" s="279">
        <v>176.13333333333333</v>
      </c>
      <c r="I170" s="279">
        <v>184.26666666666671</v>
      </c>
      <c r="J170" s="279">
        <v>189.73333333333335</v>
      </c>
      <c r="K170" s="277">
        <v>178.8</v>
      </c>
      <c r="L170" s="277">
        <v>165.2</v>
      </c>
      <c r="M170" s="277">
        <v>7.8938699999999997</v>
      </c>
    </row>
    <row r="171" spans="1:13">
      <c r="A171" s="268">
        <v>161</v>
      </c>
      <c r="B171" s="277" t="s">
        <v>245</v>
      </c>
      <c r="C171" s="278">
        <v>149.6</v>
      </c>
      <c r="D171" s="279">
        <v>150.46666666666667</v>
      </c>
      <c r="E171" s="279">
        <v>147.28333333333333</v>
      </c>
      <c r="F171" s="279">
        <v>144.96666666666667</v>
      </c>
      <c r="G171" s="279">
        <v>141.78333333333333</v>
      </c>
      <c r="H171" s="279">
        <v>152.78333333333333</v>
      </c>
      <c r="I171" s="279">
        <v>155.96666666666667</v>
      </c>
      <c r="J171" s="279">
        <v>158.28333333333333</v>
      </c>
      <c r="K171" s="277">
        <v>153.65</v>
      </c>
      <c r="L171" s="277">
        <v>148.15</v>
      </c>
      <c r="M171" s="277">
        <v>5.9994500000000004</v>
      </c>
    </row>
    <row r="172" spans="1:13">
      <c r="A172" s="268">
        <v>162</v>
      </c>
      <c r="B172" s="277" t="s">
        <v>378</v>
      </c>
      <c r="C172" s="278">
        <v>5414.65</v>
      </c>
      <c r="D172" s="279">
        <v>5394.8833333333332</v>
      </c>
      <c r="E172" s="279">
        <v>5299.7666666666664</v>
      </c>
      <c r="F172" s="279">
        <v>5184.8833333333332</v>
      </c>
      <c r="G172" s="279">
        <v>5089.7666666666664</v>
      </c>
      <c r="H172" s="279">
        <v>5509.7666666666664</v>
      </c>
      <c r="I172" s="279">
        <v>5604.8833333333332</v>
      </c>
      <c r="J172" s="279">
        <v>5719.7666666666664</v>
      </c>
      <c r="K172" s="277">
        <v>5490</v>
      </c>
      <c r="L172" s="277">
        <v>5280</v>
      </c>
      <c r="M172" s="277">
        <v>0.27855000000000002</v>
      </c>
    </row>
    <row r="173" spans="1:13">
      <c r="A173" s="268">
        <v>163</v>
      </c>
      <c r="B173" s="277" t="s">
        <v>379</v>
      </c>
      <c r="C173" s="278">
        <v>1570.65</v>
      </c>
      <c r="D173" s="279">
        <v>1574.8666666666668</v>
      </c>
      <c r="E173" s="279">
        <v>1520.7833333333335</v>
      </c>
      <c r="F173" s="279">
        <v>1470.9166666666667</v>
      </c>
      <c r="G173" s="279">
        <v>1416.8333333333335</v>
      </c>
      <c r="H173" s="279">
        <v>1624.7333333333336</v>
      </c>
      <c r="I173" s="279">
        <v>1678.8166666666666</v>
      </c>
      <c r="J173" s="279">
        <v>1728.6833333333336</v>
      </c>
      <c r="K173" s="277">
        <v>1628.95</v>
      </c>
      <c r="L173" s="277">
        <v>1525</v>
      </c>
      <c r="M173" s="277">
        <v>4.0891299999999999</v>
      </c>
    </row>
    <row r="174" spans="1:13">
      <c r="A174" s="268">
        <v>164</v>
      </c>
      <c r="B174" s="277" t="s">
        <v>101</v>
      </c>
      <c r="C174" s="278">
        <v>483.85</v>
      </c>
      <c r="D174" s="279">
        <v>486.5</v>
      </c>
      <c r="E174" s="279">
        <v>479</v>
      </c>
      <c r="F174" s="279">
        <v>474.15</v>
      </c>
      <c r="G174" s="279">
        <v>466.65</v>
      </c>
      <c r="H174" s="279">
        <v>491.35</v>
      </c>
      <c r="I174" s="279">
        <v>498.85</v>
      </c>
      <c r="J174" s="279">
        <v>503.70000000000005</v>
      </c>
      <c r="K174" s="277">
        <v>494</v>
      </c>
      <c r="L174" s="277">
        <v>481.65</v>
      </c>
      <c r="M174" s="277">
        <v>21.732489999999999</v>
      </c>
    </row>
    <row r="175" spans="1:13">
      <c r="A175" s="268">
        <v>165</v>
      </c>
      <c r="B175" s="277" t="s">
        <v>387</v>
      </c>
      <c r="C175" s="278">
        <v>48.65</v>
      </c>
      <c r="D175" s="279">
        <v>49.116666666666674</v>
      </c>
      <c r="E175" s="279">
        <v>47.983333333333348</v>
      </c>
      <c r="F175" s="279">
        <v>47.316666666666677</v>
      </c>
      <c r="G175" s="279">
        <v>46.183333333333351</v>
      </c>
      <c r="H175" s="279">
        <v>49.783333333333346</v>
      </c>
      <c r="I175" s="279">
        <v>50.916666666666671</v>
      </c>
      <c r="J175" s="279">
        <v>51.583333333333343</v>
      </c>
      <c r="K175" s="277">
        <v>50.25</v>
      </c>
      <c r="L175" s="277">
        <v>48.45</v>
      </c>
      <c r="M175" s="277">
        <v>16.40427</v>
      </c>
    </row>
    <row r="176" spans="1:13">
      <c r="A176" s="268">
        <v>166</v>
      </c>
      <c r="B176" s="277" t="s">
        <v>1397</v>
      </c>
      <c r="C176" s="278">
        <v>6085.1</v>
      </c>
      <c r="D176" s="279">
        <v>6131.7</v>
      </c>
      <c r="E176" s="279">
        <v>5990.4</v>
      </c>
      <c r="F176" s="279">
        <v>5895.7</v>
      </c>
      <c r="G176" s="279">
        <v>5754.4</v>
      </c>
      <c r="H176" s="279">
        <v>6226.4</v>
      </c>
      <c r="I176" s="279">
        <v>6367.7000000000007</v>
      </c>
      <c r="J176" s="279">
        <v>6462.4</v>
      </c>
      <c r="K176" s="277">
        <v>6273</v>
      </c>
      <c r="L176" s="277">
        <v>6037</v>
      </c>
      <c r="M176" s="277">
        <v>0.45012999999999997</v>
      </c>
    </row>
    <row r="177" spans="1:13">
      <c r="A177" s="268">
        <v>167</v>
      </c>
      <c r="B177" s="277" t="s">
        <v>103</v>
      </c>
      <c r="C177" s="278">
        <v>24.85</v>
      </c>
      <c r="D177" s="279">
        <v>25.133333333333336</v>
      </c>
      <c r="E177" s="279">
        <v>23.966666666666672</v>
      </c>
      <c r="F177" s="279">
        <v>23.083333333333336</v>
      </c>
      <c r="G177" s="279">
        <v>21.916666666666671</v>
      </c>
      <c r="H177" s="279">
        <v>26.016666666666673</v>
      </c>
      <c r="I177" s="279">
        <v>27.183333333333337</v>
      </c>
      <c r="J177" s="279">
        <v>28.066666666666674</v>
      </c>
      <c r="K177" s="277">
        <v>26.3</v>
      </c>
      <c r="L177" s="277">
        <v>24.25</v>
      </c>
      <c r="M177" s="277">
        <v>271.94724000000002</v>
      </c>
    </row>
    <row r="178" spans="1:13">
      <c r="A178" s="268">
        <v>168</v>
      </c>
      <c r="B178" s="277" t="s">
        <v>388</v>
      </c>
      <c r="C178" s="278">
        <v>223.7</v>
      </c>
      <c r="D178" s="279">
        <v>224.73333333333335</v>
      </c>
      <c r="E178" s="279">
        <v>216.9666666666667</v>
      </c>
      <c r="F178" s="279">
        <v>210.23333333333335</v>
      </c>
      <c r="G178" s="279">
        <v>202.4666666666667</v>
      </c>
      <c r="H178" s="279">
        <v>231.4666666666667</v>
      </c>
      <c r="I178" s="279">
        <v>239.23333333333335</v>
      </c>
      <c r="J178" s="279">
        <v>245.9666666666667</v>
      </c>
      <c r="K178" s="277">
        <v>232.5</v>
      </c>
      <c r="L178" s="277">
        <v>218</v>
      </c>
      <c r="M178" s="277">
        <v>58.638660000000002</v>
      </c>
    </row>
    <row r="179" spans="1:13">
      <c r="A179" s="268">
        <v>169</v>
      </c>
      <c r="B179" s="277" t="s">
        <v>380</v>
      </c>
      <c r="C179" s="278">
        <v>944.4</v>
      </c>
      <c r="D179" s="279">
        <v>950.98333333333323</v>
      </c>
      <c r="E179" s="279">
        <v>931.91666666666652</v>
      </c>
      <c r="F179" s="279">
        <v>919.43333333333328</v>
      </c>
      <c r="G179" s="279">
        <v>900.36666666666656</v>
      </c>
      <c r="H179" s="279">
        <v>963.46666666666647</v>
      </c>
      <c r="I179" s="279">
        <v>982.5333333333333</v>
      </c>
      <c r="J179" s="279">
        <v>995.01666666666642</v>
      </c>
      <c r="K179" s="277">
        <v>970.05</v>
      </c>
      <c r="L179" s="277">
        <v>938.5</v>
      </c>
      <c r="M179" s="277">
        <v>1.11887</v>
      </c>
    </row>
    <row r="180" spans="1:13">
      <c r="A180" s="268">
        <v>170</v>
      </c>
      <c r="B180" s="277" t="s">
        <v>246</v>
      </c>
      <c r="C180" s="278">
        <v>490.5</v>
      </c>
      <c r="D180" s="279">
        <v>491.35000000000008</v>
      </c>
      <c r="E180" s="279">
        <v>486.25000000000017</v>
      </c>
      <c r="F180" s="279">
        <v>482.00000000000011</v>
      </c>
      <c r="G180" s="279">
        <v>476.9000000000002</v>
      </c>
      <c r="H180" s="279">
        <v>495.60000000000014</v>
      </c>
      <c r="I180" s="279">
        <v>500.70000000000005</v>
      </c>
      <c r="J180" s="279">
        <v>504.9500000000001</v>
      </c>
      <c r="K180" s="277">
        <v>496.45</v>
      </c>
      <c r="L180" s="277">
        <v>487.1</v>
      </c>
      <c r="M180" s="277">
        <v>1.2130000000000001</v>
      </c>
    </row>
    <row r="181" spans="1:13">
      <c r="A181" s="268">
        <v>171</v>
      </c>
      <c r="B181" s="277" t="s">
        <v>104</v>
      </c>
      <c r="C181" s="278">
        <v>677.75</v>
      </c>
      <c r="D181" s="279">
        <v>684.4</v>
      </c>
      <c r="E181" s="279">
        <v>667.8</v>
      </c>
      <c r="F181" s="279">
        <v>657.85</v>
      </c>
      <c r="G181" s="279">
        <v>641.25</v>
      </c>
      <c r="H181" s="279">
        <v>694.34999999999991</v>
      </c>
      <c r="I181" s="279">
        <v>710.95</v>
      </c>
      <c r="J181" s="279">
        <v>720.89999999999986</v>
      </c>
      <c r="K181" s="277">
        <v>701</v>
      </c>
      <c r="L181" s="277">
        <v>674.45</v>
      </c>
      <c r="M181" s="277">
        <v>11.837899999999999</v>
      </c>
    </row>
    <row r="182" spans="1:13">
      <c r="A182" s="268">
        <v>172</v>
      </c>
      <c r="B182" s="277" t="s">
        <v>247</v>
      </c>
      <c r="C182" s="278">
        <v>418.8</v>
      </c>
      <c r="D182" s="279">
        <v>416.23333333333335</v>
      </c>
      <c r="E182" s="279">
        <v>411.06666666666672</v>
      </c>
      <c r="F182" s="279">
        <v>403.33333333333337</v>
      </c>
      <c r="G182" s="279">
        <v>398.16666666666674</v>
      </c>
      <c r="H182" s="279">
        <v>423.9666666666667</v>
      </c>
      <c r="I182" s="279">
        <v>429.13333333333333</v>
      </c>
      <c r="J182" s="279">
        <v>436.86666666666667</v>
      </c>
      <c r="K182" s="277">
        <v>421.4</v>
      </c>
      <c r="L182" s="277">
        <v>408.5</v>
      </c>
      <c r="M182" s="277">
        <v>1.0839399999999999</v>
      </c>
    </row>
    <row r="183" spans="1:13">
      <c r="A183" s="268">
        <v>173</v>
      </c>
      <c r="B183" s="277" t="s">
        <v>248</v>
      </c>
      <c r="C183" s="278">
        <v>855.25</v>
      </c>
      <c r="D183" s="279">
        <v>860.94999999999993</v>
      </c>
      <c r="E183" s="279">
        <v>848.39999999999986</v>
      </c>
      <c r="F183" s="279">
        <v>841.55</v>
      </c>
      <c r="G183" s="279">
        <v>828.99999999999989</v>
      </c>
      <c r="H183" s="279">
        <v>867.79999999999984</v>
      </c>
      <c r="I183" s="279">
        <v>880.3499999999998</v>
      </c>
      <c r="J183" s="279">
        <v>887.19999999999982</v>
      </c>
      <c r="K183" s="277">
        <v>873.5</v>
      </c>
      <c r="L183" s="277">
        <v>854.1</v>
      </c>
      <c r="M183" s="277">
        <v>4.5011599999999996</v>
      </c>
    </row>
    <row r="184" spans="1:13">
      <c r="A184" s="268">
        <v>174</v>
      </c>
      <c r="B184" s="277" t="s">
        <v>389</v>
      </c>
      <c r="C184" s="278">
        <v>85.15</v>
      </c>
      <c r="D184" s="279">
        <v>85.65000000000002</v>
      </c>
      <c r="E184" s="279">
        <v>83.600000000000037</v>
      </c>
      <c r="F184" s="279">
        <v>82.050000000000011</v>
      </c>
      <c r="G184" s="279">
        <v>80.000000000000028</v>
      </c>
      <c r="H184" s="279">
        <v>87.200000000000045</v>
      </c>
      <c r="I184" s="279">
        <v>89.250000000000028</v>
      </c>
      <c r="J184" s="279">
        <v>90.800000000000054</v>
      </c>
      <c r="K184" s="277">
        <v>87.7</v>
      </c>
      <c r="L184" s="277">
        <v>84.1</v>
      </c>
      <c r="M184" s="277">
        <v>2.36517</v>
      </c>
    </row>
    <row r="185" spans="1:13">
      <c r="A185" s="268">
        <v>175</v>
      </c>
      <c r="B185" s="277" t="s">
        <v>381</v>
      </c>
      <c r="C185" s="278">
        <v>311.64999999999998</v>
      </c>
      <c r="D185" s="279">
        <v>314.31666666666666</v>
      </c>
      <c r="E185" s="279">
        <v>307.33333333333331</v>
      </c>
      <c r="F185" s="279">
        <v>303.01666666666665</v>
      </c>
      <c r="G185" s="279">
        <v>296.0333333333333</v>
      </c>
      <c r="H185" s="279">
        <v>318.63333333333333</v>
      </c>
      <c r="I185" s="279">
        <v>325.61666666666667</v>
      </c>
      <c r="J185" s="279">
        <v>329.93333333333334</v>
      </c>
      <c r="K185" s="277">
        <v>321.3</v>
      </c>
      <c r="L185" s="277">
        <v>310</v>
      </c>
      <c r="M185" s="277">
        <v>18.392189999999999</v>
      </c>
    </row>
    <row r="186" spans="1:13">
      <c r="A186" s="268">
        <v>176</v>
      </c>
      <c r="B186" s="277" t="s">
        <v>249</v>
      </c>
      <c r="C186" s="278">
        <v>209.55</v>
      </c>
      <c r="D186" s="279">
        <v>203.1</v>
      </c>
      <c r="E186" s="279">
        <v>196.64999999999998</v>
      </c>
      <c r="F186" s="279">
        <v>183.74999999999997</v>
      </c>
      <c r="G186" s="279">
        <v>177.29999999999995</v>
      </c>
      <c r="H186" s="279">
        <v>216</v>
      </c>
      <c r="I186" s="279">
        <v>222.45</v>
      </c>
      <c r="J186" s="279">
        <v>235.35000000000002</v>
      </c>
      <c r="K186" s="277">
        <v>209.55</v>
      </c>
      <c r="L186" s="277">
        <v>190.2</v>
      </c>
      <c r="M186" s="277">
        <v>35.079990000000002</v>
      </c>
    </row>
    <row r="187" spans="1:13">
      <c r="A187" s="268">
        <v>177</v>
      </c>
      <c r="B187" s="277" t="s">
        <v>105</v>
      </c>
      <c r="C187" s="278">
        <v>673.75</v>
      </c>
      <c r="D187" s="279">
        <v>671.61666666666667</v>
      </c>
      <c r="E187" s="279">
        <v>663.7833333333333</v>
      </c>
      <c r="F187" s="279">
        <v>653.81666666666661</v>
      </c>
      <c r="G187" s="279">
        <v>645.98333333333323</v>
      </c>
      <c r="H187" s="279">
        <v>681.58333333333337</v>
      </c>
      <c r="I187" s="279">
        <v>689.41666666666663</v>
      </c>
      <c r="J187" s="279">
        <v>699.38333333333344</v>
      </c>
      <c r="K187" s="277">
        <v>679.45</v>
      </c>
      <c r="L187" s="277">
        <v>661.65</v>
      </c>
      <c r="M187" s="277">
        <v>18.239940000000001</v>
      </c>
    </row>
    <row r="188" spans="1:13">
      <c r="A188" s="268">
        <v>178</v>
      </c>
      <c r="B188" s="277" t="s">
        <v>383</v>
      </c>
      <c r="C188" s="278">
        <v>80.7</v>
      </c>
      <c r="D188" s="279">
        <v>80.816666666666663</v>
      </c>
      <c r="E188" s="279">
        <v>80.383333333333326</v>
      </c>
      <c r="F188" s="279">
        <v>80.066666666666663</v>
      </c>
      <c r="G188" s="279">
        <v>79.633333333333326</v>
      </c>
      <c r="H188" s="279">
        <v>81.133333333333326</v>
      </c>
      <c r="I188" s="279">
        <v>81.566666666666663</v>
      </c>
      <c r="J188" s="279">
        <v>81.883333333333326</v>
      </c>
      <c r="K188" s="277">
        <v>81.25</v>
      </c>
      <c r="L188" s="277">
        <v>80.5</v>
      </c>
      <c r="M188" s="277">
        <v>5.2866299999999997</v>
      </c>
    </row>
    <row r="189" spans="1:13">
      <c r="A189" s="268">
        <v>179</v>
      </c>
      <c r="B189" s="277" t="s">
        <v>384</v>
      </c>
      <c r="C189" s="278">
        <v>544.20000000000005</v>
      </c>
      <c r="D189" s="279">
        <v>548.58333333333337</v>
      </c>
      <c r="E189" s="279">
        <v>537.01666666666677</v>
      </c>
      <c r="F189" s="279">
        <v>529.83333333333337</v>
      </c>
      <c r="G189" s="279">
        <v>518.26666666666677</v>
      </c>
      <c r="H189" s="279">
        <v>555.76666666666677</v>
      </c>
      <c r="I189" s="279">
        <v>567.33333333333337</v>
      </c>
      <c r="J189" s="279">
        <v>574.51666666666677</v>
      </c>
      <c r="K189" s="277">
        <v>560.15</v>
      </c>
      <c r="L189" s="277">
        <v>541.4</v>
      </c>
      <c r="M189" s="277">
        <v>0.14299000000000001</v>
      </c>
    </row>
    <row r="190" spans="1:13">
      <c r="A190" s="268">
        <v>180</v>
      </c>
      <c r="B190" s="277" t="s">
        <v>1440</v>
      </c>
      <c r="C190" s="278">
        <v>208.75</v>
      </c>
      <c r="D190" s="279">
        <v>210.54999999999998</v>
      </c>
      <c r="E190" s="279">
        <v>206.39999999999998</v>
      </c>
      <c r="F190" s="279">
        <v>204.04999999999998</v>
      </c>
      <c r="G190" s="279">
        <v>199.89999999999998</v>
      </c>
      <c r="H190" s="279">
        <v>212.89999999999998</v>
      </c>
      <c r="I190" s="279">
        <v>217.05</v>
      </c>
      <c r="J190" s="279">
        <v>219.39999999999998</v>
      </c>
      <c r="K190" s="277">
        <v>214.7</v>
      </c>
      <c r="L190" s="277">
        <v>208.2</v>
      </c>
      <c r="M190" s="277">
        <v>3.1404800000000002</v>
      </c>
    </row>
    <row r="191" spans="1:13">
      <c r="A191" s="268">
        <v>181</v>
      </c>
      <c r="B191" s="277" t="s">
        <v>390</v>
      </c>
      <c r="C191" s="278">
        <v>68</v>
      </c>
      <c r="D191" s="279">
        <v>68.350000000000009</v>
      </c>
      <c r="E191" s="279">
        <v>66.300000000000011</v>
      </c>
      <c r="F191" s="279">
        <v>64.600000000000009</v>
      </c>
      <c r="G191" s="279">
        <v>62.550000000000011</v>
      </c>
      <c r="H191" s="279">
        <v>70.050000000000011</v>
      </c>
      <c r="I191" s="279">
        <v>72.099999999999994</v>
      </c>
      <c r="J191" s="279">
        <v>73.800000000000011</v>
      </c>
      <c r="K191" s="277">
        <v>70.400000000000006</v>
      </c>
      <c r="L191" s="277">
        <v>66.650000000000006</v>
      </c>
      <c r="M191" s="277">
        <v>56.820279999999997</v>
      </c>
    </row>
    <row r="192" spans="1:13">
      <c r="A192" s="268">
        <v>182</v>
      </c>
      <c r="B192" s="277" t="s">
        <v>250</v>
      </c>
      <c r="C192" s="278">
        <v>212.35</v>
      </c>
      <c r="D192" s="279">
        <v>212.85</v>
      </c>
      <c r="E192" s="279">
        <v>210.29999999999998</v>
      </c>
      <c r="F192" s="279">
        <v>208.25</v>
      </c>
      <c r="G192" s="279">
        <v>205.7</v>
      </c>
      <c r="H192" s="279">
        <v>214.89999999999998</v>
      </c>
      <c r="I192" s="279">
        <v>217.45</v>
      </c>
      <c r="J192" s="279">
        <v>219.49999999999997</v>
      </c>
      <c r="K192" s="277">
        <v>215.4</v>
      </c>
      <c r="L192" s="277">
        <v>210.8</v>
      </c>
      <c r="M192" s="277">
        <v>10.334020000000001</v>
      </c>
    </row>
    <row r="193" spans="1:13">
      <c r="A193" s="268">
        <v>183</v>
      </c>
      <c r="B193" s="277" t="s">
        <v>385</v>
      </c>
      <c r="C193" s="278">
        <v>337.55</v>
      </c>
      <c r="D193" s="279">
        <v>342.11666666666662</v>
      </c>
      <c r="E193" s="279">
        <v>330.53333333333325</v>
      </c>
      <c r="F193" s="279">
        <v>323.51666666666665</v>
      </c>
      <c r="G193" s="279">
        <v>311.93333333333328</v>
      </c>
      <c r="H193" s="279">
        <v>349.13333333333321</v>
      </c>
      <c r="I193" s="279">
        <v>360.71666666666658</v>
      </c>
      <c r="J193" s="279">
        <v>367.73333333333318</v>
      </c>
      <c r="K193" s="277">
        <v>353.7</v>
      </c>
      <c r="L193" s="277">
        <v>335.1</v>
      </c>
      <c r="M193" s="277">
        <v>2.7492200000000002</v>
      </c>
    </row>
    <row r="194" spans="1:13">
      <c r="A194" s="268">
        <v>184</v>
      </c>
      <c r="B194" s="277" t="s">
        <v>386</v>
      </c>
      <c r="C194" s="278">
        <v>326.95</v>
      </c>
      <c r="D194" s="279">
        <v>325.5</v>
      </c>
      <c r="E194" s="279">
        <v>321.7</v>
      </c>
      <c r="F194" s="279">
        <v>316.45</v>
      </c>
      <c r="G194" s="279">
        <v>312.64999999999998</v>
      </c>
      <c r="H194" s="279">
        <v>330.75</v>
      </c>
      <c r="I194" s="279">
        <v>334.54999999999995</v>
      </c>
      <c r="J194" s="279">
        <v>339.8</v>
      </c>
      <c r="K194" s="277">
        <v>329.3</v>
      </c>
      <c r="L194" s="277">
        <v>320.25</v>
      </c>
      <c r="M194" s="277">
        <v>9.7171299999999992</v>
      </c>
    </row>
    <row r="195" spans="1:13">
      <c r="A195" s="268">
        <v>185</v>
      </c>
      <c r="B195" s="277" t="s">
        <v>391</v>
      </c>
      <c r="C195" s="278">
        <v>694.75</v>
      </c>
      <c r="D195" s="279">
        <v>704.58333333333337</v>
      </c>
      <c r="E195" s="279">
        <v>680.16666666666674</v>
      </c>
      <c r="F195" s="279">
        <v>665.58333333333337</v>
      </c>
      <c r="G195" s="279">
        <v>641.16666666666674</v>
      </c>
      <c r="H195" s="279">
        <v>719.16666666666674</v>
      </c>
      <c r="I195" s="279">
        <v>743.58333333333348</v>
      </c>
      <c r="J195" s="279">
        <v>758.16666666666674</v>
      </c>
      <c r="K195" s="277">
        <v>729</v>
      </c>
      <c r="L195" s="277">
        <v>690</v>
      </c>
      <c r="M195" s="277">
        <v>0.59535000000000005</v>
      </c>
    </row>
    <row r="196" spans="1:13">
      <c r="A196" s="268">
        <v>186</v>
      </c>
      <c r="B196" s="277" t="s">
        <v>399</v>
      </c>
      <c r="C196" s="278">
        <v>1172.95</v>
      </c>
      <c r="D196" s="279">
        <v>1180.75</v>
      </c>
      <c r="E196" s="279">
        <v>1152.55</v>
      </c>
      <c r="F196" s="279">
        <v>1132.1499999999999</v>
      </c>
      <c r="G196" s="279">
        <v>1103.9499999999998</v>
      </c>
      <c r="H196" s="279">
        <v>1201.1500000000001</v>
      </c>
      <c r="I196" s="279">
        <v>1229.3499999999999</v>
      </c>
      <c r="J196" s="279">
        <v>1249.7500000000002</v>
      </c>
      <c r="K196" s="277">
        <v>1208.95</v>
      </c>
      <c r="L196" s="277">
        <v>1160.3499999999999</v>
      </c>
      <c r="M196" s="277">
        <v>4.1938700000000004</v>
      </c>
    </row>
    <row r="197" spans="1:13">
      <c r="A197" s="268">
        <v>187</v>
      </c>
      <c r="B197" s="277" t="s">
        <v>392</v>
      </c>
      <c r="C197" s="278">
        <v>35.65</v>
      </c>
      <c r="D197" s="279">
        <v>35.85</v>
      </c>
      <c r="E197" s="279">
        <v>35.200000000000003</v>
      </c>
      <c r="F197" s="279">
        <v>34.75</v>
      </c>
      <c r="G197" s="279">
        <v>34.1</v>
      </c>
      <c r="H197" s="279">
        <v>36.300000000000004</v>
      </c>
      <c r="I197" s="279">
        <v>36.949999999999996</v>
      </c>
      <c r="J197" s="279">
        <v>37.400000000000006</v>
      </c>
      <c r="K197" s="277">
        <v>36.5</v>
      </c>
      <c r="L197" s="277">
        <v>35.4</v>
      </c>
      <c r="M197" s="277">
        <v>5.1114699999999997</v>
      </c>
    </row>
    <row r="198" spans="1:13">
      <c r="A198" s="268">
        <v>188</v>
      </c>
      <c r="B198" s="277" t="s">
        <v>393</v>
      </c>
      <c r="C198" s="278">
        <v>807.8</v>
      </c>
      <c r="D198" s="279">
        <v>807.69999999999993</v>
      </c>
      <c r="E198" s="279">
        <v>793.39999999999986</v>
      </c>
      <c r="F198" s="279">
        <v>778.99999999999989</v>
      </c>
      <c r="G198" s="279">
        <v>764.69999999999982</v>
      </c>
      <c r="H198" s="279">
        <v>822.09999999999991</v>
      </c>
      <c r="I198" s="279">
        <v>836.39999999999986</v>
      </c>
      <c r="J198" s="279">
        <v>850.8</v>
      </c>
      <c r="K198" s="277">
        <v>822</v>
      </c>
      <c r="L198" s="277">
        <v>793.3</v>
      </c>
      <c r="M198" s="277">
        <v>1.1962900000000001</v>
      </c>
    </row>
    <row r="199" spans="1:13">
      <c r="A199" s="268">
        <v>189</v>
      </c>
      <c r="B199" s="277" t="s">
        <v>106</v>
      </c>
      <c r="C199" s="278">
        <v>663.05</v>
      </c>
      <c r="D199" s="279">
        <v>656.13333333333333</v>
      </c>
      <c r="E199" s="279">
        <v>644.36666666666667</v>
      </c>
      <c r="F199" s="279">
        <v>625.68333333333339</v>
      </c>
      <c r="G199" s="279">
        <v>613.91666666666674</v>
      </c>
      <c r="H199" s="279">
        <v>674.81666666666661</v>
      </c>
      <c r="I199" s="279">
        <v>686.58333333333326</v>
      </c>
      <c r="J199" s="279">
        <v>705.26666666666654</v>
      </c>
      <c r="K199" s="277">
        <v>667.9</v>
      </c>
      <c r="L199" s="277">
        <v>637.45000000000005</v>
      </c>
      <c r="M199" s="277">
        <v>29.566120000000002</v>
      </c>
    </row>
    <row r="200" spans="1:13">
      <c r="A200" s="268">
        <v>190</v>
      </c>
      <c r="B200" s="277" t="s">
        <v>108</v>
      </c>
      <c r="C200" s="278">
        <v>701.6</v>
      </c>
      <c r="D200" s="279">
        <v>702.61666666666679</v>
      </c>
      <c r="E200" s="279">
        <v>693.68333333333362</v>
      </c>
      <c r="F200" s="279">
        <v>685.76666666666688</v>
      </c>
      <c r="G200" s="279">
        <v>676.83333333333371</v>
      </c>
      <c r="H200" s="279">
        <v>710.53333333333353</v>
      </c>
      <c r="I200" s="279">
        <v>719.4666666666667</v>
      </c>
      <c r="J200" s="279">
        <v>727.38333333333344</v>
      </c>
      <c r="K200" s="277">
        <v>711.55</v>
      </c>
      <c r="L200" s="277">
        <v>694.7</v>
      </c>
      <c r="M200" s="277">
        <v>39.825099999999999</v>
      </c>
    </row>
    <row r="201" spans="1:13">
      <c r="A201" s="268">
        <v>191</v>
      </c>
      <c r="B201" s="277" t="s">
        <v>109</v>
      </c>
      <c r="C201" s="278">
        <v>1829.6</v>
      </c>
      <c r="D201" s="279">
        <v>1833.0166666666667</v>
      </c>
      <c r="E201" s="279">
        <v>1813.6333333333332</v>
      </c>
      <c r="F201" s="279">
        <v>1797.6666666666665</v>
      </c>
      <c r="G201" s="279">
        <v>1778.2833333333331</v>
      </c>
      <c r="H201" s="279">
        <v>1848.9833333333333</v>
      </c>
      <c r="I201" s="279">
        <v>1868.366666666667</v>
      </c>
      <c r="J201" s="279">
        <v>1884.3333333333335</v>
      </c>
      <c r="K201" s="277">
        <v>1852.4</v>
      </c>
      <c r="L201" s="277">
        <v>1817.05</v>
      </c>
      <c r="M201" s="277">
        <v>26.461590000000001</v>
      </c>
    </row>
    <row r="202" spans="1:13">
      <c r="A202" s="268">
        <v>192</v>
      </c>
      <c r="B202" s="277" t="s">
        <v>252</v>
      </c>
      <c r="C202" s="278">
        <v>2490.9499999999998</v>
      </c>
      <c r="D202" s="279">
        <v>2488.9833333333331</v>
      </c>
      <c r="E202" s="279">
        <v>2462.9666666666662</v>
      </c>
      <c r="F202" s="279">
        <v>2434.9833333333331</v>
      </c>
      <c r="G202" s="279">
        <v>2408.9666666666662</v>
      </c>
      <c r="H202" s="279">
        <v>2516.9666666666662</v>
      </c>
      <c r="I202" s="279">
        <v>2542.9833333333336</v>
      </c>
      <c r="J202" s="279">
        <v>2570.9666666666662</v>
      </c>
      <c r="K202" s="277">
        <v>2515</v>
      </c>
      <c r="L202" s="277">
        <v>2461</v>
      </c>
      <c r="M202" s="277">
        <v>4.2377700000000003</v>
      </c>
    </row>
    <row r="203" spans="1:13">
      <c r="A203" s="268">
        <v>193</v>
      </c>
      <c r="B203" s="277" t="s">
        <v>110</v>
      </c>
      <c r="C203" s="278">
        <v>1119.7</v>
      </c>
      <c r="D203" s="279">
        <v>1117.6333333333332</v>
      </c>
      <c r="E203" s="279">
        <v>1108.2666666666664</v>
      </c>
      <c r="F203" s="279">
        <v>1096.8333333333333</v>
      </c>
      <c r="G203" s="279">
        <v>1087.4666666666665</v>
      </c>
      <c r="H203" s="279">
        <v>1129.0666666666664</v>
      </c>
      <c r="I203" s="279">
        <v>1138.4333333333332</v>
      </c>
      <c r="J203" s="279">
        <v>1149.8666666666663</v>
      </c>
      <c r="K203" s="277">
        <v>1127</v>
      </c>
      <c r="L203" s="277">
        <v>1106.2</v>
      </c>
      <c r="M203" s="277">
        <v>138.00971999999999</v>
      </c>
    </row>
    <row r="204" spans="1:13">
      <c r="A204" s="268">
        <v>194</v>
      </c>
      <c r="B204" s="277" t="s">
        <v>253</v>
      </c>
      <c r="C204" s="278">
        <v>599.79999999999995</v>
      </c>
      <c r="D204" s="279">
        <v>598.80000000000007</v>
      </c>
      <c r="E204" s="279">
        <v>594.00000000000011</v>
      </c>
      <c r="F204" s="279">
        <v>588.20000000000005</v>
      </c>
      <c r="G204" s="279">
        <v>583.40000000000009</v>
      </c>
      <c r="H204" s="279">
        <v>604.60000000000014</v>
      </c>
      <c r="I204" s="279">
        <v>609.40000000000009</v>
      </c>
      <c r="J204" s="279">
        <v>615.20000000000016</v>
      </c>
      <c r="K204" s="277">
        <v>603.6</v>
      </c>
      <c r="L204" s="277">
        <v>593</v>
      </c>
      <c r="M204" s="277">
        <v>18.031379999999999</v>
      </c>
    </row>
    <row r="205" spans="1:13">
      <c r="A205" s="268">
        <v>195</v>
      </c>
      <c r="B205" s="277" t="s">
        <v>251</v>
      </c>
      <c r="C205" s="278">
        <v>930.9</v>
      </c>
      <c r="D205" s="279">
        <v>894.18333333333339</v>
      </c>
      <c r="E205" s="279">
        <v>838.36666666666679</v>
      </c>
      <c r="F205" s="279">
        <v>745.83333333333337</v>
      </c>
      <c r="G205" s="279">
        <v>690.01666666666677</v>
      </c>
      <c r="H205" s="279">
        <v>986.71666666666681</v>
      </c>
      <c r="I205" s="279">
        <v>1042.5333333333333</v>
      </c>
      <c r="J205" s="279">
        <v>1135.0666666666668</v>
      </c>
      <c r="K205" s="277">
        <v>950</v>
      </c>
      <c r="L205" s="277">
        <v>801.65</v>
      </c>
      <c r="M205" s="277">
        <v>66.182299999999998</v>
      </c>
    </row>
    <row r="206" spans="1:13">
      <c r="A206" s="268">
        <v>196</v>
      </c>
      <c r="B206" s="277" t="s">
        <v>394</v>
      </c>
      <c r="C206" s="278">
        <v>199.3</v>
      </c>
      <c r="D206" s="279">
        <v>200.26666666666665</v>
      </c>
      <c r="E206" s="279">
        <v>195.0333333333333</v>
      </c>
      <c r="F206" s="279">
        <v>190.76666666666665</v>
      </c>
      <c r="G206" s="279">
        <v>185.5333333333333</v>
      </c>
      <c r="H206" s="279">
        <v>204.5333333333333</v>
      </c>
      <c r="I206" s="279">
        <v>209.76666666666665</v>
      </c>
      <c r="J206" s="279">
        <v>214.0333333333333</v>
      </c>
      <c r="K206" s="277">
        <v>205.5</v>
      </c>
      <c r="L206" s="277">
        <v>196</v>
      </c>
      <c r="M206" s="277">
        <v>7.8302899999999998</v>
      </c>
    </row>
    <row r="207" spans="1:13">
      <c r="A207" s="268">
        <v>197</v>
      </c>
      <c r="B207" s="277" t="s">
        <v>395</v>
      </c>
      <c r="C207" s="278">
        <v>342.3</v>
      </c>
      <c r="D207" s="279">
        <v>346.83333333333331</v>
      </c>
      <c r="E207" s="279">
        <v>335.66666666666663</v>
      </c>
      <c r="F207" s="279">
        <v>329.0333333333333</v>
      </c>
      <c r="G207" s="279">
        <v>317.86666666666662</v>
      </c>
      <c r="H207" s="279">
        <v>353.46666666666664</v>
      </c>
      <c r="I207" s="279">
        <v>364.63333333333327</v>
      </c>
      <c r="J207" s="279">
        <v>371.26666666666665</v>
      </c>
      <c r="K207" s="277">
        <v>358</v>
      </c>
      <c r="L207" s="277">
        <v>340.2</v>
      </c>
      <c r="M207" s="277">
        <v>0.62541999999999998</v>
      </c>
    </row>
    <row r="208" spans="1:13">
      <c r="A208" s="268">
        <v>198</v>
      </c>
      <c r="B208" s="277" t="s">
        <v>111</v>
      </c>
      <c r="C208" s="278">
        <v>2969.75</v>
      </c>
      <c r="D208" s="279">
        <v>2993.5166666666664</v>
      </c>
      <c r="E208" s="279">
        <v>2934.083333333333</v>
      </c>
      <c r="F208" s="279">
        <v>2898.4166666666665</v>
      </c>
      <c r="G208" s="279">
        <v>2838.9833333333331</v>
      </c>
      <c r="H208" s="279">
        <v>3029.1833333333329</v>
      </c>
      <c r="I208" s="279">
        <v>3088.6166666666663</v>
      </c>
      <c r="J208" s="279">
        <v>3124.2833333333328</v>
      </c>
      <c r="K208" s="277">
        <v>3052.95</v>
      </c>
      <c r="L208" s="277">
        <v>2957.85</v>
      </c>
      <c r="M208" s="277">
        <v>13.2409</v>
      </c>
    </row>
    <row r="209" spans="1:13">
      <c r="A209" s="268">
        <v>199</v>
      </c>
      <c r="B209" s="277" t="s">
        <v>112</v>
      </c>
      <c r="C209" s="278">
        <v>418.95</v>
      </c>
      <c r="D209" s="279">
        <v>422.58333333333331</v>
      </c>
      <c r="E209" s="279">
        <v>412.36666666666662</v>
      </c>
      <c r="F209" s="279">
        <v>405.7833333333333</v>
      </c>
      <c r="G209" s="279">
        <v>395.56666666666661</v>
      </c>
      <c r="H209" s="279">
        <v>429.16666666666663</v>
      </c>
      <c r="I209" s="279">
        <v>439.38333333333333</v>
      </c>
      <c r="J209" s="279">
        <v>445.96666666666664</v>
      </c>
      <c r="K209" s="277">
        <v>432.8</v>
      </c>
      <c r="L209" s="277">
        <v>416</v>
      </c>
      <c r="M209" s="277">
        <v>6.5037599999999998</v>
      </c>
    </row>
    <row r="210" spans="1:13">
      <c r="A210" s="268">
        <v>200</v>
      </c>
      <c r="B210" s="277" t="s">
        <v>396</v>
      </c>
      <c r="C210" s="278">
        <v>17.3</v>
      </c>
      <c r="D210" s="279">
        <v>17.55</v>
      </c>
      <c r="E210" s="279">
        <v>16.850000000000001</v>
      </c>
      <c r="F210" s="279">
        <v>16.400000000000002</v>
      </c>
      <c r="G210" s="279">
        <v>15.700000000000003</v>
      </c>
      <c r="H210" s="279">
        <v>18</v>
      </c>
      <c r="I210" s="279">
        <v>18.699999999999996</v>
      </c>
      <c r="J210" s="279">
        <v>19.149999999999999</v>
      </c>
      <c r="K210" s="277">
        <v>18.25</v>
      </c>
      <c r="L210" s="277">
        <v>17.100000000000001</v>
      </c>
      <c r="M210" s="277">
        <v>97.194950000000006</v>
      </c>
    </row>
    <row r="211" spans="1:13">
      <c r="A211" s="268">
        <v>201</v>
      </c>
      <c r="B211" s="277" t="s">
        <v>398</v>
      </c>
      <c r="C211" s="278">
        <v>90.45</v>
      </c>
      <c r="D211" s="279">
        <v>90.933333333333337</v>
      </c>
      <c r="E211" s="279">
        <v>88.066666666666677</v>
      </c>
      <c r="F211" s="279">
        <v>85.683333333333337</v>
      </c>
      <c r="G211" s="279">
        <v>82.816666666666677</v>
      </c>
      <c r="H211" s="279">
        <v>93.316666666666677</v>
      </c>
      <c r="I211" s="279">
        <v>96.183333333333351</v>
      </c>
      <c r="J211" s="279">
        <v>98.566666666666677</v>
      </c>
      <c r="K211" s="277">
        <v>93.8</v>
      </c>
      <c r="L211" s="277">
        <v>88.55</v>
      </c>
      <c r="M211" s="277">
        <v>7.7915299999999998</v>
      </c>
    </row>
    <row r="212" spans="1:13">
      <c r="A212" s="268">
        <v>202</v>
      </c>
      <c r="B212" s="277" t="s">
        <v>114</v>
      </c>
      <c r="C212" s="278">
        <v>191.3</v>
      </c>
      <c r="D212" s="279">
        <v>192.58333333333334</v>
      </c>
      <c r="E212" s="279">
        <v>188.76666666666668</v>
      </c>
      <c r="F212" s="279">
        <v>186.23333333333335</v>
      </c>
      <c r="G212" s="279">
        <v>182.41666666666669</v>
      </c>
      <c r="H212" s="279">
        <v>195.11666666666667</v>
      </c>
      <c r="I212" s="279">
        <v>198.93333333333334</v>
      </c>
      <c r="J212" s="279">
        <v>201.46666666666667</v>
      </c>
      <c r="K212" s="277">
        <v>196.4</v>
      </c>
      <c r="L212" s="277">
        <v>190.05</v>
      </c>
      <c r="M212" s="277">
        <v>134.40054000000001</v>
      </c>
    </row>
    <row r="213" spans="1:13">
      <c r="A213" s="268">
        <v>203</v>
      </c>
      <c r="B213" s="277" t="s">
        <v>400</v>
      </c>
      <c r="C213" s="278">
        <v>38.049999999999997</v>
      </c>
      <c r="D213" s="279">
        <v>38.199999999999996</v>
      </c>
      <c r="E213" s="279">
        <v>37.349999999999994</v>
      </c>
      <c r="F213" s="279">
        <v>36.65</v>
      </c>
      <c r="G213" s="279">
        <v>35.799999999999997</v>
      </c>
      <c r="H213" s="279">
        <v>38.899999999999991</v>
      </c>
      <c r="I213" s="279">
        <v>39.75</v>
      </c>
      <c r="J213" s="279">
        <v>40.449999999999989</v>
      </c>
      <c r="K213" s="277">
        <v>39.049999999999997</v>
      </c>
      <c r="L213" s="277">
        <v>37.5</v>
      </c>
      <c r="M213" s="277">
        <v>12.994479999999999</v>
      </c>
    </row>
    <row r="214" spans="1:13">
      <c r="A214" s="268">
        <v>204</v>
      </c>
      <c r="B214" s="277" t="s">
        <v>115</v>
      </c>
      <c r="C214" s="278">
        <v>211.25</v>
      </c>
      <c r="D214" s="279">
        <v>212.0333333333333</v>
      </c>
      <c r="E214" s="279">
        <v>209.9166666666666</v>
      </c>
      <c r="F214" s="279">
        <v>208.58333333333329</v>
      </c>
      <c r="G214" s="279">
        <v>206.46666666666658</v>
      </c>
      <c r="H214" s="279">
        <v>213.36666666666662</v>
      </c>
      <c r="I214" s="279">
        <v>215.48333333333329</v>
      </c>
      <c r="J214" s="279">
        <v>216.81666666666663</v>
      </c>
      <c r="K214" s="277">
        <v>214.15</v>
      </c>
      <c r="L214" s="277">
        <v>210.7</v>
      </c>
      <c r="M214" s="277">
        <v>55.985190000000003</v>
      </c>
    </row>
    <row r="215" spans="1:13">
      <c r="A215" s="268">
        <v>205</v>
      </c>
      <c r="B215" s="277" t="s">
        <v>116</v>
      </c>
      <c r="C215" s="278">
        <v>2179.1</v>
      </c>
      <c r="D215" s="279">
        <v>2184</v>
      </c>
      <c r="E215" s="279">
        <v>2170.1</v>
      </c>
      <c r="F215" s="279">
        <v>2161.1</v>
      </c>
      <c r="G215" s="279">
        <v>2147.1999999999998</v>
      </c>
      <c r="H215" s="279">
        <v>2193</v>
      </c>
      <c r="I215" s="279">
        <v>2206.8999999999996</v>
      </c>
      <c r="J215" s="279">
        <v>2215.9</v>
      </c>
      <c r="K215" s="277">
        <v>2197.9</v>
      </c>
      <c r="L215" s="277">
        <v>2175</v>
      </c>
      <c r="M215" s="277">
        <v>17.748860000000001</v>
      </c>
    </row>
    <row r="216" spans="1:13">
      <c r="A216" s="268">
        <v>206</v>
      </c>
      <c r="B216" s="277" t="s">
        <v>254</v>
      </c>
      <c r="C216" s="278">
        <v>225.85</v>
      </c>
      <c r="D216" s="279">
        <v>226.61666666666667</v>
      </c>
      <c r="E216" s="279">
        <v>224.23333333333335</v>
      </c>
      <c r="F216" s="279">
        <v>222.61666666666667</v>
      </c>
      <c r="G216" s="279">
        <v>220.23333333333335</v>
      </c>
      <c r="H216" s="279">
        <v>228.23333333333335</v>
      </c>
      <c r="I216" s="279">
        <v>230.61666666666667</v>
      </c>
      <c r="J216" s="279">
        <v>232.23333333333335</v>
      </c>
      <c r="K216" s="277">
        <v>229</v>
      </c>
      <c r="L216" s="277">
        <v>225</v>
      </c>
      <c r="M216" s="277">
        <v>5.5697999999999999</v>
      </c>
    </row>
    <row r="217" spans="1:13">
      <c r="A217" s="268">
        <v>207</v>
      </c>
      <c r="B217" s="277" t="s">
        <v>401</v>
      </c>
      <c r="C217" s="278">
        <v>34647</v>
      </c>
      <c r="D217" s="279">
        <v>34285.666666666664</v>
      </c>
      <c r="E217" s="279">
        <v>33576.333333333328</v>
      </c>
      <c r="F217" s="279">
        <v>32505.666666666664</v>
      </c>
      <c r="G217" s="279">
        <v>31796.333333333328</v>
      </c>
      <c r="H217" s="279">
        <v>35356.333333333328</v>
      </c>
      <c r="I217" s="279">
        <v>36065.666666666657</v>
      </c>
      <c r="J217" s="279">
        <v>37136.333333333328</v>
      </c>
      <c r="K217" s="277">
        <v>34995</v>
      </c>
      <c r="L217" s="277">
        <v>33215</v>
      </c>
      <c r="M217" s="277">
        <v>0.10982</v>
      </c>
    </row>
    <row r="218" spans="1:13">
      <c r="A218" s="268">
        <v>208</v>
      </c>
      <c r="B218" s="277" t="s">
        <v>397</v>
      </c>
      <c r="C218" s="278">
        <v>56.9</v>
      </c>
      <c r="D218" s="279">
        <v>57.366666666666667</v>
      </c>
      <c r="E218" s="279">
        <v>55.533333333333331</v>
      </c>
      <c r="F218" s="279">
        <v>54.166666666666664</v>
      </c>
      <c r="G218" s="279">
        <v>52.333333333333329</v>
      </c>
      <c r="H218" s="279">
        <v>58.733333333333334</v>
      </c>
      <c r="I218" s="279">
        <v>60.566666666666663</v>
      </c>
      <c r="J218" s="279">
        <v>61.933333333333337</v>
      </c>
      <c r="K218" s="277">
        <v>59.2</v>
      </c>
      <c r="L218" s="277">
        <v>56</v>
      </c>
      <c r="M218" s="277">
        <v>34.218719999999998</v>
      </c>
    </row>
    <row r="219" spans="1:13">
      <c r="A219" s="268">
        <v>209</v>
      </c>
      <c r="B219" s="277" t="s">
        <v>255</v>
      </c>
      <c r="C219" s="278">
        <v>38.1</v>
      </c>
      <c r="D219" s="279">
        <v>38.483333333333334</v>
      </c>
      <c r="E219" s="279">
        <v>37.416666666666671</v>
      </c>
      <c r="F219" s="279">
        <v>36.733333333333334</v>
      </c>
      <c r="G219" s="279">
        <v>35.666666666666671</v>
      </c>
      <c r="H219" s="279">
        <v>39.166666666666671</v>
      </c>
      <c r="I219" s="279">
        <v>40.233333333333334</v>
      </c>
      <c r="J219" s="279">
        <v>40.916666666666671</v>
      </c>
      <c r="K219" s="277">
        <v>39.549999999999997</v>
      </c>
      <c r="L219" s="277">
        <v>37.799999999999997</v>
      </c>
      <c r="M219" s="277">
        <v>36.04345</v>
      </c>
    </row>
    <row r="220" spans="1:13">
      <c r="A220" s="268">
        <v>210</v>
      </c>
      <c r="B220" s="277" t="s">
        <v>415</v>
      </c>
      <c r="C220" s="278">
        <v>67.5</v>
      </c>
      <c r="D220" s="279">
        <v>68.083333333333329</v>
      </c>
      <c r="E220" s="279">
        <v>66.466666666666654</v>
      </c>
      <c r="F220" s="279">
        <v>65.433333333333323</v>
      </c>
      <c r="G220" s="279">
        <v>63.816666666666649</v>
      </c>
      <c r="H220" s="279">
        <v>69.11666666666666</v>
      </c>
      <c r="I220" s="279">
        <v>70.733333333333334</v>
      </c>
      <c r="J220" s="279">
        <v>71.766666666666666</v>
      </c>
      <c r="K220" s="277">
        <v>69.7</v>
      </c>
      <c r="L220" s="277">
        <v>67.05</v>
      </c>
      <c r="M220" s="277">
        <v>37.973300000000002</v>
      </c>
    </row>
    <row r="221" spans="1:13">
      <c r="A221" s="268">
        <v>211</v>
      </c>
      <c r="B221" s="277" t="s">
        <v>117</v>
      </c>
      <c r="C221" s="278">
        <v>206.3</v>
      </c>
      <c r="D221" s="279">
        <v>206.08333333333334</v>
      </c>
      <c r="E221" s="279">
        <v>202.36666666666667</v>
      </c>
      <c r="F221" s="279">
        <v>198.43333333333334</v>
      </c>
      <c r="G221" s="279">
        <v>194.71666666666667</v>
      </c>
      <c r="H221" s="279">
        <v>210.01666666666668</v>
      </c>
      <c r="I221" s="279">
        <v>213.73333333333332</v>
      </c>
      <c r="J221" s="279">
        <v>217.66666666666669</v>
      </c>
      <c r="K221" s="277">
        <v>209.8</v>
      </c>
      <c r="L221" s="277">
        <v>202.15</v>
      </c>
      <c r="M221" s="277">
        <v>196.57336000000001</v>
      </c>
    </row>
    <row r="222" spans="1:13">
      <c r="A222" s="268">
        <v>212</v>
      </c>
      <c r="B222" s="277" t="s">
        <v>258</v>
      </c>
      <c r="C222" s="278">
        <v>199.75</v>
      </c>
      <c r="D222" s="279">
        <v>197.7833333333333</v>
      </c>
      <c r="E222" s="279">
        <v>193.1666666666666</v>
      </c>
      <c r="F222" s="279">
        <v>186.58333333333329</v>
      </c>
      <c r="G222" s="279">
        <v>181.96666666666658</v>
      </c>
      <c r="H222" s="279">
        <v>204.36666666666662</v>
      </c>
      <c r="I222" s="279">
        <v>208.98333333333329</v>
      </c>
      <c r="J222" s="279">
        <v>215.56666666666663</v>
      </c>
      <c r="K222" s="277">
        <v>202.4</v>
      </c>
      <c r="L222" s="277">
        <v>191.2</v>
      </c>
      <c r="M222" s="277">
        <v>22.70786</v>
      </c>
    </row>
    <row r="223" spans="1:13">
      <c r="A223" s="268">
        <v>213</v>
      </c>
      <c r="B223" s="277" t="s">
        <v>118</v>
      </c>
      <c r="C223" s="278">
        <v>386.35</v>
      </c>
      <c r="D223" s="279">
        <v>385.85000000000008</v>
      </c>
      <c r="E223" s="279">
        <v>381.90000000000015</v>
      </c>
      <c r="F223" s="279">
        <v>377.45000000000005</v>
      </c>
      <c r="G223" s="279">
        <v>373.50000000000011</v>
      </c>
      <c r="H223" s="279">
        <v>390.30000000000018</v>
      </c>
      <c r="I223" s="279">
        <v>394.25000000000011</v>
      </c>
      <c r="J223" s="279">
        <v>398.70000000000022</v>
      </c>
      <c r="K223" s="277">
        <v>389.8</v>
      </c>
      <c r="L223" s="277">
        <v>381.4</v>
      </c>
      <c r="M223" s="277">
        <v>530.73080000000004</v>
      </c>
    </row>
    <row r="224" spans="1:13">
      <c r="A224" s="268">
        <v>214</v>
      </c>
      <c r="B224" s="277" t="s">
        <v>256</v>
      </c>
      <c r="C224" s="278">
        <v>1265.3499999999999</v>
      </c>
      <c r="D224" s="279">
        <v>1270.9833333333333</v>
      </c>
      <c r="E224" s="279">
        <v>1255.9666666666667</v>
      </c>
      <c r="F224" s="279">
        <v>1246.5833333333333</v>
      </c>
      <c r="G224" s="279">
        <v>1231.5666666666666</v>
      </c>
      <c r="H224" s="279">
        <v>1280.3666666666668</v>
      </c>
      <c r="I224" s="279">
        <v>1295.3833333333337</v>
      </c>
      <c r="J224" s="279">
        <v>1304.7666666666669</v>
      </c>
      <c r="K224" s="277">
        <v>1286</v>
      </c>
      <c r="L224" s="277">
        <v>1261.5999999999999</v>
      </c>
      <c r="M224" s="277">
        <v>3.3005399999999998</v>
      </c>
    </row>
    <row r="225" spans="1:13">
      <c r="A225" s="268">
        <v>215</v>
      </c>
      <c r="B225" s="277" t="s">
        <v>119</v>
      </c>
      <c r="C225" s="278">
        <v>446.35</v>
      </c>
      <c r="D225" s="279">
        <v>445.01666666666671</v>
      </c>
      <c r="E225" s="279">
        <v>441.48333333333341</v>
      </c>
      <c r="F225" s="279">
        <v>436.61666666666667</v>
      </c>
      <c r="G225" s="279">
        <v>433.08333333333337</v>
      </c>
      <c r="H225" s="279">
        <v>449.88333333333344</v>
      </c>
      <c r="I225" s="279">
        <v>453.41666666666674</v>
      </c>
      <c r="J225" s="279">
        <v>458.28333333333347</v>
      </c>
      <c r="K225" s="277">
        <v>448.55</v>
      </c>
      <c r="L225" s="277">
        <v>440.15</v>
      </c>
      <c r="M225" s="277">
        <v>8.4130400000000005</v>
      </c>
    </row>
    <row r="226" spans="1:13">
      <c r="A226" s="268">
        <v>216</v>
      </c>
      <c r="B226" s="277" t="s">
        <v>403</v>
      </c>
      <c r="C226" s="278">
        <v>2782.6</v>
      </c>
      <c r="D226" s="279">
        <v>2824.2000000000003</v>
      </c>
      <c r="E226" s="279">
        <v>2708.4000000000005</v>
      </c>
      <c r="F226" s="279">
        <v>2634.2000000000003</v>
      </c>
      <c r="G226" s="279">
        <v>2518.4000000000005</v>
      </c>
      <c r="H226" s="279">
        <v>2898.4000000000005</v>
      </c>
      <c r="I226" s="279">
        <v>3014.2000000000007</v>
      </c>
      <c r="J226" s="279">
        <v>3088.4000000000005</v>
      </c>
      <c r="K226" s="277">
        <v>2940</v>
      </c>
      <c r="L226" s="277">
        <v>2750</v>
      </c>
      <c r="M226" s="277">
        <v>6.1710000000000001E-2</v>
      </c>
    </row>
    <row r="227" spans="1:13">
      <c r="A227" s="268">
        <v>217</v>
      </c>
      <c r="B227" s="277" t="s">
        <v>257</v>
      </c>
      <c r="C227" s="278">
        <v>41.95</v>
      </c>
      <c r="D227" s="279">
        <v>42.1</v>
      </c>
      <c r="E227" s="279">
        <v>41.2</v>
      </c>
      <c r="F227" s="279">
        <v>40.450000000000003</v>
      </c>
      <c r="G227" s="279">
        <v>39.550000000000004</v>
      </c>
      <c r="H227" s="279">
        <v>42.85</v>
      </c>
      <c r="I227" s="279">
        <v>43.749999999999993</v>
      </c>
      <c r="J227" s="279">
        <v>44.5</v>
      </c>
      <c r="K227" s="277">
        <v>43</v>
      </c>
      <c r="L227" s="277">
        <v>41.35</v>
      </c>
      <c r="M227" s="277">
        <v>25.385560000000002</v>
      </c>
    </row>
    <row r="228" spans="1:13">
      <c r="A228" s="268">
        <v>218</v>
      </c>
      <c r="B228" s="277" t="s">
        <v>120</v>
      </c>
      <c r="C228" s="278">
        <v>9</v>
      </c>
      <c r="D228" s="279">
        <v>9.0499999999999989</v>
      </c>
      <c r="E228" s="279">
        <v>8.8499999999999979</v>
      </c>
      <c r="F228" s="279">
        <v>8.6999999999999993</v>
      </c>
      <c r="G228" s="279">
        <v>8.4999999999999982</v>
      </c>
      <c r="H228" s="279">
        <v>9.1999999999999975</v>
      </c>
      <c r="I228" s="279">
        <v>9.3999999999999968</v>
      </c>
      <c r="J228" s="279">
        <v>9.5499999999999972</v>
      </c>
      <c r="K228" s="277">
        <v>9.25</v>
      </c>
      <c r="L228" s="277">
        <v>8.9</v>
      </c>
      <c r="M228" s="277">
        <v>1572.51782</v>
      </c>
    </row>
    <row r="229" spans="1:13">
      <c r="A229" s="268">
        <v>219</v>
      </c>
      <c r="B229" s="277" t="s">
        <v>404</v>
      </c>
      <c r="C229" s="278">
        <v>28.9</v>
      </c>
      <c r="D229" s="279">
        <v>29.05</v>
      </c>
      <c r="E229" s="279">
        <v>28.700000000000003</v>
      </c>
      <c r="F229" s="279">
        <v>28.500000000000004</v>
      </c>
      <c r="G229" s="279">
        <v>28.150000000000006</v>
      </c>
      <c r="H229" s="279">
        <v>29.25</v>
      </c>
      <c r="I229" s="279">
        <v>29.6</v>
      </c>
      <c r="J229" s="279">
        <v>29.799999999999997</v>
      </c>
      <c r="K229" s="277">
        <v>29.4</v>
      </c>
      <c r="L229" s="277">
        <v>28.85</v>
      </c>
      <c r="M229" s="277">
        <v>45.477020000000003</v>
      </c>
    </row>
    <row r="230" spans="1:13">
      <c r="A230" s="268">
        <v>220</v>
      </c>
      <c r="B230" s="277" t="s">
        <v>121</v>
      </c>
      <c r="C230" s="278">
        <v>31.95</v>
      </c>
      <c r="D230" s="279">
        <v>32.166666666666664</v>
      </c>
      <c r="E230" s="279">
        <v>31.483333333333327</v>
      </c>
      <c r="F230" s="279">
        <v>31.016666666666662</v>
      </c>
      <c r="G230" s="279">
        <v>30.333333333333325</v>
      </c>
      <c r="H230" s="279">
        <v>32.633333333333326</v>
      </c>
      <c r="I230" s="279">
        <v>33.316666666666663</v>
      </c>
      <c r="J230" s="279">
        <v>33.783333333333331</v>
      </c>
      <c r="K230" s="277">
        <v>32.85</v>
      </c>
      <c r="L230" s="277">
        <v>31.7</v>
      </c>
      <c r="M230" s="277">
        <v>465.53156999999999</v>
      </c>
    </row>
    <row r="231" spans="1:13">
      <c r="A231" s="268">
        <v>221</v>
      </c>
      <c r="B231" s="277" t="s">
        <v>416</v>
      </c>
      <c r="C231" s="278">
        <v>192.3</v>
      </c>
      <c r="D231" s="279">
        <v>193.26666666666665</v>
      </c>
      <c r="E231" s="279">
        <v>190.0333333333333</v>
      </c>
      <c r="F231" s="279">
        <v>187.76666666666665</v>
      </c>
      <c r="G231" s="279">
        <v>184.5333333333333</v>
      </c>
      <c r="H231" s="279">
        <v>195.5333333333333</v>
      </c>
      <c r="I231" s="279">
        <v>198.76666666666665</v>
      </c>
      <c r="J231" s="279">
        <v>201.0333333333333</v>
      </c>
      <c r="K231" s="277">
        <v>196.5</v>
      </c>
      <c r="L231" s="277">
        <v>191</v>
      </c>
      <c r="M231" s="277">
        <v>14.740930000000001</v>
      </c>
    </row>
    <row r="232" spans="1:13">
      <c r="A232" s="268">
        <v>222</v>
      </c>
      <c r="B232" s="277" t="s">
        <v>405</v>
      </c>
      <c r="C232" s="278">
        <v>481.75</v>
      </c>
      <c r="D232" s="279">
        <v>475.83333333333331</v>
      </c>
      <c r="E232" s="279">
        <v>458.66666666666663</v>
      </c>
      <c r="F232" s="279">
        <v>435.58333333333331</v>
      </c>
      <c r="G232" s="279">
        <v>418.41666666666663</v>
      </c>
      <c r="H232" s="279">
        <v>498.91666666666663</v>
      </c>
      <c r="I232" s="279">
        <v>516.08333333333326</v>
      </c>
      <c r="J232" s="279">
        <v>539.16666666666663</v>
      </c>
      <c r="K232" s="277">
        <v>493</v>
      </c>
      <c r="L232" s="277">
        <v>452.75</v>
      </c>
      <c r="M232" s="277">
        <v>5.3025599999999997</v>
      </c>
    </row>
    <row r="233" spans="1:13">
      <c r="A233" s="268">
        <v>223</v>
      </c>
      <c r="B233" s="277" t="s">
        <v>406</v>
      </c>
      <c r="C233" s="278">
        <v>7.35</v>
      </c>
      <c r="D233" s="279">
        <v>7.3833333333333329</v>
      </c>
      <c r="E233" s="279">
        <v>7.2666666666666657</v>
      </c>
      <c r="F233" s="279">
        <v>7.1833333333333327</v>
      </c>
      <c r="G233" s="279">
        <v>7.0666666666666655</v>
      </c>
      <c r="H233" s="279">
        <v>7.4666666666666659</v>
      </c>
      <c r="I233" s="279">
        <v>7.583333333333333</v>
      </c>
      <c r="J233" s="279">
        <v>7.6666666666666661</v>
      </c>
      <c r="K233" s="277">
        <v>7.5</v>
      </c>
      <c r="L233" s="277">
        <v>7.3</v>
      </c>
      <c r="M233" s="277">
        <v>22.330660000000002</v>
      </c>
    </row>
    <row r="234" spans="1:13">
      <c r="A234" s="268">
        <v>224</v>
      </c>
      <c r="B234" s="277" t="s">
        <v>122</v>
      </c>
      <c r="C234" s="278">
        <v>413.55</v>
      </c>
      <c r="D234" s="279">
        <v>415.75</v>
      </c>
      <c r="E234" s="279">
        <v>408.45</v>
      </c>
      <c r="F234" s="279">
        <v>403.34999999999997</v>
      </c>
      <c r="G234" s="279">
        <v>396.04999999999995</v>
      </c>
      <c r="H234" s="279">
        <v>420.85</v>
      </c>
      <c r="I234" s="279">
        <v>428.15</v>
      </c>
      <c r="J234" s="279">
        <v>433.25000000000006</v>
      </c>
      <c r="K234" s="277">
        <v>423.05</v>
      </c>
      <c r="L234" s="277">
        <v>410.65</v>
      </c>
      <c r="M234" s="277">
        <v>32.507840000000002</v>
      </c>
    </row>
    <row r="235" spans="1:13">
      <c r="A235" s="268">
        <v>225</v>
      </c>
      <c r="B235" s="277" t="s">
        <v>407</v>
      </c>
      <c r="C235" s="278">
        <v>78.8</v>
      </c>
      <c r="D235" s="279">
        <v>79.05</v>
      </c>
      <c r="E235" s="279">
        <v>77.099999999999994</v>
      </c>
      <c r="F235" s="279">
        <v>75.399999999999991</v>
      </c>
      <c r="G235" s="279">
        <v>73.449999999999989</v>
      </c>
      <c r="H235" s="279">
        <v>80.75</v>
      </c>
      <c r="I235" s="279">
        <v>82.700000000000017</v>
      </c>
      <c r="J235" s="279">
        <v>84.4</v>
      </c>
      <c r="K235" s="277">
        <v>81</v>
      </c>
      <c r="L235" s="277">
        <v>77.349999999999994</v>
      </c>
      <c r="M235" s="277">
        <v>9.2987099999999998</v>
      </c>
    </row>
    <row r="236" spans="1:13">
      <c r="A236" s="268">
        <v>226</v>
      </c>
      <c r="B236" s="277" t="s">
        <v>1604</v>
      </c>
      <c r="C236" s="278">
        <v>1138.75</v>
      </c>
      <c r="D236" s="279">
        <v>1135.5833333333333</v>
      </c>
      <c r="E236" s="279">
        <v>1123.1666666666665</v>
      </c>
      <c r="F236" s="279">
        <v>1107.5833333333333</v>
      </c>
      <c r="G236" s="279">
        <v>1095.1666666666665</v>
      </c>
      <c r="H236" s="279">
        <v>1151.1666666666665</v>
      </c>
      <c r="I236" s="279">
        <v>1163.583333333333</v>
      </c>
      <c r="J236" s="279">
        <v>1179.1666666666665</v>
      </c>
      <c r="K236" s="277">
        <v>1148</v>
      </c>
      <c r="L236" s="277">
        <v>1120</v>
      </c>
      <c r="M236" s="277">
        <v>0.14409</v>
      </c>
    </row>
    <row r="237" spans="1:13">
      <c r="A237" s="268">
        <v>227</v>
      </c>
      <c r="B237" s="277" t="s">
        <v>260</v>
      </c>
      <c r="C237" s="278">
        <v>104.65</v>
      </c>
      <c r="D237" s="279">
        <v>104.96666666666665</v>
      </c>
      <c r="E237" s="279">
        <v>103.08333333333331</v>
      </c>
      <c r="F237" s="279">
        <v>101.51666666666667</v>
      </c>
      <c r="G237" s="279">
        <v>99.633333333333326</v>
      </c>
      <c r="H237" s="279">
        <v>106.5333333333333</v>
      </c>
      <c r="I237" s="279">
        <v>108.41666666666666</v>
      </c>
      <c r="J237" s="279">
        <v>109.98333333333329</v>
      </c>
      <c r="K237" s="277">
        <v>106.85</v>
      </c>
      <c r="L237" s="277">
        <v>103.4</v>
      </c>
      <c r="M237" s="277">
        <v>46.984459999999999</v>
      </c>
    </row>
    <row r="238" spans="1:13">
      <c r="A238" s="268">
        <v>228</v>
      </c>
      <c r="B238" s="277" t="s">
        <v>412</v>
      </c>
      <c r="C238" s="278">
        <v>118.25</v>
      </c>
      <c r="D238" s="279">
        <v>119.14999999999999</v>
      </c>
      <c r="E238" s="279">
        <v>116.69999999999999</v>
      </c>
      <c r="F238" s="279">
        <v>115.14999999999999</v>
      </c>
      <c r="G238" s="279">
        <v>112.69999999999999</v>
      </c>
      <c r="H238" s="279">
        <v>120.69999999999999</v>
      </c>
      <c r="I238" s="279">
        <v>123.15</v>
      </c>
      <c r="J238" s="279">
        <v>124.69999999999999</v>
      </c>
      <c r="K238" s="277">
        <v>121.6</v>
      </c>
      <c r="L238" s="277">
        <v>117.6</v>
      </c>
      <c r="M238" s="277">
        <v>15.491160000000001</v>
      </c>
    </row>
    <row r="239" spans="1:13">
      <c r="A239" s="268">
        <v>229</v>
      </c>
      <c r="B239" s="277" t="s">
        <v>1616</v>
      </c>
      <c r="C239" s="278">
        <v>3708</v>
      </c>
      <c r="D239" s="279">
        <v>3730.0333333333333</v>
      </c>
      <c r="E239" s="279">
        <v>3590.0666666666666</v>
      </c>
      <c r="F239" s="279">
        <v>3472.1333333333332</v>
      </c>
      <c r="G239" s="279">
        <v>3332.1666666666665</v>
      </c>
      <c r="H239" s="279">
        <v>3847.9666666666667</v>
      </c>
      <c r="I239" s="279">
        <v>3987.9333333333329</v>
      </c>
      <c r="J239" s="279">
        <v>4105.8666666666668</v>
      </c>
      <c r="K239" s="277">
        <v>3870</v>
      </c>
      <c r="L239" s="277">
        <v>3612.1</v>
      </c>
      <c r="M239" s="277">
        <v>4.7739200000000004</v>
      </c>
    </row>
    <row r="240" spans="1:13">
      <c r="A240" s="268">
        <v>230</v>
      </c>
      <c r="B240" s="277" t="s">
        <v>259</v>
      </c>
      <c r="C240" s="278">
        <v>65.349999999999994</v>
      </c>
      <c r="D240" s="279">
        <v>65.783333333333331</v>
      </c>
      <c r="E240" s="279">
        <v>64.166666666666657</v>
      </c>
      <c r="F240" s="279">
        <v>62.98333333333332</v>
      </c>
      <c r="G240" s="279">
        <v>61.366666666666646</v>
      </c>
      <c r="H240" s="279">
        <v>66.966666666666669</v>
      </c>
      <c r="I240" s="279">
        <v>68.583333333333343</v>
      </c>
      <c r="J240" s="279">
        <v>69.76666666666668</v>
      </c>
      <c r="K240" s="277">
        <v>67.400000000000006</v>
      </c>
      <c r="L240" s="277">
        <v>64.599999999999994</v>
      </c>
      <c r="M240" s="277">
        <v>32.580680000000001</v>
      </c>
    </row>
    <row r="241" spans="1:13">
      <c r="A241" s="268">
        <v>231</v>
      </c>
      <c r="B241" s="277" t="s">
        <v>123</v>
      </c>
      <c r="C241" s="278">
        <v>1166.2</v>
      </c>
      <c r="D241" s="279">
        <v>1177.6000000000001</v>
      </c>
      <c r="E241" s="279">
        <v>1149.6000000000004</v>
      </c>
      <c r="F241" s="279">
        <v>1133.0000000000002</v>
      </c>
      <c r="G241" s="279">
        <v>1105.0000000000005</v>
      </c>
      <c r="H241" s="279">
        <v>1194.2000000000003</v>
      </c>
      <c r="I241" s="279">
        <v>1222.1999999999998</v>
      </c>
      <c r="J241" s="279">
        <v>1238.8000000000002</v>
      </c>
      <c r="K241" s="277">
        <v>1205.5999999999999</v>
      </c>
      <c r="L241" s="277">
        <v>1161</v>
      </c>
      <c r="M241" s="277">
        <v>29.68939</v>
      </c>
    </row>
    <row r="242" spans="1:13">
      <c r="A242" s="268">
        <v>232</v>
      </c>
      <c r="B242" s="277" t="s">
        <v>1623</v>
      </c>
      <c r="C242" s="278">
        <v>244.1</v>
      </c>
      <c r="D242" s="279">
        <v>242.61666666666665</v>
      </c>
      <c r="E242" s="279">
        <v>234.7833333333333</v>
      </c>
      <c r="F242" s="279">
        <v>225.46666666666667</v>
      </c>
      <c r="G242" s="279">
        <v>217.63333333333333</v>
      </c>
      <c r="H242" s="279">
        <v>251.93333333333328</v>
      </c>
      <c r="I242" s="279">
        <v>259.76666666666659</v>
      </c>
      <c r="J242" s="279">
        <v>269.08333333333326</v>
      </c>
      <c r="K242" s="277">
        <v>250.45</v>
      </c>
      <c r="L242" s="277">
        <v>233.3</v>
      </c>
      <c r="M242" s="277">
        <v>1.6518900000000001</v>
      </c>
    </row>
    <row r="243" spans="1:13">
      <c r="A243" s="268">
        <v>233</v>
      </c>
      <c r="B243" s="277" t="s">
        <v>418</v>
      </c>
      <c r="C243" s="278">
        <v>276</v>
      </c>
      <c r="D243" s="279">
        <v>273.15000000000003</v>
      </c>
      <c r="E243" s="279">
        <v>262.35000000000008</v>
      </c>
      <c r="F243" s="279">
        <v>248.70000000000005</v>
      </c>
      <c r="G243" s="279">
        <v>237.90000000000009</v>
      </c>
      <c r="H243" s="279">
        <v>286.80000000000007</v>
      </c>
      <c r="I243" s="279">
        <v>297.60000000000002</v>
      </c>
      <c r="J243" s="279">
        <v>311.25000000000006</v>
      </c>
      <c r="K243" s="277">
        <v>283.95</v>
      </c>
      <c r="L243" s="277">
        <v>259.5</v>
      </c>
      <c r="M243" s="277">
        <v>0.68203999999999998</v>
      </c>
    </row>
    <row r="244" spans="1:13">
      <c r="A244" s="268">
        <v>234</v>
      </c>
      <c r="B244" s="277" t="s">
        <v>124</v>
      </c>
      <c r="C244" s="278">
        <v>536.5</v>
      </c>
      <c r="D244" s="279">
        <v>537.70000000000005</v>
      </c>
      <c r="E244" s="279">
        <v>529.00000000000011</v>
      </c>
      <c r="F244" s="279">
        <v>521.50000000000011</v>
      </c>
      <c r="G244" s="279">
        <v>512.80000000000018</v>
      </c>
      <c r="H244" s="279">
        <v>545.20000000000005</v>
      </c>
      <c r="I244" s="279">
        <v>553.89999999999986</v>
      </c>
      <c r="J244" s="279">
        <v>561.4</v>
      </c>
      <c r="K244" s="277">
        <v>546.4</v>
      </c>
      <c r="L244" s="277">
        <v>530.20000000000005</v>
      </c>
      <c r="M244" s="277">
        <v>183.77634</v>
      </c>
    </row>
    <row r="245" spans="1:13">
      <c r="A245" s="268">
        <v>235</v>
      </c>
      <c r="B245" s="277" t="s">
        <v>419</v>
      </c>
      <c r="C245" s="278">
        <v>76.95</v>
      </c>
      <c r="D245" s="279">
        <v>76.883333333333326</v>
      </c>
      <c r="E245" s="279">
        <v>76.266666666666652</v>
      </c>
      <c r="F245" s="279">
        <v>75.583333333333329</v>
      </c>
      <c r="G245" s="279">
        <v>74.966666666666654</v>
      </c>
      <c r="H245" s="279">
        <v>77.566666666666649</v>
      </c>
      <c r="I245" s="279">
        <v>78.183333333333323</v>
      </c>
      <c r="J245" s="279">
        <v>78.866666666666646</v>
      </c>
      <c r="K245" s="277">
        <v>77.5</v>
      </c>
      <c r="L245" s="277">
        <v>76.2</v>
      </c>
      <c r="M245" s="277">
        <v>7.6096199999999996</v>
      </c>
    </row>
    <row r="246" spans="1:13">
      <c r="A246" s="268">
        <v>236</v>
      </c>
      <c r="B246" s="277" t="s">
        <v>125</v>
      </c>
      <c r="C246" s="278">
        <v>198.25</v>
      </c>
      <c r="D246" s="279">
        <v>198.45000000000002</v>
      </c>
      <c r="E246" s="279">
        <v>195.90000000000003</v>
      </c>
      <c r="F246" s="279">
        <v>193.55</v>
      </c>
      <c r="G246" s="279">
        <v>191.00000000000003</v>
      </c>
      <c r="H246" s="279">
        <v>200.80000000000004</v>
      </c>
      <c r="I246" s="279">
        <v>203.35000000000005</v>
      </c>
      <c r="J246" s="279">
        <v>205.70000000000005</v>
      </c>
      <c r="K246" s="277">
        <v>201</v>
      </c>
      <c r="L246" s="277">
        <v>196.1</v>
      </c>
      <c r="M246" s="277">
        <v>44.708460000000002</v>
      </c>
    </row>
    <row r="247" spans="1:13">
      <c r="A247" s="268">
        <v>237</v>
      </c>
      <c r="B247" s="277" t="s">
        <v>126</v>
      </c>
      <c r="C247" s="278">
        <v>938.1</v>
      </c>
      <c r="D247" s="279">
        <v>940.11666666666667</v>
      </c>
      <c r="E247" s="279">
        <v>931.58333333333337</v>
      </c>
      <c r="F247" s="279">
        <v>925.06666666666672</v>
      </c>
      <c r="G247" s="279">
        <v>916.53333333333342</v>
      </c>
      <c r="H247" s="279">
        <v>946.63333333333333</v>
      </c>
      <c r="I247" s="279">
        <v>955.16666666666663</v>
      </c>
      <c r="J247" s="279">
        <v>961.68333333333328</v>
      </c>
      <c r="K247" s="277">
        <v>948.65</v>
      </c>
      <c r="L247" s="277">
        <v>933.6</v>
      </c>
      <c r="M247" s="277">
        <v>62.339230000000001</v>
      </c>
    </row>
    <row r="248" spans="1:13">
      <c r="A248" s="268">
        <v>238</v>
      </c>
      <c r="B248" s="277" t="s">
        <v>1646</v>
      </c>
      <c r="C248" s="278">
        <v>651.79999999999995</v>
      </c>
      <c r="D248" s="279">
        <v>652.65</v>
      </c>
      <c r="E248" s="279">
        <v>644.4</v>
      </c>
      <c r="F248" s="279">
        <v>637</v>
      </c>
      <c r="G248" s="279">
        <v>628.75</v>
      </c>
      <c r="H248" s="279">
        <v>660.05</v>
      </c>
      <c r="I248" s="279">
        <v>668.3</v>
      </c>
      <c r="J248" s="279">
        <v>675.69999999999993</v>
      </c>
      <c r="K248" s="277">
        <v>660.9</v>
      </c>
      <c r="L248" s="277">
        <v>645.25</v>
      </c>
      <c r="M248" s="277">
        <v>0.25524999999999998</v>
      </c>
    </row>
    <row r="249" spans="1:13">
      <c r="A249" s="268">
        <v>239</v>
      </c>
      <c r="B249" s="277" t="s">
        <v>420</v>
      </c>
      <c r="C249" s="278">
        <v>291.5</v>
      </c>
      <c r="D249" s="279">
        <v>288.76666666666665</v>
      </c>
      <c r="E249" s="279">
        <v>282.73333333333329</v>
      </c>
      <c r="F249" s="279">
        <v>273.96666666666664</v>
      </c>
      <c r="G249" s="279">
        <v>267.93333333333328</v>
      </c>
      <c r="H249" s="279">
        <v>297.5333333333333</v>
      </c>
      <c r="I249" s="279">
        <v>303.56666666666661</v>
      </c>
      <c r="J249" s="279">
        <v>312.33333333333331</v>
      </c>
      <c r="K249" s="277">
        <v>294.8</v>
      </c>
      <c r="L249" s="277">
        <v>280</v>
      </c>
      <c r="M249" s="277">
        <v>10.448600000000001</v>
      </c>
    </row>
    <row r="250" spans="1:13">
      <c r="A250" s="268">
        <v>240</v>
      </c>
      <c r="B250" s="277" t="s">
        <v>421</v>
      </c>
      <c r="C250" s="278">
        <v>186.2</v>
      </c>
      <c r="D250" s="279">
        <v>187.86666666666667</v>
      </c>
      <c r="E250" s="279">
        <v>183.33333333333334</v>
      </c>
      <c r="F250" s="279">
        <v>180.46666666666667</v>
      </c>
      <c r="G250" s="279">
        <v>175.93333333333334</v>
      </c>
      <c r="H250" s="279">
        <v>190.73333333333335</v>
      </c>
      <c r="I250" s="279">
        <v>195.26666666666665</v>
      </c>
      <c r="J250" s="279">
        <v>198.13333333333335</v>
      </c>
      <c r="K250" s="277">
        <v>192.4</v>
      </c>
      <c r="L250" s="277">
        <v>185</v>
      </c>
      <c r="M250" s="277">
        <v>1.07307</v>
      </c>
    </row>
    <row r="251" spans="1:13">
      <c r="A251" s="268">
        <v>241</v>
      </c>
      <c r="B251" s="277" t="s">
        <v>417</v>
      </c>
      <c r="C251" s="278">
        <v>10.85</v>
      </c>
      <c r="D251" s="279">
        <v>10.916666666666666</v>
      </c>
      <c r="E251" s="279">
        <v>10.733333333333333</v>
      </c>
      <c r="F251" s="279">
        <v>10.616666666666667</v>
      </c>
      <c r="G251" s="279">
        <v>10.433333333333334</v>
      </c>
      <c r="H251" s="279">
        <v>11.033333333333331</v>
      </c>
      <c r="I251" s="279">
        <v>11.216666666666665</v>
      </c>
      <c r="J251" s="279">
        <v>11.33333333333333</v>
      </c>
      <c r="K251" s="277">
        <v>11.1</v>
      </c>
      <c r="L251" s="277">
        <v>10.8</v>
      </c>
      <c r="M251" s="277">
        <v>46.132399999999997</v>
      </c>
    </row>
    <row r="252" spans="1:13">
      <c r="A252" s="268">
        <v>242</v>
      </c>
      <c r="B252" s="277" t="s">
        <v>127</v>
      </c>
      <c r="C252" s="278">
        <v>88.3</v>
      </c>
      <c r="D252" s="279">
        <v>88.316666666666663</v>
      </c>
      <c r="E252" s="279">
        <v>87.583333333333329</v>
      </c>
      <c r="F252" s="279">
        <v>86.86666666666666</v>
      </c>
      <c r="G252" s="279">
        <v>86.133333333333326</v>
      </c>
      <c r="H252" s="279">
        <v>89.033333333333331</v>
      </c>
      <c r="I252" s="279">
        <v>89.76666666666668</v>
      </c>
      <c r="J252" s="279">
        <v>90.483333333333334</v>
      </c>
      <c r="K252" s="277">
        <v>89.05</v>
      </c>
      <c r="L252" s="277">
        <v>87.6</v>
      </c>
      <c r="M252" s="277">
        <v>195.52892</v>
      </c>
    </row>
    <row r="253" spans="1:13">
      <c r="A253" s="268">
        <v>243</v>
      </c>
      <c r="B253" s="277" t="s">
        <v>262</v>
      </c>
      <c r="C253" s="278">
        <v>2042.3</v>
      </c>
      <c r="D253" s="279">
        <v>2053.1</v>
      </c>
      <c r="E253" s="279">
        <v>2011.1999999999998</v>
      </c>
      <c r="F253" s="279">
        <v>1980.1</v>
      </c>
      <c r="G253" s="279">
        <v>1938.1999999999998</v>
      </c>
      <c r="H253" s="279">
        <v>2084.1999999999998</v>
      </c>
      <c r="I253" s="279">
        <v>2126.1000000000004</v>
      </c>
      <c r="J253" s="279">
        <v>2157.1999999999998</v>
      </c>
      <c r="K253" s="277">
        <v>2095</v>
      </c>
      <c r="L253" s="277">
        <v>2022</v>
      </c>
      <c r="M253" s="277">
        <v>5.4151100000000003</v>
      </c>
    </row>
    <row r="254" spans="1:13">
      <c r="A254" s="268">
        <v>244</v>
      </c>
      <c r="B254" s="277" t="s">
        <v>408</v>
      </c>
      <c r="C254" s="278">
        <v>125.75</v>
      </c>
      <c r="D254" s="279">
        <v>126.78333333333335</v>
      </c>
      <c r="E254" s="279">
        <v>124.06666666666669</v>
      </c>
      <c r="F254" s="279">
        <v>122.38333333333334</v>
      </c>
      <c r="G254" s="279">
        <v>119.66666666666669</v>
      </c>
      <c r="H254" s="279">
        <v>128.4666666666667</v>
      </c>
      <c r="I254" s="279">
        <v>131.18333333333337</v>
      </c>
      <c r="J254" s="279">
        <v>132.8666666666667</v>
      </c>
      <c r="K254" s="277">
        <v>129.5</v>
      </c>
      <c r="L254" s="277">
        <v>125.1</v>
      </c>
      <c r="M254" s="277">
        <v>24.185739999999999</v>
      </c>
    </row>
    <row r="255" spans="1:13">
      <c r="A255" s="268">
        <v>245</v>
      </c>
      <c r="B255" s="277" t="s">
        <v>409</v>
      </c>
      <c r="C255" s="278">
        <v>96.85</v>
      </c>
      <c r="D255" s="279">
        <v>96.683333333333337</v>
      </c>
      <c r="E255" s="279">
        <v>95.616666666666674</v>
      </c>
      <c r="F255" s="279">
        <v>94.38333333333334</v>
      </c>
      <c r="G255" s="279">
        <v>93.316666666666677</v>
      </c>
      <c r="H255" s="279">
        <v>97.916666666666671</v>
      </c>
      <c r="I255" s="279">
        <v>98.983333333333334</v>
      </c>
      <c r="J255" s="279">
        <v>100.21666666666667</v>
      </c>
      <c r="K255" s="277">
        <v>97.75</v>
      </c>
      <c r="L255" s="277">
        <v>95.45</v>
      </c>
      <c r="M255" s="277">
        <v>16.23095</v>
      </c>
    </row>
    <row r="256" spans="1:13">
      <c r="A256" s="268">
        <v>246</v>
      </c>
      <c r="B256" s="277" t="s">
        <v>2932</v>
      </c>
      <c r="C256" s="278">
        <v>1341.75</v>
      </c>
      <c r="D256" s="279">
        <v>1345.8</v>
      </c>
      <c r="E256" s="279">
        <v>1335.9499999999998</v>
      </c>
      <c r="F256" s="279">
        <v>1330.1499999999999</v>
      </c>
      <c r="G256" s="279">
        <v>1320.2999999999997</v>
      </c>
      <c r="H256" s="279">
        <v>1351.6</v>
      </c>
      <c r="I256" s="279">
        <v>1361.4499999999998</v>
      </c>
      <c r="J256" s="279">
        <v>1367.25</v>
      </c>
      <c r="K256" s="277">
        <v>1355.65</v>
      </c>
      <c r="L256" s="277">
        <v>1340</v>
      </c>
      <c r="M256" s="277">
        <v>3.64439</v>
      </c>
    </row>
    <row r="257" spans="1:13">
      <c r="A257" s="268">
        <v>247</v>
      </c>
      <c r="B257" s="277" t="s">
        <v>402</v>
      </c>
      <c r="C257" s="278">
        <v>504.7</v>
      </c>
      <c r="D257" s="279">
        <v>499.60000000000008</v>
      </c>
      <c r="E257" s="279">
        <v>491.20000000000016</v>
      </c>
      <c r="F257" s="279">
        <v>477.7000000000001</v>
      </c>
      <c r="G257" s="279">
        <v>469.30000000000018</v>
      </c>
      <c r="H257" s="279">
        <v>513.10000000000014</v>
      </c>
      <c r="I257" s="279">
        <v>521.50000000000011</v>
      </c>
      <c r="J257" s="279">
        <v>535.00000000000011</v>
      </c>
      <c r="K257" s="277">
        <v>508</v>
      </c>
      <c r="L257" s="277">
        <v>486.1</v>
      </c>
      <c r="M257" s="277">
        <v>14.99991</v>
      </c>
    </row>
    <row r="258" spans="1:13">
      <c r="A258" s="268">
        <v>248</v>
      </c>
      <c r="B258" s="277" t="s">
        <v>128</v>
      </c>
      <c r="C258" s="278">
        <v>195.4</v>
      </c>
      <c r="D258" s="279">
        <v>196.26666666666668</v>
      </c>
      <c r="E258" s="279">
        <v>194.23333333333335</v>
      </c>
      <c r="F258" s="279">
        <v>193.06666666666666</v>
      </c>
      <c r="G258" s="279">
        <v>191.03333333333333</v>
      </c>
      <c r="H258" s="279">
        <v>197.43333333333337</v>
      </c>
      <c r="I258" s="279">
        <v>199.46666666666673</v>
      </c>
      <c r="J258" s="279">
        <v>200.63333333333338</v>
      </c>
      <c r="K258" s="277">
        <v>198.3</v>
      </c>
      <c r="L258" s="277">
        <v>195.1</v>
      </c>
      <c r="M258" s="277">
        <v>151.99285</v>
      </c>
    </row>
    <row r="259" spans="1:13">
      <c r="A259" s="268">
        <v>249</v>
      </c>
      <c r="B259" s="277" t="s">
        <v>413</v>
      </c>
      <c r="C259" s="278">
        <v>239.25</v>
      </c>
      <c r="D259" s="279">
        <v>241.33333333333334</v>
      </c>
      <c r="E259" s="279">
        <v>235.61666666666667</v>
      </c>
      <c r="F259" s="279">
        <v>231.98333333333332</v>
      </c>
      <c r="G259" s="279">
        <v>226.26666666666665</v>
      </c>
      <c r="H259" s="279">
        <v>244.9666666666667</v>
      </c>
      <c r="I259" s="279">
        <v>250.68333333333334</v>
      </c>
      <c r="J259" s="279">
        <v>254.31666666666672</v>
      </c>
      <c r="K259" s="277">
        <v>247.05</v>
      </c>
      <c r="L259" s="277">
        <v>237.7</v>
      </c>
      <c r="M259" s="277">
        <v>0.26112999999999997</v>
      </c>
    </row>
    <row r="260" spans="1:13">
      <c r="A260" s="268">
        <v>250</v>
      </c>
      <c r="B260" s="277" t="s">
        <v>411</v>
      </c>
      <c r="C260" s="278">
        <v>138.69999999999999</v>
      </c>
      <c r="D260" s="279">
        <v>139.54999999999998</v>
      </c>
      <c r="E260" s="279">
        <v>137.24999999999997</v>
      </c>
      <c r="F260" s="279">
        <v>135.79999999999998</v>
      </c>
      <c r="G260" s="279">
        <v>133.49999999999997</v>
      </c>
      <c r="H260" s="279">
        <v>140.99999999999997</v>
      </c>
      <c r="I260" s="279">
        <v>143.29999999999998</v>
      </c>
      <c r="J260" s="279">
        <v>144.74999999999997</v>
      </c>
      <c r="K260" s="277">
        <v>141.85</v>
      </c>
      <c r="L260" s="277">
        <v>138.1</v>
      </c>
      <c r="M260" s="277">
        <v>7.5492900000000001</v>
      </c>
    </row>
    <row r="261" spans="1:13">
      <c r="A261" s="268">
        <v>251</v>
      </c>
      <c r="B261" s="277" t="s">
        <v>431</v>
      </c>
      <c r="C261" s="278">
        <v>17.899999999999999</v>
      </c>
      <c r="D261" s="279">
        <v>18.016666666666666</v>
      </c>
      <c r="E261" s="279">
        <v>17.68333333333333</v>
      </c>
      <c r="F261" s="279">
        <v>17.466666666666665</v>
      </c>
      <c r="G261" s="279">
        <v>17.133333333333329</v>
      </c>
      <c r="H261" s="279">
        <v>18.233333333333331</v>
      </c>
      <c r="I261" s="279">
        <v>18.566666666666666</v>
      </c>
      <c r="J261" s="279">
        <v>18.783333333333331</v>
      </c>
      <c r="K261" s="277">
        <v>18.350000000000001</v>
      </c>
      <c r="L261" s="277">
        <v>17.8</v>
      </c>
      <c r="M261" s="277">
        <v>14.409660000000001</v>
      </c>
    </row>
    <row r="262" spans="1:13">
      <c r="A262" s="268">
        <v>252</v>
      </c>
      <c r="B262" s="277" t="s">
        <v>428</v>
      </c>
      <c r="C262" s="278">
        <v>41.05</v>
      </c>
      <c r="D262" s="279">
        <v>41.35</v>
      </c>
      <c r="E262" s="279">
        <v>40.700000000000003</v>
      </c>
      <c r="F262" s="279">
        <v>40.35</v>
      </c>
      <c r="G262" s="279">
        <v>39.700000000000003</v>
      </c>
      <c r="H262" s="279">
        <v>41.7</v>
      </c>
      <c r="I262" s="279">
        <v>42.349999999999994</v>
      </c>
      <c r="J262" s="279">
        <v>42.7</v>
      </c>
      <c r="K262" s="277">
        <v>42</v>
      </c>
      <c r="L262" s="277">
        <v>41</v>
      </c>
      <c r="M262" s="277">
        <v>3.2786900000000001</v>
      </c>
    </row>
    <row r="263" spans="1:13">
      <c r="A263" s="268">
        <v>253</v>
      </c>
      <c r="B263" s="277" t="s">
        <v>429</v>
      </c>
      <c r="C263" s="278">
        <v>96.1</v>
      </c>
      <c r="D263" s="279">
        <v>96.850000000000009</v>
      </c>
      <c r="E263" s="279">
        <v>94.800000000000011</v>
      </c>
      <c r="F263" s="279">
        <v>93.5</v>
      </c>
      <c r="G263" s="279">
        <v>91.45</v>
      </c>
      <c r="H263" s="279">
        <v>98.15000000000002</v>
      </c>
      <c r="I263" s="279">
        <v>100.2</v>
      </c>
      <c r="J263" s="279">
        <v>101.50000000000003</v>
      </c>
      <c r="K263" s="277">
        <v>98.9</v>
      </c>
      <c r="L263" s="277">
        <v>95.55</v>
      </c>
      <c r="M263" s="277">
        <v>16.687609999999999</v>
      </c>
    </row>
    <row r="264" spans="1:13">
      <c r="A264" s="268">
        <v>254</v>
      </c>
      <c r="B264" s="277" t="s">
        <v>432</v>
      </c>
      <c r="C264" s="278">
        <v>41.65</v>
      </c>
      <c r="D264" s="279">
        <v>42.016666666666673</v>
      </c>
      <c r="E264" s="279">
        <v>41.033333333333346</v>
      </c>
      <c r="F264" s="279">
        <v>40.416666666666671</v>
      </c>
      <c r="G264" s="279">
        <v>39.433333333333344</v>
      </c>
      <c r="H264" s="279">
        <v>42.633333333333347</v>
      </c>
      <c r="I264" s="279">
        <v>43.616666666666681</v>
      </c>
      <c r="J264" s="279">
        <v>44.233333333333348</v>
      </c>
      <c r="K264" s="277">
        <v>43</v>
      </c>
      <c r="L264" s="277">
        <v>41.4</v>
      </c>
      <c r="M264" s="277">
        <v>10.21834</v>
      </c>
    </row>
    <row r="265" spans="1:13">
      <c r="A265" s="268">
        <v>255</v>
      </c>
      <c r="B265" s="277" t="s">
        <v>422</v>
      </c>
      <c r="C265" s="278">
        <v>806.25</v>
      </c>
      <c r="D265" s="279">
        <v>811.69999999999993</v>
      </c>
      <c r="E265" s="279">
        <v>794.54999999999984</v>
      </c>
      <c r="F265" s="279">
        <v>782.84999999999991</v>
      </c>
      <c r="G265" s="279">
        <v>765.69999999999982</v>
      </c>
      <c r="H265" s="279">
        <v>823.39999999999986</v>
      </c>
      <c r="I265" s="279">
        <v>840.55</v>
      </c>
      <c r="J265" s="279">
        <v>852.24999999999989</v>
      </c>
      <c r="K265" s="277">
        <v>828.85</v>
      </c>
      <c r="L265" s="277">
        <v>800</v>
      </c>
      <c r="M265" s="277">
        <v>2.09911</v>
      </c>
    </row>
    <row r="266" spans="1:13">
      <c r="A266" s="268">
        <v>256</v>
      </c>
      <c r="B266" s="277" t="s">
        <v>436</v>
      </c>
      <c r="C266" s="278">
        <v>2127</v>
      </c>
      <c r="D266" s="279">
        <v>2136.5333333333333</v>
      </c>
      <c r="E266" s="279">
        <v>2102.5166666666664</v>
      </c>
      <c r="F266" s="279">
        <v>2078.0333333333333</v>
      </c>
      <c r="G266" s="279">
        <v>2044.0166666666664</v>
      </c>
      <c r="H266" s="279">
        <v>2161.0166666666664</v>
      </c>
      <c r="I266" s="279">
        <v>2195.0333333333338</v>
      </c>
      <c r="J266" s="279">
        <v>2219.5166666666664</v>
      </c>
      <c r="K266" s="277">
        <v>2170.5500000000002</v>
      </c>
      <c r="L266" s="277">
        <v>2112.0500000000002</v>
      </c>
      <c r="M266" s="277">
        <v>7.399E-2</v>
      </c>
    </row>
    <row r="267" spans="1:13">
      <c r="A267" s="268">
        <v>257</v>
      </c>
      <c r="B267" s="277" t="s">
        <v>433</v>
      </c>
      <c r="C267" s="278">
        <v>67.75</v>
      </c>
      <c r="D267" s="279">
        <v>67.916666666666671</v>
      </c>
      <c r="E267" s="279">
        <v>66.833333333333343</v>
      </c>
      <c r="F267" s="279">
        <v>65.916666666666671</v>
      </c>
      <c r="G267" s="279">
        <v>64.833333333333343</v>
      </c>
      <c r="H267" s="279">
        <v>68.833333333333343</v>
      </c>
      <c r="I267" s="279">
        <v>69.916666666666686</v>
      </c>
      <c r="J267" s="279">
        <v>70.833333333333343</v>
      </c>
      <c r="K267" s="277">
        <v>69</v>
      </c>
      <c r="L267" s="277">
        <v>67</v>
      </c>
      <c r="M267" s="277">
        <v>10.17412</v>
      </c>
    </row>
    <row r="268" spans="1:13">
      <c r="A268" s="268">
        <v>258</v>
      </c>
      <c r="B268" s="277" t="s">
        <v>129</v>
      </c>
      <c r="C268" s="278">
        <v>222</v>
      </c>
      <c r="D268" s="279">
        <v>223.28333333333333</v>
      </c>
      <c r="E268" s="279">
        <v>218.71666666666667</v>
      </c>
      <c r="F268" s="279">
        <v>215.43333333333334</v>
      </c>
      <c r="G268" s="279">
        <v>210.86666666666667</v>
      </c>
      <c r="H268" s="279">
        <v>226.56666666666666</v>
      </c>
      <c r="I268" s="279">
        <v>231.13333333333333</v>
      </c>
      <c r="J268" s="279">
        <v>234.41666666666666</v>
      </c>
      <c r="K268" s="277">
        <v>227.85</v>
      </c>
      <c r="L268" s="277">
        <v>220</v>
      </c>
      <c r="M268" s="277">
        <v>125.06748</v>
      </c>
    </row>
    <row r="269" spans="1:13">
      <c r="A269" s="268">
        <v>259</v>
      </c>
      <c r="B269" s="277" t="s">
        <v>423</v>
      </c>
      <c r="C269" s="278">
        <v>1496.15</v>
      </c>
      <c r="D269" s="279">
        <v>1496.0333333333335</v>
      </c>
      <c r="E269" s="279">
        <v>1480.116666666667</v>
      </c>
      <c r="F269" s="279">
        <v>1464.0833333333335</v>
      </c>
      <c r="G269" s="279">
        <v>1448.166666666667</v>
      </c>
      <c r="H269" s="279">
        <v>1512.0666666666671</v>
      </c>
      <c r="I269" s="279">
        <v>1527.9833333333336</v>
      </c>
      <c r="J269" s="279">
        <v>1544.0166666666671</v>
      </c>
      <c r="K269" s="277">
        <v>1511.95</v>
      </c>
      <c r="L269" s="277">
        <v>1480</v>
      </c>
      <c r="M269" s="277">
        <v>0.51378999999999997</v>
      </c>
    </row>
    <row r="270" spans="1:13">
      <c r="A270" s="268">
        <v>260</v>
      </c>
      <c r="B270" s="277" t="s">
        <v>424</v>
      </c>
      <c r="C270" s="278">
        <v>283.64999999999998</v>
      </c>
      <c r="D270" s="279">
        <v>284.2833333333333</v>
      </c>
      <c r="E270" s="279">
        <v>280.36666666666662</v>
      </c>
      <c r="F270" s="279">
        <v>277.08333333333331</v>
      </c>
      <c r="G270" s="279">
        <v>273.16666666666663</v>
      </c>
      <c r="H270" s="279">
        <v>287.56666666666661</v>
      </c>
      <c r="I270" s="279">
        <v>291.48333333333335</v>
      </c>
      <c r="J270" s="279">
        <v>294.76666666666659</v>
      </c>
      <c r="K270" s="277">
        <v>288.2</v>
      </c>
      <c r="L270" s="277">
        <v>281</v>
      </c>
      <c r="M270" s="277">
        <v>2.69373</v>
      </c>
    </row>
    <row r="271" spans="1:13">
      <c r="A271" s="268">
        <v>261</v>
      </c>
      <c r="B271" s="277" t="s">
        <v>425</v>
      </c>
      <c r="C271" s="278">
        <v>98.1</v>
      </c>
      <c r="D271" s="279">
        <v>97.983333333333334</v>
      </c>
      <c r="E271" s="279">
        <v>97.316666666666663</v>
      </c>
      <c r="F271" s="279">
        <v>96.533333333333331</v>
      </c>
      <c r="G271" s="279">
        <v>95.86666666666666</v>
      </c>
      <c r="H271" s="279">
        <v>98.766666666666666</v>
      </c>
      <c r="I271" s="279">
        <v>99.433333333333323</v>
      </c>
      <c r="J271" s="279">
        <v>100.21666666666667</v>
      </c>
      <c r="K271" s="277">
        <v>98.65</v>
      </c>
      <c r="L271" s="277">
        <v>97.2</v>
      </c>
      <c r="M271" s="277">
        <v>9.3496600000000001</v>
      </c>
    </row>
    <row r="272" spans="1:13">
      <c r="A272" s="268">
        <v>262</v>
      </c>
      <c r="B272" s="277" t="s">
        <v>426</v>
      </c>
      <c r="C272" s="278">
        <v>60.1</v>
      </c>
      <c r="D272" s="279">
        <v>59.916666666666664</v>
      </c>
      <c r="E272" s="279">
        <v>59.283333333333331</v>
      </c>
      <c r="F272" s="279">
        <v>58.466666666666669</v>
      </c>
      <c r="G272" s="279">
        <v>57.833333333333336</v>
      </c>
      <c r="H272" s="279">
        <v>60.733333333333327</v>
      </c>
      <c r="I272" s="279">
        <v>61.366666666666667</v>
      </c>
      <c r="J272" s="279">
        <v>62.183333333333323</v>
      </c>
      <c r="K272" s="277">
        <v>60.55</v>
      </c>
      <c r="L272" s="277">
        <v>59.1</v>
      </c>
      <c r="M272" s="277">
        <v>13.794829999999999</v>
      </c>
    </row>
    <row r="273" spans="1:13">
      <c r="A273" s="268">
        <v>263</v>
      </c>
      <c r="B273" s="277" t="s">
        <v>427</v>
      </c>
      <c r="C273" s="278">
        <v>81</v>
      </c>
      <c r="D273" s="279">
        <v>81.683333333333337</v>
      </c>
      <c r="E273" s="279">
        <v>79.816666666666677</v>
      </c>
      <c r="F273" s="279">
        <v>78.63333333333334</v>
      </c>
      <c r="G273" s="279">
        <v>76.76666666666668</v>
      </c>
      <c r="H273" s="279">
        <v>82.866666666666674</v>
      </c>
      <c r="I273" s="279">
        <v>84.733333333333348</v>
      </c>
      <c r="J273" s="279">
        <v>85.916666666666671</v>
      </c>
      <c r="K273" s="277">
        <v>83.55</v>
      </c>
      <c r="L273" s="277">
        <v>80.5</v>
      </c>
      <c r="M273" s="277">
        <v>5.6789399999999999</v>
      </c>
    </row>
    <row r="274" spans="1:13">
      <c r="A274" s="268">
        <v>264</v>
      </c>
      <c r="B274" s="277" t="s">
        <v>435</v>
      </c>
      <c r="C274" s="278">
        <v>49.8</v>
      </c>
      <c r="D274" s="279">
        <v>49.916666666666664</v>
      </c>
      <c r="E274" s="279">
        <v>48.783333333333331</v>
      </c>
      <c r="F274" s="279">
        <v>47.766666666666666</v>
      </c>
      <c r="G274" s="279">
        <v>46.633333333333333</v>
      </c>
      <c r="H274" s="279">
        <v>50.93333333333333</v>
      </c>
      <c r="I274" s="279">
        <v>52.06666666666667</v>
      </c>
      <c r="J274" s="279">
        <v>53.083333333333329</v>
      </c>
      <c r="K274" s="277">
        <v>51.05</v>
      </c>
      <c r="L274" s="277">
        <v>48.9</v>
      </c>
      <c r="M274" s="277">
        <v>7.9863200000000001</v>
      </c>
    </row>
    <row r="275" spans="1:13">
      <c r="A275" s="268">
        <v>265</v>
      </c>
      <c r="B275" s="277" t="s">
        <v>434</v>
      </c>
      <c r="C275" s="278">
        <v>99.35</v>
      </c>
      <c r="D275" s="279">
        <v>99.016666666666666</v>
      </c>
      <c r="E275" s="279">
        <v>96.283333333333331</v>
      </c>
      <c r="F275" s="279">
        <v>93.216666666666669</v>
      </c>
      <c r="G275" s="279">
        <v>90.483333333333334</v>
      </c>
      <c r="H275" s="279">
        <v>102.08333333333333</v>
      </c>
      <c r="I275" s="279">
        <v>104.81666666666665</v>
      </c>
      <c r="J275" s="279">
        <v>107.88333333333333</v>
      </c>
      <c r="K275" s="277">
        <v>101.75</v>
      </c>
      <c r="L275" s="277">
        <v>95.95</v>
      </c>
      <c r="M275" s="277">
        <v>6.1636300000000004</v>
      </c>
    </row>
    <row r="276" spans="1:13">
      <c r="A276" s="268">
        <v>266</v>
      </c>
      <c r="B276" s="277" t="s">
        <v>263</v>
      </c>
      <c r="C276" s="278">
        <v>57.65</v>
      </c>
      <c r="D276" s="279">
        <v>57.483333333333327</v>
      </c>
      <c r="E276" s="279">
        <v>56.766666666666652</v>
      </c>
      <c r="F276" s="279">
        <v>55.883333333333326</v>
      </c>
      <c r="G276" s="279">
        <v>55.16666666666665</v>
      </c>
      <c r="H276" s="279">
        <v>58.366666666666653</v>
      </c>
      <c r="I276" s="279">
        <v>59.083333333333336</v>
      </c>
      <c r="J276" s="279">
        <v>59.966666666666654</v>
      </c>
      <c r="K276" s="277">
        <v>58.2</v>
      </c>
      <c r="L276" s="277">
        <v>56.6</v>
      </c>
      <c r="M276" s="277">
        <v>19.30884</v>
      </c>
    </row>
    <row r="277" spans="1:13">
      <c r="A277" s="268">
        <v>267</v>
      </c>
      <c r="B277" s="277" t="s">
        <v>130</v>
      </c>
      <c r="C277" s="278">
        <v>284.89999999999998</v>
      </c>
      <c r="D277" s="279">
        <v>284.09999999999997</v>
      </c>
      <c r="E277" s="279">
        <v>280.94999999999993</v>
      </c>
      <c r="F277" s="279">
        <v>276.99999999999994</v>
      </c>
      <c r="G277" s="279">
        <v>273.84999999999991</v>
      </c>
      <c r="H277" s="279">
        <v>288.04999999999995</v>
      </c>
      <c r="I277" s="279">
        <v>291.19999999999993</v>
      </c>
      <c r="J277" s="279">
        <v>295.14999999999998</v>
      </c>
      <c r="K277" s="277">
        <v>287.25</v>
      </c>
      <c r="L277" s="277">
        <v>280.14999999999998</v>
      </c>
      <c r="M277" s="277">
        <v>77.870059999999995</v>
      </c>
    </row>
    <row r="278" spans="1:13">
      <c r="A278" s="268">
        <v>268</v>
      </c>
      <c r="B278" s="277" t="s">
        <v>264</v>
      </c>
      <c r="C278" s="278">
        <v>833.3</v>
      </c>
      <c r="D278" s="279">
        <v>842.1</v>
      </c>
      <c r="E278" s="279">
        <v>819.2</v>
      </c>
      <c r="F278" s="279">
        <v>805.1</v>
      </c>
      <c r="G278" s="279">
        <v>782.2</v>
      </c>
      <c r="H278" s="279">
        <v>856.2</v>
      </c>
      <c r="I278" s="279">
        <v>879.09999999999991</v>
      </c>
      <c r="J278" s="279">
        <v>893.2</v>
      </c>
      <c r="K278" s="277">
        <v>865</v>
      </c>
      <c r="L278" s="277">
        <v>828</v>
      </c>
      <c r="M278" s="277">
        <v>6.4109699999999998</v>
      </c>
    </row>
    <row r="279" spans="1:13">
      <c r="A279" s="268">
        <v>269</v>
      </c>
      <c r="B279" s="277" t="s">
        <v>131</v>
      </c>
      <c r="C279" s="278">
        <v>2106.85</v>
      </c>
      <c r="D279" s="279">
        <v>2101.4333333333334</v>
      </c>
      <c r="E279" s="279">
        <v>2068.4666666666667</v>
      </c>
      <c r="F279" s="279">
        <v>2030.0833333333335</v>
      </c>
      <c r="G279" s="279">
        <v>1997.1166666666668</v>
      </c>
      <c r="H279" s="279">
        <v>2139.8166666666666</v>
      </c>
      <c r="I279" s="279">
        <v>2172.7833333333338</v>
      </c>
      <c r="J279" s="279">
        <v>2211.1666666666665</v>
      </c>
      <c r="K279" s="277">
        <v>2134.4</v>
      </c>
      <c r="L279" s="277">
        <v>2063.0500000000002</v>
      </c>
      <c r="M279" s="277">
        <v>14.45501</v>
      </c>
    </row>
    <row r="280" spans="1:13">
      <c r="A280" s="268">
        <v>270</v>
      </c>
      <c r="B280" s="277" t="s">
        <v>132</v>
      </c>
      <c r="C280" s="278">
        <v>376.05</v>
      </c>
      <c r="D280" s="279">
        <v>377.98333333333335</v>
      </c>
      <c r="E280" s="279">
        <v>371.06666666666672</v>
      </c>
      <c r="F280" s="279">
        <v>366.08333333333337</v>
      </c>
      <c r="G280" s="279">
        <v>359.16666666666674</v>
      </c>
      <c r="H280" s="279">
        <v>382.9666666666667</v>
      </c>
      <c r="I280" s="279">
        <v>389.88333333333333</v>
      </c>
      <c r="J280" s="279">
        <v>394.86666666666667</v>
      </c>
      <c r="K280" s="277">
        <v>384.9</v>
      </c>
      <c r="L280" s="277">
        <v>373</v>
      </c>
      <c r="M280" s="277">
        <v>14.73035</v>
      </c>
    </row>
    <row r="281" spans="1:13">
      <c r="A281" s="268">
        <v>271</v>
      </c>
      <c r="B281" s="277" t="s">
        <v>437</v>
      </c>
      <c r="C281" s="278">
        <v>146.05000000000001</v>
      </c>
      <c r="D281" s="279">
        <v>146.18333333333334</v>
      </c>
      <c r="E281" s="279">
        <v>143.36666666666667</v>
      </c>
      <c r="F281" s="279">
        <v>140.68333333333334</v>
      </c>
      <c r="G281" s="279">
        <v>137.86666666666667</v>
      </c>
      <c r="H281" s="279">
        <v>148.86666666666667</v>
      </c>
      <c r="I281" s="279">
        <v>151.68333333333334</v>
      </c>
      <c r="J281" s="279">
        <v>154.36666666666667</v>
      </c>
      <c r="K281" s="277">
        <v>149</v>
      </c>
      <c r="L281" s="277">
        <v>143.5</v>
      </c>
      <c r="M281" s="277">
        <v>3.7801399999999998</v>
      </c>
    </row>
    <row r="282" spans="1:13">
      <c r="A282" s="268">
        <v>272</v>
      </c>
      <c r="B282" s="277" t="s">
        <v>443</v>
      </c>
      <c r="C282" s="278">
        <v>473.05</v>
      </c>
      <c r="D282" s="279">
        <v>476.08333333333331</v>
      </c>
      <c r="E282" s="279">
        <v>467.16666666666663</v>
      </c>
      <c r="F282" s="279">
        <v>461.2833333333333</v>
      </c>
      <c r="G282" s="279">
        <v>452.36666666666662</v>
      </c>
      <c r="H282" s="279">
        <v>481.96666666666664</v>
      </c>
      <c r="I282" s="279">
        <v>490.88333333333327</v>
      </c>
      <c r="J282" s="279">
        <v>496.76666666666665</v>
      </c>
      <c r="K282" s="277">
        <v>485</v>
      </c>
      <c r="L282" s="277">
        <v>470.2</v>
      </c>
      <c r="M282" s="277">
        <v>4.2089400000000001</v>
      </c>
    </row>
    <row r="283" spans="1:13">
      <c r="A283" s="268">
        <v>273</v>
      </c>
      <c r="B283" s="277" t="s">
        <v>444</v>
      </c>
      <c r="C283" s="278">
        <v>273.10000000000002</v>
      </c>
      <c r="D283" s="279">
        <v>273.59999999999997</v>
      </c>
      <c r="E283" s="279">
        <v>269.49999999999994</v>
      </c>
      <c r="F283" s="279">
        <v>265.89999999999998</v>
      </c>
      <c r="G283" s="279">
        <v>261.79999999999995</v>
      </c>
      <c r="H283" s="279">
        <v>277.19999999999993</v>
      </c>
      <c r="I283" s="279">
        <v>281.29999999999995</v>
      </c>
      <c r="J283" s="279">
        <v>284.89999999999992</v>
      </c>
      <c r="K283" s="277">
        <v>277.7</v>
      </c>
      <c r="L283" s="277">
        <v>270</v>
      </c>
      <c r="M283" s="277">
        <v>2.5923500000000002</v>
      </c>
    </row>
    <row r="284" spans="1:13">
      <c r="A284" s="268">
        <v>274</v>
      </c>
      <c r="B284" s="277" t="s">
        <v>445</v>
      </c>
      <c r="C284" s="278">
        <v>469.75</v>
      </c>
      <c r="D284" s="279">
        <v>468.06666666666666</v>
      </c>
      <c r="E284" s="279">
        <v>459.93333333333334</v>
      </c>
      <c r="F284" s="279">
        <v>450.11666666666667</v>
      </c>
      <c r="G284" s="279">
        <v>441.98333333333335</v>
      </c>
      <c r="H284" s="279">
        <v>477.88333333333333</v>
      </c>
      <c r="I284" s="279">
        <v>486.01666666666665</v>
      </c>
      <c r="J284" s="279">
        <v>495.83333333333331</v>
      </c>
      <c r="K284" s="277">
        <v>476.2</v>
      </c>
      <c r="L284" s="277">
        <v>458.25</v>
      </c>
      <c r="M284" s="277">
        <v>1.1416500000000001</v>
      </c>
    </row>
    <row r="285" spans="1:13">
      <c r="A285" s="268">
        <v>275</v>
      </c>
      <c r="B285" s="277" t="s">
        <v>447</v>
      </c>
      <c r="C285" s="278">
        <v>39.25</v>
      </c>
      <c r="D285" s="279">
        <v>38.449999999999996</v>
      </c>
      <c r="E285" s="279">
        <v>36.899999999999991</v>
      </c>
      <c r="F285" s="279">
        <v>34.549999999999997</v>
      </c>
      <c r="G285" s="279">
        <v>32.999999999999993</v>
      </c>
      <c r="H285" s="279">
        <v>40.79999999999999</v>
      </c>
      <c r="I285" s="279">
        <v>42.349999999999987</v>
      </c>
      <c r="J285" s="279">
        <v>44.699999999999989</v>
      </c>
      <c r="K285" s="277">
        <v>40</v>
      </c>
      <c r="L285" s="277">
        <v>36.1</v>
      </c>
      <c r="M285" s="277">
        <v>193.43518</v>
      </c>
    </row>
    <row r="286" spans="1:13">
      <c r="A286" s="268">
        <v>276</v>
      </c>
      <c r="B286" s="277" t="s">
        <v>449</v>
      </c>
      <c r="C286" s="278">
        <v>325.14999999999998</v>
      </c>
      <c r="D286" s="279">
        <v>326.5333333333333</v>
      </c>
      <c r="E286" s="279">
        <v>321.66666666666663</v>
      </c>
      <c r="F286" s="279">
        <v>318.18333333333334</v>
      </c>
      <c r="G286" s="279">
        <v>313.31666666666666</v>
      </c>
      <c r="H286" s="279">
        <v>330.01666666666659</v>
      </c>
      <c r="I286" s="279">
        <v>334.88333333333327</v>
      </c>
      <c r="J286" s="279">
        <v>338.36666666666656</v>
      </c>
      <c r="K286" s="277">
        <v>331.4</v>
      </c>
      <c r="L286" s="277">
        <v>323.05</v>
      </c>
      <c r="M286" s="277">
        <v>4.9326100000000004</v>
      </c>
    </row>
    <row r="287" spans="1:13">
      <c r="A287" s="268">
        <v>277</v>
      </c>
      <c r="B287" s="277" t="s">
        <v>439</v>
      </c>
      <c r="C287" s="278">
        <v>398.7</v>
      </c>
      <c r="D287" s="279">
        <v>399.91666666666669</v>
      </c>
      <c r="E287" s="279">
        <v>395.48333333333335</v>
      </c>
      <c r="F287" s="279">
        <v>392.26666666666665</v>
      </c>
      <c r="G287" s="279">
        <v>387.83333333333331</v>
      </c>
      <c r="H287" s="279">
        <v>403.13333333333338</v>
      </c>
      <c r="I287" s="279">
        <v>407.56666666666666</v>
      </c>
      <c r="J287" s="279">
        <v>410.78333333333342</v>
      </c>
      <c r="K287" s="277">
        <v>404.35</v>
      </c>
      <c r="L287" s="277">
        <v>396.7</v>
      </c>
      <c r="M287" s="277">
        <v>1.64259</v>
      </c>
    </row>
    <row r="288" spans="1:13">
      <c r="A288" s="268">
        <v>278</v>
      </c>
      <c r="B288" s="277" t="s">
        <v>440</v>
      </c>
      <c r="C288" s="278">
        <v>266.2</v>
      </c>
      <c r="D288" s="279">
        <v>267.63333333333333</v>
      </c>
      <c r="E288" s="279">
        <v>263.46666666666664</v>
      </c>
      <c r="F288" s="279">
        <v>260.73333333333329</v>
      </c>
      <c r="G288" s="279">
        <v>256.56666666666661</v>
      </c>
      <c r="H288" s="279">
        <v>270.36666666666667</v>
      </c>
      <c r="I288" s="279">
        <v>274.53333333333342</v>
      </c>
      <c r="J288" s="279">
        <v>277.26666666666671</v>
      </c>
      <c r="K288" s="277">
        <v>271.8</v>
      </c>
      <c r="L288" s="277">
        <v>264.89999999999998</v>
      </c>
      <c r="M288" s="277">
        <v>2.6164299999999998</v>
      </c>
    </row>
    <row r="289" spans="1:13">
      <c r="A289" s="268">
        <v>279</v>
      </c>
      <c r="B289" s="277" t="s">
        <v>451</v>
      </c>
      <c r="C289" s="278">
        <v>178.55</v>
      </c>
      <c r="D289" s="279">
        <v>178.29999999999998</v>
      </c>
      <c r="E289" s="279">
        <v>175.59999999999997</v>
      </c>
      <c r="F289" s="279">
        <v>172.64999999999998</v>
      </c>
      <c r="G289" s="279">
        <v>169.94999999999996</v>
      </c>
      <c r="H289" s="279">
        <v>181.24999999999997</v>
      </c>
      <c r="I289" s="279">
        <v>183.94999999999996</v>
      </c>
      <c r="J289" s="279">
        <v>186.89999999999998</v>
      </c>
      <c r="K289" s="277">
        <v>181</v>
      </c>
      <c r="L289" s="277">
        <v>175.35</v>
      </c>
      <c r="M289" s="277">
        <v>3.85887</v>
      </c>
    </row>
    <row r="290" spans="1:13">
      <c r="A290" s="268">
        <v>280</v>
      </c>
      <c r="B290" s="277" t="s">
        <v>133</v>
      </c>
      <c r="C290" s="278">
        <v>1400.1</v>
      </c>
      <c r="D290" s="279">
        <v>1395.2166666666665</v>
      </c>
      <c r="E290" s="279">
        <v>1385.4333333333329</v>
      </c>
      <c r="F290" s="279">
        <v>1370.7666666666664</v>
      </c>
      <c r="G290" s="279">
        <v>1360.9833333333329</v>
      </c>
      <c r="H290" s="279">
        <v>1409.883333333333</v>
      </c>
      <c r="I290" s="279">
        <v>1419.6666666666663</v>
      </c>
      <c r="J290" s="279">
        <v>1434.333333333333</v>
      </c>
      <c r="K290" s="277">
        <v>1405</v>
      </c>
      <c r="L290" s="277">
        <v>1380.55</v>
      </c>
      <c r="M290" s="277">
        <v>45.62238</v>
      </c>
    </row>
    <row r="291" spans="1:13">
      <c r="A291" s="268">
        <v>281</v>
      </c>
      <c r="B291" s="277" t="s">
        <v>441</v>
      </c>
      <c r="C291" s="278">
        <v>82.7</v>
      </c>
      <c r="D291" s="279">
        <v>83.533333333333346</v>
      </c>
      <c r="E291" s="279">
        <v>81.166666666666686</v>
      </c>
      <c r="F291" s="279">
        <v>79.63333333333334</v>
      </c>
      <c r="G291" s="279">
        <v>77.26666666666668</v>
      </c>
      <c r="H291" s="279">
        <v>85.066666666666691</v>
      </c>
      <c r="I291" s="279">
        <v>87.433333333333337</v>
      </c>
      <c r="J291" s="279">
        <v>88.966666666666697</v>
      </c>
      <c r="K291" s="277">
        <v>85.9</v>
      </c>
      <c r="L291" s="277">
        <v>82</v>
      </c>
      <c r="M291" s="277">
        <v>2.98969</v>
      </c>
    </row>
    <row r="292" spans="1:13">
      <c r="A292" s="268">
        <v>282</v>
      </c>
      <c r="B292" s="277" t="s">
        <v>438</v>
      </c>
      <c r="C292" s="278">
        <v>553.6</v>
      </c>
      <c r="D292" s="279">
        <v>560.88333333333333</v>
      </c>
      <c r="E292" s="279">
        <v>539.86666666666667</v>
      </c>
      <c r="F292" s="279">
        <v>526.13333333333333</v>
      </c>
      <c r="G292" s="279">
        <v>505.11666666666667</v>
      </c>
      <c r="H292" s="279">
        <v>574.61666666666667</v>
      </c>
      <c r="I292" s="279">
        <v>595.63333333333333</v>
      </c>
      <c r="J292" s="279">
        <v>609.36666666666667</v>
      </c>
      <c r="K292" s="277">
        <v>581.9</v>
      </c>
      <c r="L292" s="277">
        <v>547.15</v>
      </c>
      <c r="M292" s="277">
        <v>0.38605</v>
      </c>
    </row>
    <row r="293" spans="1:13">
      <c r="A293" s="268">
        <v>283</v>
      </c>
      <c r="B293" s="277" t="s">
        <v>442</v>
      </c>
      <c r="C293" s="278">
        <v>288.35000000000002</v>
      </c>
      <c r="D293" s="279">
        <v>289.21666666666664</v>
      </c>
      <c r="E293" s="279">
        <v>284.48333333333329</v>
      </c>
      <c r="F293" s="279">
        <v>280.61666666666667</v>
      </c>
      <c r="G293" s="279">
        <v>275.88333333333333</v>
      </c>
      <c r="H293" s="279">
        <v>293.08333333333326</v>
      </c>
      <c r="I293" s="279">
        <v>297.81666666666661</v>
      </c>
      <c r="J293" s="279">
        <v>301.68333333333322</v>
      </c>
      <c r="K293" s="277">
        <v>293.95</v>
      </c>
      <c r="L293" s="277">
        <v>285.35000000000002</v>
      </c>
      <c r="M293" s="277">
        <v>1.59622</v>
      </c>
    </row>
    <row r="294" spans="1:13">
      <c r="A294" s="268">
        <v>284</v>
      </c>
      <c r="B294" s="277" t="s">
        <v>1831</v>
      </c>
      <c r="C294" s="278">
        <v>548.4</v>
      </c>
      <c r="D294" s="279">
        <v>544.26666666666665</v>
      </c>
      <c r="E294" s="279">
        <v>534.13333333333333</v>
      </c>
      <c r="F294" s="279">
        <v>519.86666666666667</v>
      </c>
      <c r="G294" s="279">
        <v>509.73333333333335</v>
      </c>
      <c r="H294" s="279">
        <v>558.5333333333333</v>
      </c>
      <c r="I294" s="279">
        <v>568.66666666666652</v>
      </c>
      <c r="J294" s="279">
        <v>582.93333333333328</v>
      </c>
      <c r="K294" s="277">
        <v>554.4</v>
      </c>
      <c r="L294" s="277">
        <v>530</v>
      </c>
      <c r="M294" s="277">
        <v>0.96499999999999997</v>
      </c>
    </row>
    <row r="295" spans="1:13">
      <c r="A295" s="268">
        <v>285</v>
      </c>
      <c r="B295" s="277" t="s">
        <v>448</v>
      </c>
      <c r="C295" s="278">
        <v>638.70000000000005</v>
      </c>
      <c r="D295" s="279">
        <v>630.75</v>
      </c>
      <c r="E295" s="279">
        <v>604.1</v>
      </c>
      <c r="F295" s="279">
        <v>569.5</v>
      </c>
      <c r="G295" s="279">
        <v>542.85</v>
      </c>
      <c r="H295" s="279">
        <v>665.35</v>
      </c>
      <c r="I295" s="279">
        <v>692.00000000000011</v>
      </c>
      <c r="J295" s="279">
        <v>726.6</v>
      </c>
      <c r="K295" s="277">
        <v>657.4</v>
      </c>
      <c r="L295" s="277">
        <v>596.15</v>
      </c>
      <c r="M295" s="277">
        <v>14.06753</v>
      </c>
    </row>
    <row r="296" spans="1:13">
      <c r="A296" s="268">
        <v>286</v>
      </c>
      <c r="B296" s="277" t="s">
        <v>446</v>
      </c>
      <c r="C296" s="278">
        <v>49</v>
      </c>
      <c r="D296" s="279">
        <v>49.016666666666673</v>
      </c>
      <c r="E296" s="279">
        <v>48.233333333333348</v>
      </c>
      <c r="F296" s="279">
        <v>47.466666666666676</v>
      </c>
      <c r="G296" s="279">
        <v>46.683333333333351</v>
      </c>
      <c r="H296" s="279">
        <v>49.783333333333346</v>
      </c>
      <c r="I296" s="279">
        <v>50.566666666666663</v>
      </c>
      <c r="J296" s="279">
        <v>51.333333333333343</v>
      </c>
      <c r="K296" s="277">
        <v>49.8</v>
      </c>
      <c r="L296" s="277">
        <v>48.25</v>
      </c>
      <c r="M296" s="277">
        <v>58.606769999999997</v>
      </c>
    </row>
    <row r="297" spans="1:13">
      <c r="A297" s="268">
        <v>287</v>
      </c>
      <c r="B297" s="277" t="s">
        <v>134</v>
      </c>
      <c r="C297" s="278">
        <v>68.05</v>
      </c>
      <c r="D297" s="279">
        <v>68.266666666666666</v>
      </c>
      <c r="E297" s="279">
        <v>67.083333333333329</v>
      </c>
      <c r="F297" s="279">
        <v>66.11666666666666</v>
      </c>
      <c r="G297" s="279">
        <v>64.933333333333323</v>
      </c>
      <c r="H297" s="279">
        <v>69.233333333333334</v>
      </c>
      <c r="I297" s="279">
        <v>70.416666666666671</v>
      </c>
      <c r="J297" s="279">
        <v>71.38333333333334</v>
      </c>
      <c r="K297" s="277">
        <v>69.45</v>
      </c>
      <c r="L297" s="277">
        <v>67.3</v>
      </c>
      <c r="M297" s="277">
        <v>161.71852999999999</v>
      </c>
    </row>
    <row r="298" spans="1:13">
      <c r="A298" s="268">
        <v>288</v>
      </c>
      <c r="B298" s="277" t="s">
        <v>358</v>
      </c>
      <c r="C298" s="278">
        <v>1841.2</v>
      </c>
      <c r="D298" s="279">
        <v>1847.7166666666665</v>
      </c>
      <c r="E298" s="279">
        <v>1824.4833333333329</v>
      </c>
      <c r="F298" s="279">
        <v>1807.7666666666664</v>
      </c>
      <c r="G298" s="279">
        <v>1784.5333333333328</v>
      </c>
      <c r="H298" s="279">
        <v>1864.4333333333329</v>
      </c>
      <c r="I298" s="279">
        <v>1887.6666666666665</v>
      </c>
      <c r="J298" s="279">
        <v>1904.383333333333</v>
      </c>
      <c r="K298" s="277">
        <v>1870.95</v>
      </c>
      <c r="L298" s="277">
        <v>1831</v>
      </c>
      <c r="M298" s="277">
        <v>1.5171399999999999</v>
      </c>
    </row>
    <row r="299" spans="1:13">
      <c r="A299" s="268">
        <v>289</v>
      </c>
      <c r="B299" s="277" t="s">
        <v>1842</v>
      </c>
      <c r="C299" s="278">
        <v>229.9</v>
      </c>
      <c r="D299" s="279">
        <v>222.5333333333333</v>
      </c>
      <c r="E299" s="279">
        <v>210.06666666666661</v>
      </c>
      <c r="F299" s="279">
        <v>190.23333333333329</v>
      </c>
      <c r="G299" s="279">
        <v>177.76666666666659</v>
      </c>
      <c r="H299" s="279">
        <v>242.36666666666662</v>
      </c>
      <c r="I299" s="279">
        <v>254.83333333333331</v>
      </c>
      <c r="J299" s="279">
        <v>274.66666666666663</v>
      </c>
      <c r="K299" s="277">
        <v>235</v>
      </c>
      <c r="L299" s="277">
        <v>202.7</v>
      </c>
      <c r="M299" s="277">
        <v>9.7914100000000008</v>
      </c>
    </row>
    <row r="300" spans="1:13">
      <c r="A300" s="268">
        <v>290</v>
      </c>
      <c r="B300" s="277" t="s">
        <v>454</v>
      </c>
      <c r="C300" s="278">
        <v>1155.5999999999999</v>
      </c>
      <c r="D300" s="279">
        <v>1172.8666666666666</v>
      </c>
      <c r="E300" s="279">
        <v>1129.7333333333331</v>
      </c>
      <c r="F300" s="279">
        <v>1103.8666666666666</v>
      </c>
      <c r="G300" s="279">
        <v>1060.7333333333331</v>
      </c>
      <c r="H300" s="279">
        <v>1198.7333333333331</v>
      </c>
      <c r="I300" s="279">
        <v>1241.8666666666668</v>
      </c>
      <c r="J300" s="279">
        <v>1267.7333333333331</v>
      </c>
      <c r="K300" s="277">
        <v>1216</v>
      </c>
      <c r="L300" s="277">
        <v>1147</v>
      </c>
      <c r="M300" s="277">
        <v>13.349679999999999</v>
      </c>
    </row>
    <row r="301" spans="1:13">
      <c r="A301" s="268">
        <v>291</v>
      </c>
      <c r="B301" s="277" t="s">
        <v>452</v>
      </c>
      <c r="C301" s="278">
        <v>3303.55</v>
      </c>
      <c r="D301" s="279">
        <v>3329.6333333333332</v>
      </c>
      <c r="E301" s="279">
        <v>3260.9166666666665</v>
      </c>
      <c r="F301" s="279">
        <v>3218.2833333333333</v>
      </c>
      <c r="G301" s="279">
        <v>3149.5666666666666</v>
      </c>
      <c r="H301" s="279">
        <v>3372.2666666666664</v>
      </c>
      <c r="I301" s="279">
        <v>3440.9833333333336</v>
      </c>
      <c r="J301" s="279">
        <v>3483.6166666666663</v>
      </c>
      <c r="K301" s="277">
        <v>3398.35</v>
      </c>
      <c r="L301" s="277">
        <v>3287</v>
      </c>
      <c r="M301" s="277">
        <v>6.0749999999999998E-2</v>
      </c>
    </row>
    <row r="302" spans="1:13">
      <c r="A302" s="268">
        <v>292</v>
      </c>
      <c r="B302" s="277" t="s">
        <v>455</v>
      </c>
      <c r="C302" s="278">
        <v>30.3</v>
      </c>
      <c r="D302" s="279">
        <v>30.599999999999998</v>
      </c>
      <c r="E302" s="279">
        <v>29.699999999999996</v>
      </c>
      <c r="F302" s="279">
        <v>29.099999999999998</v>
      </c>
      <c r="G302" s="279">
        <v>28.199999999999996</v>
      </c>
      <c r="H302" s="279">
        <v>31.199999999999996</v>
      </c>
      <c r="I302" s="279">
        <v>32.099999999999994</v>
      </c>
      <c r="J302" s="279">
        <v>32.699999999999996</v>
      </c>
      <c r="K302" s="277">
        <v>31.5</v>
      </c>
      <c r="L302" s="277">
        <v>30</v>
      </c>
      <c r="M302" s="277">
        <v>17.752120000000001</v>
      </c>
    </row>
    <row r="303" spans="1:13">
      <c r="A303" s="268">
        <v>293</v>
      </c>
      <c r="B303" s="277" t="s">
        <v>135</v>
      </c>
      <c r="C303" s="278">
        <v>299</v>
      </c>
      <c r="D303" s="279">
        <v>297.96666666666664</v>
      </c>
      <c r="E303" s="279">
        <v>286.93333333333328</v>
      </c>
      <c r="F303" s="279">
        <v>274.86666666666662</v>
      </c>
      <c r="G303" s="279">
        <v>263.83333333333326</v>
      </c>
      <c r="H303" s="279">
        <v>310.0333333333333</v>
      </c>
      <c r="I303" s="279">
        <v>321.06666666666672</v>
      </c>
      <c r="J303" s="279">
        <v>333.13333333333333</v>
      </c>
      <c r="K303" s="277">
        <v>309</v>
      </c>
      <c r="L303" s="277">
        <v>285.89999999999998</v>
      </c>
      <c r="M303" s="277">
        <v>432.94607000000002</v>
      </c>
    </row>
    <row r="304" spans="1:13">
      <c r="A304" s="268">
        <v>294</v>
      </c>
      <c r="B304" s="277" t="s">
        <v>456</v>
      </c>
      <c r="C304" s="278">
        <v>763.55</v>
      </c>
      <c r="D304" s="279">
        <v>766.4</v>
      </c>
      <c r="E304" s="279">
        <v>748.8</v>
      </c>
      <c r="F304" s="279">
        <v>734.05</v>
      </c>
      <c r="G304" s="279">
        <v>716.44999999999993</v>
      </c>
      <c r="H304" s="279">
        <v>781.15</v>
      </c>
      <c r="I304" s="279">
        <v>798.75000000000011</v>
      </c>
      <c r="J304" s="279">
        <v>813.5</v>
      </c>
      <c r="K304" s="277">
        <v>784</v>
      </c>
      <c r="L304" s="277">
        <v>751.65</v>
      </c>
      <c r="M304" s="277">
        <v>0.47921999999999998</v>
      </c>
    </row>
    <row r="305" spans="1:13">
      <c r="A305" s="268">
        <v>295</v>
      </c>
      <c r="B305" s="277" t="s">
        <v>136</v>
      </c>
      <c r="C305" s="278">
        <v>980.4</v>
      </c>
      <c r="D305" s="279">
        <v>986.0333333333333</v>
      </c>
      <c r="E305" s="279">
        <v>972.16666666666663</v>
      </c>
      <c r="F305" s="279">
        <v>963.93333333333328</v>
      </c>
      <c r="G305" s="279">
        <v>950.06666666666661</v>
      </c>
      <c r="H305" s="279">
        <v>994.26666666666665</v>
      </c>
      <c r="I305" s="279">
        <v>1008.1333333333334</v>
      </c>
      <c r="J305" s="279">
        <v>1016.3666666666667</v>
      </c>
      <c r="K305" s="277">
        <v>999.9</v>
      </c>
      <c r="L305" s="277">
        <v>977.8</v>
      </c>
      <c r="M305" s="277">
        <v>29.147570000000002</v>
      </c>
    </row>
    <row r="306" spans="1:13">
      <c r="A306" s="268">
        <v>296</v>
      </c>
      <c r="B306" s="277" t="s">
        <v>266</v>
      </c>
      <c r="C306" s="278">
        <v>2343.25</v>
      </c>
      <c r="D306" s="279">
        <v>2355.15</v>
      </c>
      <c r="E306" s="279">
        <v>2323.15</v>
      </c>
      <c r="F306" s="279">
        <v>2303.0500000000002</v>
      </c>
      <c r="G306" s="279">
        <v>2271.0500000000002</v>
      </c>
      <c r="H306" s="279">
        <v>2375.25</v>
      </c>
      <c r="I306" s="279">
        <v>2407.25</v>
      </c>
      <c r="J306" s="279">
        <v>2427.35</v>
      </c>
      <c r="K306" s="277">
        <v>2387.15</v>
      </c>
      <c r="L306" s="277">
        <v>2335.0500000000002</v>
      </c>
      <c r="M306" s="277">
        <v>1.1138600000000001</v>
      </c>
    </row>
    <row r="307" spans="1:13">
      <c r="A307" s="268">
        <v>297</v>
      </c>
      <c r="B307" s="277" t="s">
        <v>265</v>
      </c>
      <c r="C307" s="278">
        <v>1545</v>
      </c>
      <c r="D307" s="279">
        <v>1553.5166666666667</v>
      </c>
      <c r="E307" s="279">
        <v>1510.1333333333332</v>
      </c>
      <c r="F307" s="279">
        <v>1475.2666666666667</v>
      </c>
      <c r="G307" s="279">
        <v>1431.8833333333332</v>
      </c>
      <c r="H307" s="279">
        <v>1588.3833333333332</v>
      </c>
      <c r="I307" s="279">
        <v>1631.7666666666669</v>
      </c>
      <c r="J307" s="279">
        <v>1666.6333333333332</v>
      </c>
      <c r="K307" s="277">
        <v>1596.9</v>
      </c>
      <c r="L307" s="277">
        <v>1518.65</v>
      </c>
      <c r="M307" s="277">
        <v>1.22085</v>
      </c>
    </row>
    <row r="308" spans="1:13">
      <c r="A308" s="268">
        <v>298</v>
      </c>
      <c r="B308" s="277" t="s">
        <v>137</v>
      </c>
      <c r="C308" s="278">
        <v>972.15</v>
      </c>
      <c r="D308" s="279">
        <v>986</v>
      </c>
      <c r="E308" s="279">
        <v>954.85</v>
      </c>
      <c r="F308" s="279">
        <v>937.55000000000007</v>
      </c>
      <c r="G308" s="279">
        <v>906.40000000000009</v>
      </c>
      <c r="H308" s="279">
        <v>1003.3</v>
      </c>
      <c r="I308" s="279">
        <v>1034.45</v>
      </c>
      <c r="J308" s="279">
        <v>1051.75</v>
      </c>
      <c r="K308" s="277">
        <v>1017.15</v>
      </c>
      <c r="L308" s="277">
        <v>968.7</v>
      </c>
      <c r="M308" s="277">
        <v>72.866</v>
      </c>
    </row>
    <row r="309" spans="1:13">
      <c r="A309" s="268">
        <v>299</v>
      </c>
      <c r="B309" s="277" t="s">
        <v>457</v>
      </c>
      <c r="C309" s="278">
        <v>1331.5</v>
      </c>
      <c r="D309" s="279">
        <v>1342.8166666666666</v>
      </c>
      <c r="E309" s="279">
        <v>1316.6833333333332</v>
      </c>
      <c r="F309" s="279">
        <v>1301.8666666666666</v>
      </c>
      <c r="G309" s="279">
        <v>1275.7333333333331</v>
      </c>
      <c r="H309" s="279">
        <v>1357.6333333333332</v>
      </c>
      <c r="I309" s="279">
        <v>1383.7666666666664</v>
      </c>
      <c r="J309" s="279">
        <v>1398.5833333333333</v>
      </c>
      <c r="K309" s="277">
        <v>1368.95</v>
      </c>
      <c r="L309" s="277">
        <v>1328</v>
      </c>
      <c r="M309" s="277">
        <v>0.38679000000000002</v>
      </c>
    </row>
    <row r="310" spans="1:13">
      <c r="A310" s="268">
        <v>300</v>
      </c>
      <c r="B310" s="277" t="s">
        <v>138</v>
      </c>
      <c r="C310" s="278">
        <v>609.35</v>
      </c>
      <c r="D310" s="279">
        <v>607.75</v>
      </c>
      <c r="E310" s="279">
        <v>603.1</v>
      </c>
      <c r="F310" s="279">
        <v>596.85</v>
      </c>
      <c r="G310" s="279">
        <v>592.20000000000005</v>
      </c>
      <c r="H310" s="279">
        <v>614</v>
      </c>
      <c r="I310" s="279">
        <v>618.65000000000009</v>
      </c>
      <c r="J310" s="279">
        <v>624.9</v>
      </c>
      <c r="K310" s="277">
        <v>612.4</v>
      </c>
      <c r="L310" s="277">
        <v>601.5</v>
      </c>
      <c r="M310" s="277">
        <v>42.485909999999997</v>
      </c>
    </row>
    <row r="311" spans="1:13">
      <c r="A311" s="268">
        <v>301</v>
      </c>
      <c r="B311" s="277" t="s">
        <v>139</v>
      </c>
      <c r="C311" s="278">
        <v>137.35</v>
      </c>
      <c r="D311" s="279">
        <v>136.20000000000002</v>
      </c>
      <c r="E311" s="279">
        <v>134.00000000000003</v>
      </c>
      <c r="F311" s="279">
        <v>130.65</v>
      </c>
      <c r="G311" s="279">
        <v>128.45000000000002</v>
      </c>
      <c r="H311" s="279">
        <v>139.55000000000004</v>
      </c>
      <c r="I311" s="279">
        <v>141.75000000000003</v>
      </c>
      <c r="J311" s="279">
        <v>145.10000000000005</v>
      </c>
      <c r="K311" s="277">
        <v>138.4</v>
      </c>
      <c r="L311" s="277">
        <v>132.85</v>
      </c>
      <c r="M311" s="277">
        <v>181.75524999999999</v>
      </c>
    </row>
    <row r="312" spans="1:13">
      <c r="A312" s="268">
        <v>302</v>
      </c>
      <c r="B312" s="277" t="s">
        <v>319</v>
      </c>
      <c r="C312" s="278">
        <v>14.75</v>
      </c>
      <c r="D312" s="279">
        <v>14.766666666666666</v>
      </c>
      <c r="E312" s="279">
        <v>14.183333333333332</v>
      </c>
      <c r="F312" s="279">
        <v>13.616666666666665</v>
      </c>
      <c r="G312" s="279">
        <v>13.033333333333331</v>
      </c>
      <c r="H312" s="279">
        <v>15.333333333333332</v>
      </c>
      <c r="I312" s="279">
        <v>15.916666666666668</v>
      </c>
      <c r="J312" s="279">
        <v>16.483333333333334</v>
      </c>
      <c r="K312" s="277">
        <v>15.35</v>
      </c>
      <c r="L312" s="277">
        <v>14.2</v>
      </c>
      <c r="M312" s="277">
        <v>151.63578000000001</v>
      </c>
    </row>
    <row r="313" spans="1:13">
      <c r="A313" s="268">
        <v>303</v>
      </c>
      <c r="B313" s="277" t="s">
        <v>464</v>
      </c>
      <c r="C313" s="278">
        <v>144.4</v>
      </c>
      <c r="D313" s="279">
        <v>145.65</v>
      </c>
      <c r="E313" s="279">
        <v>141.80000000000001</v>
      </c>
      <c r="F313" s="279">
        <v>139.20000000000002</v>
      </c>
      <c r="G313" s="279">
        <v>135.35000000000002</v>
      </c>
      <c r="H313" s="279">
        <v>148.25</v>
      </c>
      <c r="I313" s="279">
        <v>152.09999999999997</v>
      </c>
      <c r="J313" s="279">
        <v>154.69999999999999</v>
      </c>
      <c r="K313" s="277">
        <v>149.5</v>
      </c>
      <c r="L313" s="277">
        <v>143.05000000000001</v>
      </c>
      <c r="M313" s="277">
        <v>1.81135</v>
      </c>
    </row>
    <row r="314" spans="1:13">
      <c r="A314" s="268">
        <v>304</v>
      </c>
      <c r="B314" s="277" t="s">
        <v>466</v>
      </c>
      <c r="C314" s="278">
        <v>362.5</v>
      </c>
      <c r="D314" s="279">
        <v>362.36666666666662</v>
      </c>
      <c r="E314" s="279">
        <v>355.83333333333326</v>
      </c>
      <c r="F314" s="279">
        <v>349.16666666666663</v>
      </c>
      <c r="G314" s="279">
        <v>342.63333333333327</v>
      </c>
      <c r="H314" s="279">
        <v>369.03333333333325</v>
      </c>
      <c r="I314" s="279">
        <v>375.56666666666666</v>
      </c>
      <c r="J314" s="279">
        <v>382.23333333333323</v>
      </c>
      <c r="K314" s="277">
        <v>368.9</v>
      </c>
      <c r="L314" s="277">
        <v>355.7</v>
      </c>
      <c r="M314" s="277">
        <v>1.1225099999999999</v>
      </c>
    </row>
    <row r="315" spans="1:13">
      <c r="A315" s="268">
        <v>305</v>
      </c>
      <c r="B315" s="277" t="s">
        <v>462</v>
      </c>
      <c r="C315" s="278">
        <v>3198.2</v>
      </c>
      <c r="D315" s="279">
        <v>3153.4500000000003</v>
      </c>
      <c r="E315" s="279">
        <v>3056.9000000000005</v>
      </c>
      <c r="F315" s="279">
        <v>2915.6000000000004</v>
      </c>
      <c r="G315" s="279">
        <v>2819.0500000000006</v>
      </c>
      <c r="H315" s="279">
        <v>3294.7500000000005</v>
      </c>
      <c r="I315" s="279">
        <v>3391.3000000000006</v>
      </c>
      <c r="J315" s="279">
        <v>3532.6000000000004</v>
      </c>
      <c r="K315" s="277">
        <v>3250</v>
      </c>
      <c r="L315" s="277">
        <v>3012.15</v>
      </c>
      <c r="M315" s="277">
        <v>0.38847999999999999</v>
      </c>
    </row>
    <row r="316" spans="1:13">
      <c r="A316" s="268">
        <v>306</v>
      </c>
      <c r="B316" s="277" t="s">
        <v>463</v>
      </c>
      <c r="C316" s="278">
        <v>246.15</v>
      </c>
      <c r="D316" s="279">
        <v>248.45000000000002</v>
      </c>
      <c r="E316" s="279">
        <v>239.70000000000005</v>
      </c>
      <c r="F316" s="279">
        <v>233.25000000000003</v>
      </c>
      <c r="G316" s="279">
        <v>224.50000000000006</v>
      </c>
      <c r="H316" s="279">
        <v>254.90000000000003</v>
      </c>
      <c r="I316" s="279">
        <v>263.64999999999998</v>
      </c>
      <c r="J316" s="279">
        <v>270.10000000000002</v>
      </c>
      <c r="K316" s="277">
        <v>257.2</v>
      </c>
      <c r="L316" s="277">
        <v>242</v>
      </c>
      <c r="M316" s="277">
        <v>1.8032900000000001</v>
      </c>
    </row>
    <row r="317" spans="1:13">
      <c r="A317" s="268">
        <v>307</v>
      </c>
      <c r="B317" s="277" t="s">
        <v>140</v>
      </c>
      <c r="C317" s="278">
        <v>159.1</v>
      </c>
      <c r="D317" s="279">
        <v>160.45000000000002</v>
      </c>
      <c r="E317" s="279">
        <v>156.90000000000003</v>
      </c>
      <c r="F317" s="279">
        <v>154.70000000000002</v>
      </c>
      <c r="G317" s="279">
        <v>151.15000000000003</v>
      </c>
      <c r="H317" s="279">
        <v>162.65000000000003</v>
      </c>
      <c r="I317" s="279">
        <v>166.20000000000005</v>
      </c>
      <c r="J317" s="279">
        <v>168.40000000000003</v>
      </c>
      <c r="K317" s="277">
        <v>164</v>
      </c>
      <c r="L317" s="277">
        <v>158.25</v>
      </c>
      <c r="M317" s="277">
        <v>73.883430000000004</v>
      </c>
    </row>
    <row r="318" spans="1:13">
      <c r="A318" s="268">
        <v>308</v>
      </c>
      <c r="B318" s="277" t="s">
        <v>141</v>
      </c>
      <c r="C318" s="278">
        <v>369.2</v>
      </c>
      <c r="D318" s="279">
        <v>370.90000000000003</v>
      </c>
      <c r="E318" s="279">
        <v>365.00000000000006</v>
      </c>
      <c r="F318" s="279">
        <v>360.8</v>
      </c>
      <c r="G318" s="279">
        <v>354.90000000000003</v>
      </c>
      <c r="H318" s="279">
        <v>375.10000000000008</v>
      </c>
      <c r="I318" s="279">
        <v>381.00000000000006</v>
      </c>
      <c r="J318" s="279">
        <v>385.2000000000001</v>
      </c>
      <c r="K318" s="277">
        <v>376.8</v>
      </c>
      <c r="L318" s="277">
        <v>366.7</v>
      </c>
      <c r="M318" s="277">
        <v>26.162369999999999</v>
      </c>
    </row>
    <row r="319" spans="1:13">
      <c r="A319" s="268">
        <v>309</v>
      </c>
      <c r="B319" s="277" t="s">
        <v>142</v>
      </c>
      <c r="C319" s="278">
        <v>7109.95</v>
      </c>
      <c r="D319" s="279">
        <v>7120.4333333333334</v>
      </c>
      <c r="E319" s="279">
        <v>7065.166666666667</v>
      </c>
      <c r="F319" s="279">
        <v>7020.3833333333332</v>
      </c>
      <c r="G319" s="279">
        <v>6965.1166666666668</v>
      </c>
      <c r="H319" s="279">
        <v>7165.2166666666672</v>
      </c>
      <c r="I319" s="279">
        <v>7220.4833333333336</v>
      </c>
      <c r="J319" s="279">
        <v>7265.2666666666673</v>
      </c>
      <c r="K319" s="277">
        <v>7175.7</v>
      </c>
      <c r="L319" s="277">
        <v>7075.65</v>
      </c>
      <c r="M319" s="277">
        <v>10.476279999999999</v>
      </c>
    </row>
    <row r="320" spans="1:13">
      <c r="A320" s="268">
        <v>310</v>
      </c>
      <c r="B320" s="277" t="s">
        <v>458</v>
      </c>
      <c r="C320" s="278">
        <v>792.15</v>
      </c>
      <c r="D320" s="279">
        <v>801.7166666666667</v>
      </c>
      <c r="E320" s="279">
        <v>778.43333333333339</v>
      </c>
      <c r="F320" s="279">
        <v>764.7166666666667</v>
      </c>
      <c r="G320" s="279">
        <v>741.43333333333339</v>
      </c>
      <c r="H320" s="279">
        <v>815.43333333333339</v>
      </c>
      <c r="I320" s="279">
        <v>838.7166666666667</v>
      </c>
      <c r="J320" s="279">
        <v>852.43333333333339</v>
      </c>
      <c r="K320" s="277">
        <v>825</v>
      </c>
      <c r="L320" s="277">
        <v>788</v>
      </c>
      <c r="M320" s="277">
        <v>0.31052000000000002</v>
      </c>
    </row>
    <row r="321" spans="1:13">
      <c r="A321" s="268">
        <v>311</v>
      </c>
      <c r="B321" s="277" t="s">
        <v>143</v>
      </c>
      <c r="C321" s="278">
        <v>578.45000000000005</v>
      </c>
      <c r="D321" s="279">
        <v>580.5</v>
      </c>
      <c r="E321" s="279">
        <v>575.04999999999995</v>
      </c>
      <c r="F321" s="279">
        <v>571.65</v>
      </c>
      <c r="G321" s="279">
        <v>566.19999999999993</v>
      </c>
      <c r="H321" s="279">
        <v>583.9</v>
      </c>
      <c r="I321" s="279">
        <v>589.35</v>
      </c>
      <c r="J321" s="279">
        <v>592.75</v>
      </c>
      <c r="K321" s="277">
        <v>585.95000000000005</v>
      </c>
      <c r="L321" s="277">
        <v>577.1</v>
      </c>
      <c r="M321" s="277">
        <v>12.896800000000001</v>
      </c>
    </row>
    <row r="322" spans="1:13">
      <c r="A322" s="268">
        <v>312</v>
      </c>
      <c r="B322" s="277" t="s">
        <v>472</v>
      </c>
      <c r="C322" s="278">
        <v>1694.75</v>
      </c>
      <c r="D322" s="279">
        <v>1700.9166666666667</v>
      </c>
      <c r="E322" s="279">
        <v>1668.8333333333335</v>
      </c>
      <c r="F322" s="279">
        <v>1642.9166666666667</v>
      </c>
      <c r="G322" s="279">
        <v>1610.8333333333335</v>
      </c>
      <c r="H322" s="279">
        <v>1726.8333333333335</v>
      </c>
      <c r="I322" s="279">
        <v>1758.916666666667</v>
      </c>
      <c r="J322" s="279">
        <v>1784.8333333333335</v>
      </c>
      <c r="K322" s="277">
        <v>1733</v>
      </c>
      <c r="L322" s="277">
        <v>1675</v>
      </c>
      <c r="M322" s="277">
        <v>2.2575500000000002</v>
      </c>
    </row>
    <row r="323" spans="1:13">
      <c r="A323" s="268">
        <v>313</v>
      </c>
      <c r="B323" s="277" t="s">
        <v>468</v>
      </c>
      <c r="C323" s="278">
        <v>1829.9</v>
      </c>
      <c r="D323" s="279">
        <v>1828.4166666666667</v>
      </c>
      <c r="E323" s="279">
        <v>1794.4833333333336</v>
      </c>
      <c r="F323" s="279">
        <v>1759.0666666666668</v>
      </c>
      <c r="G323" s="279">
        <v>1725.1333333333337</v>
      </c>
      <c r="H323" s="279">
        <v>1863.8333333333335</v>
      </c>
      <c r="I323" s="279">
        <v>1897.7666666666664</v>
      </c>
      <c r="J323" s="279">
        <v>1933.1833333333334</v>
      </c>
      <c r="K323" s="277">
        <v>1862.35</v>
      </c>
      <c r="L323" s="277">
        <v>1793</v>
      </c>
      <c r="M323" s="277">
        <v>1.52793</v>
      </c>
    </row>
    <row r="324" spans="1:13">
      <c r="A324" s="268">
        <v>314</v>
      </c>
      <c r="B324" s="277" t="s">
        <v>144</v>
      </c>
      <c r="C324" s="278">
        <v>619.85</v>
      </c>
      <c r="D324" s="279">
        <v>610.36666666666667</v>
      </c>
      <c r="E324" s="279">
        <v>589.48333333333335</v>
      </c>
      <c r="F324" s="279">
        <v>559.11666666666667</v>
      </c>
      <c r="G324" s="279">
        <v>538.23333333333335</v>
      </c>
      <c r="H324" s="279">
        <v>640.73333333333335</v>
      </c>
      <c r="I324" s="279">
        <v>661.61666666666679</v>
      </c>
      <c r="J324" s="279">
        <v>691.98333333333335</v>
      </c>
      <c r="K324" s="277">
        <v>631.25</v>
      </c>
      <c r="L324" s="277">
        <v>580</v>
      </c>
      <c r="M324" s="277">
        <v>108.08367</v>
      </c>
    </row>
    <row r="325" spans="1:13">
      <c r="A325" s="268">
        <v>315</v>
      </c>
      <c r="B325" s="277" t="s">
        <v>145</v>
      </c>
      <c r="C325" s="278">
        <v>1038.5999999999999</v>
      </c>
      <c r="D325" s="279">
        <v>1048.4833333333333</v>
      </c>
      <c r="E325" s="279">
        <v>1024.0166666666667</v>
      </c>
      <c r="F325" s="279">
        <v>1009.4333333333334</v>
      </c>
      <c r="G325" s="279">
        <v>984.9666666666667</v>
      </c>
      <c r="H325" s="279">
        <v>1063.0666666666666</v>
      </c>
      <c r="I325" s="279">
        <v>1087.5333333333333</v>
      </c>
      <c r="J325" s="279">
        <v>1102.1166666666666</v>
      </c>
      <c r="K325" s="277">
        <v>1072.95</v>
      </c>
      <c r="L325" s="277">
        <v>1033.9000000000001</v>
      </c>
      <c r="M325" s="277">
        <v>8.5486500000000003</v>
      </c>
    </row>
    <row r="326" spans="1:13">
      <c r="A326" s="268">
        <v>316</v>
      </c>
      <c r="B326" s="277" t="s">
        <v>465</v>
      </c>
      <c r="C326" s="278">
        <v>180.3</v>
      </c>
      <c r="D326" s="279">
        <v>183.63333333333333</v>
      </c>
      <c r="E326" s="279">
        <v>175.26666666666665</v>
      </c>
      <c r="F326" s="279">
        <v>170.23333333333332</v>
      </c>
      <c r="G326" s="279">
        <v>161.86666666666665</v>
      </c>
      <c r="H326" s="279">
        <v>188.66666666666666</v>
      </c>
      <c r="I326" s="279">
        <v>197.03333333333333</v>
      </c>
      <c r="J326" s="279">
        <v>202.06666666666666</v>
      </c>
      <c r="K326" s="277">
        <v>192</v>
      </c>
      <c r="L326" s="277">
        <v>178.6</v>
      </c>
      <c r="M326" s="277">
        <v>1.64625</v>
      </c>
    </row>
    <row r="327" spans="1:13">
      <c r="A327" s="268">
        <v>317</v>
      </c>
      <c r="B327" s="277" t="s">
        <v>1976</v>
      </c>
      <c r="C327" s="278">
        <v>221.65</v>
      </c>
      <c r="D327" s="279">
        <v>223.04999999999998</v>
      </c>
      <c r="E327" s="279">
        <v>217.09999999999997</v>
      </c>
      <c r="F327" s="279">
        <v>212.54999999999998</v>
      </c>
      <c r="G327" s="279">
        <v>206.59999999999997</v>
      </c>
      <c r="H327" s="279">
        <v>227.59999999999997</v>
      </c>
      <c r="I327" s="279">
        <v>233.54999999999995</v>
      </c>
      <c r="J327" s="279">
        <v>238.09999999999997</v>
      </c>
      <c r="K327" s="277">
        <v>229</v>
      </c>
      <c r="L327" s="277">
        <v>218.5</v>
      </c>
      <c r="M327" s="277">
        <v>19.125969999999999</v>
      </c>
    </row>
    <row r="328" spans="1:13">
      <c r="A328" s="268">
        <v>318</v>
      </c>
      <c r="B328" s="277" t="s">
        <v>469</v>
      </c>
      <c r="C328" s="278">
        <v>79.8</v>
      </c>
      <c r="D328" s="279">
        <v>80.433333333333337</v>
      </c>
      <c r="E328" s="279">
        <v>77.066666666666677</v>
      </c>
      <c r="F328" s="279">
        <v>74.333333333333343</v>
      </c>
      <c r="G328" s="279">
        <v>70.966666666666683</v>
      </c>
      <c r="H328" s="279">
        <v>83.166666666666671</v>
      </c>
      <c r="I328" s="279">
        <v>86.533333333333346</v>
      </c>
      <c r="J328" s="279">
        <v>89.266666666666666</v>
      </c>
      <c r="K328" s="277">
        <v>83.8</v>
      </c>
      <c r="L328" s="277">
        <v>77.7</v>
      </c>
      <c r="M328" s="277">
        <v>28.760349999999999</v>
      </c>
    </row>
    <row r="329" spans="1:13">
      <c r="A329" s="268">
        <v>319</v>
      </c>
      <c r="B329" s="277" t="s">
        <v>470</v>
      </c>
      <c r="C329" s="278">
        <v>360.85</v>
      </c>
      <c r="D329" s="279">
        <v>356.88333333333338</v>
      </c>
      <c r="E329" s="279">
        <v>348.96666666666675</v>
      </c>
      <c r="F329" s="279">
        <v>337.08333333333337</v>
      </c>
      <c r="G329" s="279">
        <v>329.16666666666674</v>
      </c>
      <c r="H329" s="279">
        <v>368.76666666666677</v>
      </c>
      <c r="I329" s="279">
        <v>376.68333333333339</v>
      </c>
      <c r="J329" s="279">
        <v>388.56666666666678</v>
      </c>
      <c r="K329" s="277">
        <v>364.8</v>
      </c>
      <c r="L329" s="277">
        <v>345</v>
      </c>
      <c r="M329" s="277">
        <v>10.59015</v>
      </c>
    </row>
    <row r="330" spans="1:13">
      <c r="A330" s="268">
        <v>320</v>
      </c>
      <c r="B330" s="277" t="s">
        <v>146</v>
      </c>
      <c r="C330" s="278">
        <v>1137.3499999999999</v>
      </c>
      <c r="D330" s="279">
        <v>1142.8</v>
      </c>
      <c r="E330" s="279">
        <v>1124.5999999999999</v>
      </c>
      <c r="F330" s="279">
        <v>1111.8499999999999</v>
      </c>
      <c r="G330" s="279">
        <v>1093.6499999999999</v>
      </c>
      <c r="H330" s="279">
        <v>1155.55</v>
      </c>
      <c r="I330" s="279">
        <v>1173.7500000000002</v>
      </c>
      <c r="J330" s="279">
        <v>1186.5</v>
      </c>
      <c r="K330" s="277">
        <v>1161</v>
      </c>
      <c r="L330" s="277">
        <v>1130.05</v>
      </c>
      <c r="M330" s="277">
        <v>4.5011599999999996</v>
      </c>
    </row>
    <row r="331" spans="1:13">
      <c r="A331" s="268">
        <v>321</v>
      </c>
      <c r="B331" s="277" t="s">
        <v>459</v>
      </c>
      <c r="C331" s="278">
        <v>19.850000000000001</v>
      </c>
      <c r="D331" s="279">
        <v>19.95</v>
      </c>
      <c r="E331" s="279">
        <v>19.549999999999997</v>
      </c>
      <c r="F331" s="279">
        <v>19.249999999999996</v>
      </c>
      <c r="G331" s="279">
        <v>18.849999999999994</v>
      </c>
      <c r="H331" s="279">
        <v>20.25</v>
      </c>
      <c r="I331" s="279">
        <v>20.65</v>
      </c>
      <c r="J331" s="279">
        <v>20.950000000000003</v>
      </c>
      <c r="K331" s="277">
        <v>20.350000000000001</v>
      </c>
      <c r="L331" s="277">
        <v>19.649999999999999</v>
      </c>
      <c r="M331" s="277">
        <v>12.352550000000001</v>
      </c>
    </row>
    <row r="332" spans="1:13">
      <c r="A332" s="268">
        <v>322</v>
      </c>
      <c r="B332" s="277" t="s">
        <v>460</v>
      </c>
      <c r="C332" s="278">
        <v>146.19999999999999</v>
      </c>
      <c r="D332" s="279">
        <v>147.51666666666665</v>
      </c>
      <c r="E332" s="279">
        <v>144.18333333333331</v>
      </c>
      <c r="F332" s="279">
        <v>142.16666666666666</v>
      </c>
      <c r="G332" s="279">
        <v>138.83333333333331</v>
      </c>
      <c r="H332" s="279">
        <v>149.5333333333333</v>
      </c>
      <c r="I332" s="279">
        <v>152.86666666666667</v>
      </c>
      <c r="J332" s="279">
        <v>154.8833333333333</v>
      </c>
      <c r="K332" s="277">
        <v>150.85</v>
      </c>
      <c r="L332" s="277">
        <v>145.5</v>
      </c>
      <c r="M332" s="277">
        <v>4.11477</v>
      </c>
    </row>
    <row r="333" spans="1:13">
      <c r="A333" s="268">
        <v>323</v>
      </c>
      <c r="B333" s="277" t="s">
        <v>147</v>
      </c>
      <c r="C333" s="278">
        <v>117.05</v>
      </c>
      <c r="D333" s="279">
        <v>117.86666666666666</v>
      </c>
      <c r="E333" s="279">
        <v>115.38333333333333</v>
      </c>
      <c r="F333" s="279">
        <v>113.71666666666667</v>
      </c>
      <c r="G333" s="279">
        <v>111.23333333333333</v>
      </c>
      <c r="H333" s="279">
        <v>119.53333333333332</v>
      </c>
      <c r="I333" s="279">
        <v>122.01666666666664</v>
      </c>
      <c r="J333" s="279">
        <v>123.68333333333331</v>
      </c>
      <c r="K333" s="277">
        <v>120.35</v>
      </c>
      <c r="L333" s="277">
        <v>116.2</v>
      </c>
      <c r="M333" s="277">
        <v>121.67692</v>
      </c>
    </row>
    <row r="334" spans="1:13">
      <c r="A334" s="268">
        <v>324</v>
      </c>
      <c r="B334" s="277" t="s">
        <v>471</v>
      </c>
      <c r="C334" s="278">
        <v>700.2</v>
      </c>
      <c r="D334" s="279">
        <v>698.66666666666663</v>
      </c>
      <c r="E334" s="279">
        <v>692.73333333333323</v>
      </c>
      <c r="F334" s="279">
        <v>685.26666666666665</v>
      </c>
      <c r="G334" s="279">
        <v>679.33333333333326</v>
      </c>
      <c r="H334" s="279">
        <v>706.13333333333321</v>
      </c>
      <c r="I334" s="279">
        <v>712.06666666666661</v>
      </c>
      <c r="J334" s="279">
        <v>719.53333333333319</v>
      </c>
      <c r="K334" s="277">
        <v>704.6</v>
      </c>
      <c r="L334" s="277">
        <v>691.2</v>
      </c>
      <c r="M334" s="277">
        <v>1.0270999999999999</v>
      </c>
    </row>
    <row r="335" spans="1:13">
      <c r="A335" s="268">
        <v>325</v>
      </c>
      <c r="B335" s="277" t="s">
        <v>268</v>
      </c>
      <c r="C335" s="278">
        <v>1181.25</v>
      </c>
      <c r="D335" s="279">
        <v>1187.6666666666667</v>
      </c>
      <c r="E335" s="279">
        <v>1169.5833333333335</v>
      </c>
      <c r="F335" s="279">
        <v>1157.9166666666667</v>
      </c>
      <c r="G335" s="279">
        <v>1139.8333333333335</v>
      </c>
      <c r="H335" s="279">
        <v>1199.3333333333335</v>
      </c>
      <c r="I335" s="279">
        <v>1217.416666666667</v>
      </c>
      <c r="J335" s="279">
        <v>1229.0833333333335</v>
      </c>
      <c r="K335" s="277">
        <v>1205.75</v>
      </c>
      <c r="L335" s="277">
        <v>1176</v>
      </c>
      <c r="M335" s="277">
        <v>0.81777999999999995</v>
      </c>
    </row>
    <row r="336" spans="1:13">
      <c r="A336" s="268">
        <v>326</v>
      </c>
      <c r="B336" s="277" t="s">
        <v>148</v>
      </c>
      <c r="C336" s="278">
        <v>59286.400000000001</v>
      </c>
      <c r="D336" s="279">
        <v>59501.216666666667</v>
      </c>
      <c r="E336" s="279">
        <v>58852.433333333334</v>
      </c>
      <c r="F336" s="279">
        <v>58418.466666666667</v>
      </c>
      <c r="G336" s="279">
        <v>57769.683333333334</v>
      </c>
      <c r="H336" s="279">
        <v>59935.183333333334</v>
      </c>
      <c r="I336" s="279">
        <v>60583.966666666674</v>
      </c>
      <c r="J336" s="279">
        <v>61017.933333333334</v>
      </c>
      <c r="K336" s="277">
        <v>60150</v>
      </c>
      <c r="L336" s="277">
        <v>59067.25</v>
      </c>
      <c r="M336" s="277">
        <v>0.23315</v>
      </c>
    </row>
    <row r="337" spans="1:13">
      <c r="A337" s="268">
        <v>327</v>
      </c>
      <c r="B337" s="277" t="s">
        <v>267</v>
      </c>
      <c r="C337" s="278">
        <v>33.9</v>
      </c>
      <c r="D337" s="279">
        <v>34.083333333333336</v>
      </c>
      <c r="E337" s="279">
        <v>33.56666666666667</v>
      </c>
      <c r="F337" s="279">
        <v>33.233333333333334</v>
      </c>
      <c r="G337" s="279">
        <v>32.716666666666669</v>
      </c>
      <c r="H337" s="279">
        <v>34.416666666666671</v>
      </c>
      <c r="I337" s="279">
        <v>34.933333333333337</v>
      </c>
      <c r="J337" s="279">
        <v>35.266666666666673</v>
      </c>
      <c r="K337" s="277">
        <v>34.6</v>
      </c>
      <c r="L337" s="277">
        <v>33.75</v>
      </c>
      <c r="M337" s="277">
        <v>11.05711</v>
      </c>
    </row>
    <row r="338" spans="1:13">
      <c r="A338" s="268">
        <v>328</v>
      </c>
      <c r="B338" s="277" t="s">
        <v>149</v>
      </c>
      <c r="C338" s="278">
        <v>1198.2</v>
      </c>
      <c r="D338" s="279">
        <v>1210.0333333333335</v>
      </c>
      <c r="E338" s="279">
        <v>1180.166666666667</v>
      </c>
      <c r="F338" s="279">
        <v>1162.1333333333334</v>
      </c>
      <c r="G338" s="279">
        <v>1132.2666666666669</v>
      </c>
      <c r="H338" s="279">
        <v>1228.0666666666671</v>
      </c>
      <c r="I338" s="279">
        <v>1257.9333333333334</v>
      </c>
      <c r="J338" s="279">
        <v>1275.9666666666672</v>
      </c>
      <c r="K338" s="277">
        <v>1239.9000000000001</v>
      </c>
      <c r="L338" s="277">
        <v>1192</v>
      </c>
      <c r="M338" s="277">
        <v>26.892109999999999</v>
      </c>
    </row>
    <row r="339" spans="1:13">
      <c r="A339" s="268">
        <v>329</v>
      </c>
      <c r="B339" s="277" t="s">
        <v>3162</v>
      </c>
      <c r="C339" s="278">
        <v>278.35000000000002</v>
      </c>
      <c r="D339" s="279">
        <v>278.38333333333338</v>
      </c>
      <c r="E339" s="279">
        <v>274.96666666666675</v>
      </c>
      <c r="F339" s="279">
        <v>271.58333333333337</v>
      </c>
      <c r="G339" s="279">
        <v>268.16666666666674</v>
      </c>
      <c r="H339" s="279">
        <v>281.76666666666677</v>
      </c>
      <c r="I339" s="279">
        <v>285.18333333333339</v>
      </c>
      <c r="J339" s="279">
        <v>288.56666666666678</v>
      </c>
      <c r="K339" s="277">
        <v>281.8</v>
      </c>
      <c r="L339" s="277">
        <v>275</v>
      </c>
      <c r="M339" s="277">
        <v>28.184740000000001</v>
      </c>
    </row>
    <row r="340" spans="1:13">
      <c r="A340" s="268">
        <v>330</v>
      </c>
      <c r="B340" s="277" t="s">
        <v>269</v>
      </c>
      <c r="C340" s="278">
        <v>839</v>
      </c>
      <c r="D340" s="279">
        <v>843.16666666666663</v>
      </c>
      <c r="E340" s="279">
        <v>828.7833333333333</v>
      </c>
      <c r="F340" s="279">
        <v>818.56666666666672</v>
      </c>
      <c r="G340" s="279">
        <v>804.18333333333339</v>
      </c>
      <c r="H340" s="279">
        <v>853.38333333333321</v>
      </c>
      <c r="I340" s="279">
        <v>867.76666666666665</v>
      </c>
      <c r="J340" s="279">
        <v>877.98333333333312</v>
      </c>
      <c r="K340" s="277">
        <v>857.55</v>
      </c>
      <c r="L340" s="277">
        <v>832.95</v>
      </c>
      <c r="M340" s="277">
        <v>2.62357</v>
      </c>
    </row>
    <row r="341" spans="1:13">
      <c r="A341" s="268">
        <v>331</v>
      </c>
      <c r="B341" s="277" t="s">
        <v>150</v>
      </c>
      <c r="C341" s="278">
        <v>36.950000000000003</v>
      </c>
      <c r="D341" s="279">
        <v>37.050000000000004</v>
      </c>
      <c r="E341" s="279">
        <v>36.050000000000011</v>
      </c>
      <c r="F341" s="279">
        <v>35.150000000000006</v>
      </c>
      <c r="G341" s="279">
        <v>34.150000000000013</v>
      </c>
      <c r="H341" s="279">
        <v>37.95000000000001</v>
      </c>
      <c r="I341" s="279">
        <v>38.949999999999996</v>
      </c>
      <c r="J341" s="279">
        <v>39.850000000000009</v>
      </c>
      <c r="K341" s="277">
        <v>38.049999999999997</v>
      </c>
      <c r="L341" s="277">
        <v>36.15</v>
      </c>
      <c r="M341" s="277">
        <v>111.92525000000001</v>
      </c>
    </row>
    <row r="342" spans="1:13">
      <c r="A342" s="268">
        <v>332</v>
      </c>
      <c r="B342" s="277" t="s">
        <v>261</v>
      </c>
      <c r="C342" s="278">
        <v>3285.25</v>
      </c>
      <c r="D342" s="279">
        <v>3270.75</v>
      </c>
      <c r="E342" s="279">
        <v>3242.5</v>
      </c>
      <c r="F342" s="279">
        <v>3199.75</v>
      </c>
      <c r="G342" s="279">
        <v>3171.5</v>
      </c>
      <c r="H342" s="279">
        <v>3313.5</v>
      </c>
      <c r="I342" s="279">
        <v>3341.75</v>
      </c>
      <c r="J342" s="279">
        <v>3384.5</v>
      </c>
      <c r="K342" s="277">
        <v>3299</v>
      </c>
      <c r="L342" s="277">
        <v>3228</v>
      </c>
      <c r="M342" s="277">
        <v>2.39635</v>
      </c>
    </row>
    <row r="343" spans="1:13">
      <c r="A343" s="268">
        <v>333</v>
      </c>
      <c r="B343" s="277" t="s">
        <v>478</v>
      </c>
      <c r="C343" s="278">
        <v>2145.9499999999998</v>
      </c>
      <c r="D343" s="279">
        <v>2154.6833333333329</v>
      </c>
      <c r="E343" s="279">
        <v>2102.266666666666</v>
      </c>
      <c r="F343" s="279">
        <v>2058.583333333333</v>
      </c>
      <c r="G343" s="279">
        <v>2006.1666666666661</v>
      </c>
      <c r="H343" s="279">
        <v>2198.3666666666659</v>
      </c>
      <c r="I343" s="279">
        <v>2250.7833333333328</v>
      </c>
      <c r="J343" s="279">
        <v>2294.4666666666658</v>
      </c>
      <c r="K343" s="277">
        <v>2207.1</v>
      </c>
      <c r="L343" s="277">
        <v>2111</v>
      </c>
      <c r="M343" s="277">
        <v>2.2037</v>
      </c>
    </row>
    <row r="344" spans="1:13">
      <c r="A344" s="268">
        <v>334</v>
      </c>
      <c r="B344" s="277" t="s">
        <v>151</v>
      </c>
      <c r="C344" s="278">
        <v>28.3</v>
      </c>
      <c r="D344" s="279">
        <v>28.55</v>
      </c>
      <c r="E344" s="279">
        <v>27.85</v>
      </c>
      <c r="F344" s="279">
        <v>27.400000000000002</v>
      </c>
      <c r="G344" s="279">
        <v>26.700000000000003</v>
      </c>
      <c r="H344" s="279">
        <v>29</v>
      </c>
      <c r="I344" s="279">
        <v>29.699999999999996</v>
      </c>
      <c r="J344" s="279">
        <v>30.15</v>
      </c>
      <c r="K344" s="277">
        <v>29.25</v>
      </c>
      <c r="L344" s="277">
        <v>28.1</v>
      </c>
      <c r="M344" s="277">
        <v>95.911429999999996</v>
      </c>
    </row>
    <row r="345" spans="1:13">
      <c r="A345" s="268">
        <v>335</v>
      </c>
      <c r="B345" s="277" t="s">
        <v>477</v>
      </c>
      <c r="C345" s="278">
        <v>64.849999999999994</v>
      </c>
      <c r="D345" s="279">
        <v>64.766666666666666</v>
      </c>
      <c r="E345" s="279">
        <v>62.383333333333326</v>
      </c>
      <c r="F345" s="279">
        <v>59.916666666666657</v>
      </c>
      <c r="G345" s="279">
        <v>57.533333333333317</v>
      </c>
      <c r="H345" s="279">
        <v>67.233333333333334</v>
      </c>
      <c r="I345" s="279">
        <v>69.616666666666688</v>
      </c>
      <c r="J345" s="279">
        <v>72.083333333333343</v>
      </c>
      <c r="K345" s="277">
        <v>67.150000000000006</v>
      </c>
      <c r="L345" s="277">
        <v>62.3</v>
      </c>
      <c r="M345" s="277">
        <v>19.916810000000002</v>
      </c>
    </row>
    <row r="346" spans="1:13">
      <c r="A346" s="268">
        <v>336</v>
      </c>
      <c r="B346" s="277" t="s">
        <v>152</v>
      </c>
      <c r="C346" s="278">
        <v>35.799999999999997</v>
      </c>
      <c r="D346" s="279">
        <v>36.016666666666666</v>
      </c>
      <c r="E346" s="279">
        <v>35.333333333333329</v>
      </c>
      <c r="F346" s="279">
        <v>34.86666666666666</v>
      </c>
      <c r="G346" s="279">
        <v>34.183333333333323</v>
      </c>
      <c r="H346" s="279">
        <v>36.483333333333334</v>
      </c>
      <c r="I346" s="279">
        <v>37.166666666666671</v>
      </c>
      <c r="J346" s="279">
        <v>37.63333333333334</v>
      </c>
      <c r="K346" s="277">
        <v>36.700000000000003</v>
      </c>
      <c r="L346" s="277">
        <v>35.549999999999997</v>
      </c>
      <c r="M346" s="277">
        <v>119.95755</v>
      </c>
    </row>
    <row r="347" spans="1:13">
      <c r="A347" s="268">
        <v>337</v>
      </c>
      <c r="B347" s="277" t="s">
        <v>473</v>
      </c>
      <c r="C347" s="278">
        <v>596.70000000000005</v>
      </c>
      <c r="D347" s="279">
        <v>590.19999999999993</v>
      </c>
      <c r="E347" s="279">
        <v>562.39999999999986</v>
      </c>
      <c r="F347" s="279">
        <v>528.09999999999991</v>
      </c>
      <c r="G347" s="279">
        <v>500.29999999999984</v>
      </c>
      <c r="H347" s="279">
        <v>624.49999999999989</v>
      </c>
      <c r="I347" s="279">
        <v>652.29999999999984</v>
      </c>
      <c r="J347" s="279">
        <v>686.59999999999991</v>
      </c>
      <c r="K347" s="277">
        <v>618</v>
      </c>
      <c r="L347" s="277">
        <v>555.9</v>
      </c>
      <c r="M347" s="277">
        <v>7.6386000000000003</v>
      </c>
    </row>
    <row r="348" spans="1:13">
      <c r="A348" s="268">
        <v>338</v>
      </c>
      <c r="B348" s="277" t="s">
        <v>153</v>
      </c>
      <c r="C348" s="278">
        <v>16288.2</v>
      </c>
      <c r="D348" s="279">
        <v>16343.716666666667</v>
      </c>
      <c r="E348" s="279">
        <v>16209.483333333334</v>
      </c>
      <c r="F348" s="279">
        <v>16130.766666666666</v>
      </c>
      <c r="G348" s="279">
        <v>15996.533333333333</v>
      </c>
      <c r="H348" s="279">
        <v>16422.433333333334</v>
      </c>
      <c r="I348" s="279">
        <v>16556.666666666672</v>
      </c>
      <c r="J348" s="279">
        <v>16635.383333333335</v>
      </c>
      <c r="K348" s="277">
        <v>16477.95</v>
      </c>
      <c r="L348" s="277">
        <v>16265</v>
      </c>
      <c r="M348" s="277">
        <v>1.0886899999999999</v>
      </c>
    </row>
    <row r="349" spans="1:13">
      <c r="A349" s="268">
        <v>339</v>
      </c>
      <c r="B349" s="277" t="s">
        <v>476</v>
      </c>
      <c r="C349" s="278">
        <v>37.549999999999997</v>
      </c>
      <c r="D349" s="279">
        <v>37.766666666666659</v>
      </c>
      <c r="E349" s="279">
        <v>37.133333333333319</v>
      </c>
      <c r="F349" s="279">
        <v>36.716666666666661</v>
      </c>
      <c r="G349" s="279">
        <v>36.083333333333321</v>
      </c>
      <c r="H349" s="279">
        <v>38.183333333333316</v>
      </c>
      <c r="I349" s="279">
        <v>38.816666666666656</v>
      </c>
      <c r="J349" s="279">
        <v>39.233333333333313</v>
      </c>
      <c r="K349" s="277">
        <v>38.4</v>
      </c>
      <c r="L349" s="277">
        <v>37.35</v>
      </c>
      <c r="M349" s="277">
        <v>9.5800099999999997</v>
      </c>
    </row>
    <row r="350" spans="1:13">
      <c r="A350" s="268">
        <v>340</v>
      </c>
      <c r="B350" s="277" t="s">
        <v>475</v>
      </c>
      <c r="C350" s="278">
        <v>344.05</v>
      </c>
      <c r="D350" s="279">
        <v>347.7166666666667</v>
      </c>
      <c r="E350" s="279">
        <v>339.33333333333337</v>
      </c>
      <c r="F350" s="279">
        <v>334.61666666666667</v>
      </c>
      <c r="G350" s="279">
        <v>326.23333333333335</v>
      </c>
      <c r="H350" s="279">
        <v>352.43333333333339</v>
      </c>
      <c r="I350" s="279">
        <v>360.81666666666672</v>
      </c>
      <c r="J350" s="279">
        <v>365.53333333333342</v>
      </c>
      <c r="K350" s="277">
        <v>356.1</v>
      </c>
      <c r="L350" s="277">
        <v>343</v>
      </c>
      <c r="M350" s="277">
        <v>2.43337</v>
      </c>
    </row>
    <row r="351" spans="1:13">
      <c r="A351" s="268">
        <v>341</v>
      </c>
      <c r="B351" s="277" t="s">
        <v>270</v>
      </c>
      <c r="C351" s="278">
        <v>22.25</v>
      </c>
      <c r="D351" s="279">
        <v>22.349999999999998</v>
      </c>
      <c r="E351" s="279">
        <v>21.949999999999996</v>
      </c>
      <c r="F351" s="279">
        <v>21.65</v>
      </c>
      <c r="G351" s="279">
        <v>21.249999999999996</v>
      </c>
      <c r="H351" s="279">
        <v>22.649999999999995</v>
      </c>
      <c r="I351" s="279">
        <v>23.049999999999994</v>
      </c>
      <c r="J351" s="279">
        <v>23.349999999999994</v>
      </c>
      <c r="K351" s="277">
        <v>22.75</v>
      </c>
      <c r="L351" s="277">
        <v>22.05</v>
      </c>
      <c r="M351" s="277">
        <v>36.798630000000003</v>
      </c>
    </row>
    <row r="352" spans="1:13">
      <c r="A352" s="268">
        <v>342</v>
      </c>
      <c r="B352" s="277" t="s">
        <v>283</v>
      </c>
      <c r="C352" s="278">
        <v>116.3</v>
      </c>
      <c r="D352" s="279">
        <v>116.31666666666666</v>
      </c>
      <c r="E352" s="279">
        <v>115.48333333333332</v>
      </c>
      <c r="F352" s="279">
        <v>114.66666666666666</v>
      </c>
      <c r="G352" s="279">
        <v>113.83333333333331</v>
      </c>
      <c r="H352" s="279">
        <v>117.13333333333333</v>
      </c>
      <c r="I352" s="279">
        <v>117.96666666666667</v>
      </c>
      <c r="J352" s="279">
        <v>118.78333333333333</v>
      </c>
      <c r="K352" s="277">
        <v>117.15</v>
      </c>
      <c r="L352" s="277">
        <v>115.5</v>
      </c>
      <c r="M352" s="277">
        <v>10.56668</v>
      </c>
    </row>
    <row r="353" spans="1:13">
      <c r="A353" s="268">
        <v>343</v>
      </c>
      <c r="B353" s="277" t="s">
        <v>479</v>
      </c>
      <c r="C353" s="278">
        <v>1391.75</v>
      </c>
      <c r="D353" s="279">
        <v>1396.6000000000001</v>
      </c>
      <c r="E353" s="279">
        <v>1373.2000000000003</v>
      </c>
      <c r="F353" s="279">
        <v>1354.65</v>
      </c>
      <c r="G353" s="279">
        <v>1331.2500000000002</v>
      </c>
      <c r="H353" s="279">
        <v>1415.1500000000003</v>
      </c>
      <c r="I353" s="279">
        <v>1438.5500000000004</v>
      </c>
      <c r="J353" s="279">
        <v>1457.1000000000004</v>
      </c>
      <c r="K353" s="277">
        <v>1420</v>
      </c>
      <c r="L353" s="277">
        <v>1378.05</v>
      </c>
      <c r="M353" s="277">
        <v>0.33199000000000001</v>
      </c>
    </row>
    <row r="354" spans="1:13">
      <c r="A354" s="268">
        <v>344</v>
      </c>
      <c r="B354" s="277" t="s">
        <v>474</v>
      </c>
      <c r="C354" s="278">
        <v>54.95</v>
      </c>
      <c r="D354" s="279">
        <v>55.166666666666664</v>
      </c>
      <c r="E354" s="279">
        <v>53.783333333333331</v>
      </c>
      <c r="F354" s="279">
        <v>52.616666666666667</v>
      </c>
      <c r="G354" s="279">
        <v>51.233333333333334</v>
      </c>
      <c r="H354" s="279">
        <v>56.333333333333329</v>
      </c>
      <c r="I354" s="279">
        <v>57.716666666666669</v>
      </c>
      <c r="J354" s="279">
        <v>58.883333333333326</v>
      </c>
      <c r="K354" s="277">
        <v>56.55</v>
      </c>
      <c r="L354" s="277">
        <v>54</v>
      </c>
      <c r="M354" s="277">
        <v>7.6905700000000001</v>
      </c>
    </row>
    <row r="355" spans="1:13">
      <c r="A355" s="268">
        <v>345</v>
      </c>
      <c r="B355" s="277" t="s">
        <v>155</v>
      </c>
      <c r="C355" s="278">
        <v>94.35</v>
      </c>
      <c r="D355" s="279">
        <v>94.95</v>
      </c>
      <c r="E355" s="279">
        <v>93.4</v>
      </c>
      <c r="F355" s="279">
        <v>92.45</v>
      </c>
      <c r="G355" s="279">
        <v>90.9</v>
      </c>
      <c r="H355" s="279">
        <v>95.9</v>
      </c>
      <c r="I355" s="279">
        <v>97.449999999999989</v>
      </c>
      <c r="J355" s="279">
        <v>98.4</v>
      </c>
      <c r="K355" s="277">
        <v>96.5</v>
      </c>
      <c r="L355" s="277">
        <v>94</v>
      </c>
      <c r="M355" s="277">
        <v>39.078960000000002</v>
      </c>
    </row>
    <row r="356" spans="1:13">
      <c r="A356" s="268">
        <v>346</v>
      </c>
      <c r="B356" s="277" t="s">
        <v>156</v>
      </c>
      <c r="C356" s="278">
        <v>103.8</v>
      </c>
      <c r="D356" s="279">
        <v>104.8</v>
      </c>
      <c r="E356" s="279">
        <v>102.19999999999999</v>
      </c>
      <c r="F356" s="279">
        <v>100.6</v>
      </c>
      <c r="G356" s="279">
        <v>97.999999999999986</v>
      </c>
      <c r="H356" s="279">
        <v>106.39999999999999</v>
      </c>
      <c r="I356" s="279">
        <v>108.99999999999999</v>
      </c>
      <c r="J356" s="279">
        <v>110.6</v>
      </c>
      <c r="K356" s="277">
        <v>107.4</v>
      </c>
      <c r="L356" s="277">
        <v>103.2</v>
      </c>
      <c r="M356" s="277">
        <v>509.45674000000002</v>
      </c>
    </row>
    <row r="357" spans="1:13">
      <c r="A357" s="268">
        <v>347</v>
      </c>
      <c r="B357" s="277" t="s">
        <v>271</v>
      </c>
      <c r="C357" s="278">
        <v>372.8</v>
      </c>
      <c r="D357" s="279">
        <v>375.86666666666662</v>
      </c>
      <c r="E357" s="279">
        <v>366.93333333333322</v>
      </c>
      <c r="F357" s="279">
        <v>361.06666666666661</v>
      </c>
      <c r="G357" s="279">
        <v>352.13333333333321</v>
      </c>
      <c r="H357" s="279">
        <v>381.73333333333323</v>
      </c>
      <c r="I357" s="279">
        <v>390.66666666666663</v>
      </c>
      <c r="J357" s="279">
        <v>396.53333333333325</v>
      </c>
      <c r="K357" s="277">
        <v>384.8</v>
      </c>
      <c r="L357" s="277">
        <v>370</v>
      </c>
      <c r="M357" s="277">
        <v>2.8530199999999999</v>
      </c>
    </row>
    <row r="358" spans="1:13">
      <c r="A358" s="268">
        <v>348</v>
      </c>
      <c r="B358" s="277" t="s">
        <v>272</v>
      </c>
      <c r="C358" s="278">
        <v>3054.8</v>
      </c>
      <c r="D358" s="279">
        <v>3064.5833333333335</v>
      </c>
      <c r="E358" s="279">
        <v>3029.2166666666672</v>
      </c>
      <c r="F358" s="279">
        <v>3003.6333333333337</v>
      </c>
      <c r="G358" s="279">
        <v>2968.2666666666673</v>
      </c>
      <c r="H358" s="279">
        <v>3090.166666666667</v>
      </c>
      <c r="I358" s="279">
        <v>3125.5333333333328</v>
      </c>
      <c r="J358" s="279">
        <v>3151.1166666666668</v>
      </c>
      <c r="K358" s="277">
        <v>3099.95</v>
      </c>
      <c r="L358" s="277">
        <v>3039</v>
      </c>
      <c r="M358" s="277">
        <v>0.16098999999999999</v>
      </c>
    </row>
    <row r="359" spans="1:13">
      <c r="A359" s="268">
        <v>349</v>
      </c>
      <c r="B359" s="277" t="s">
        <v>157</v>
      </c>
      <c r="C359" s="278">
        <v>97.4</v>
      </c>
      <c r="D359" s="279">
        <v>97.75</v>
      </c>
      <c r="E359" s="279">
        <v>96.75</v>
      </c>
      <c r="F359" s="279">
        <v>96.1</v>
      </c>
      <c r="G359" s="279">
        <v>95.1</v>
      </c>
      <c r="H359" s="279">
        <v>98.4</v>
      </c>
      <c r="I359" s="279">
        <v>99.4</v>
      </c>
      <c r="J359" s="279">
        <v>100.05000000000001</v>
      </c>
      <c r="K359" s="277">
        <v>98.75</v>
      </c>
      <c r="L359" s="277">
        <v>97.1</v>
      </c>
      <c r="M359" s="277">
        <v>18.405570000000001</v>
      </c>
    </row>
    <row r="360" spans="1:13">
      <c r="A360" s="268">
        <v>350</v>
      </c>
      <c r="B360" s="277" t="s">
        <v>480</v>
      </c>
      <c r="C360" s="278">
        <v>75.2</v>
      </c>
      <c r="D360" s="279">
        <v>74.316666666666677</v>
      </c>
      <c r="E360" s="279">
        <v>73.03333333333336</v>
      </c>
      <c r="F360" s="279">
        <v>70.866666666666688</v>
      </c>
      <c r="G360" s="279">
        <v>69.583333333333371</v>
      </c>
      <c r="H360" s="279">
        <v>76.483333333333348</v>
      </c>
      <c r="I360" s="279">
        <v>77.76666666666668</v>
      </c>
      <c r="J360" s="279">
        <v>79.933333333333337</v>
      </c>
      <c r="K360" s="277">
        <v>75.599999999999994</v>
      </c>
      <c r="L360" s="277">
        <v>72.150000000000006</v>
      </c>
      <c r="M360" s="277">
        <v>1.04061</v>
      </c>
    </row>
    <row r="361" spans="1:13">
      <c r="A361" s="268">
        <v>351</v>
      </c>
      <c r="B361" s="277" t="s">
        <v>158</v>
      </c>
      <c r="C361" s="278">
        <v>80.5</v>
      </c>
      <c r="D361" s="279">
        <v>81.066666666666663</v>
      </c>
      <c r="E361" s="279">
        <v>79.633333333333326</v>
      </c>
      <c r="F361" s="279">
        <v>78.766666666666666</v>
      </c>
      <c r="G361" s="279">
        <v>77.333333333333329</v>
      </c>
      <c r="H361" s="279">
        <v>81.933333333333323</v>
      </c>
      <c r="I361" s="279">
        <v>83.36666666666666</v>
      </c>
      <c r="J361" s="279">
        <v>84.23333333333332</v>
      </c>
      <c r="K361" s="277">
        <v>82.5</v>
      </c>
      <c r="L361" s="277">
        <v>80.2</v>
      </c>
      <c r="M361" s="277">
        <v>224.81154000000001</v>
      </c>
    </row>
    <row r="362" spans="1:13">
      <c r="A362" s="268">
        <v>352</v>
      </c>
      <c r="B362" s="277" t="s">
        <v>481</v>
      </c>
      <c r="C362" s="278">
        <v>70.400000000000006</v>
      </c>
      <c r="D362" s="279">
        <v>70.500000000000014</v>
      </c>
      <c r="E362" s="279">
        <v>69.050000000000026</v>
      </c>
      <c r="F362" s="279">
        <v>67.700000000000017</v>
      </c>
      <c r="G362" s="279">
        <v>66.250000000000028</v>
      </c>
      <c r="H362" s="279">
        <v>71.850000000000023</v>
      </c>
      <c r="I362" s="279">
        <v>73.300000000000011</v>
      </c>
      <c r="J362" s="279">
        <v>74.65000000000002</v>
      </c>
      <c r="K362" s="277">
        <v>71.95</v>
      </c>
      <c r="L362" s="277">
        <v>69.150000000000006</v>
      </c>
      <c r="M362" s="277">
        <v>2.4321799999999998</v>
      </c>
    </row>
    <row r="363" spans="1:13">
      <c r="A363" s="268">
        <v>353</v>
      </c>
      <c r="B363" s="277" t="s">
        <v>482</v>
      </c>
      <c r="C363" s="278">
        <v>203</v>
      </c>
      <c r="D363" s="279">
        <v>204.20000000000002</v>
      </c>
      <c r="E363" s="279">
        <v>199.40000000000003</v>
      </c>
      <c r="F363" s="279">
        <v>195.8</v>
      </c>
      <c r="G363" s="279">
        <v>191.00000000000003</v>
      </c>
      <c r="H363" s="279">
        <v>207.80000000000004</v>
      </c>
      <c r="I363" s="279">
        <v>212.60000000000005</v>
      </c>
      <c r="J363" s="279">
        <v>216.20000000000005</v>
      </c>
      <c r="K363" s="277">
        <v>209</v>
      </c>
      <c r="L363" s="277">
        <v>200.6</v>
      </c>
      <c r="M363" s="277">
        <v>6.2029199999999998</v>
      </c>
    </row>
    <row r="364" spans="1:13">
      <c r="A364" s="268">
        <v>354</v>
      </c>
      <c r="B364" s="277" t="s">
        <v>483</v>
      </c>
      <c r="C364" s="278">
        <v>210.15</v>
      </c>
      <c r="D364" s="279">
        <v>209.04999999999998</v>
      </c>
      <c r="E364" s="279">
        <v>203.09999999999997</v>
      </c>
      <c r="F364" s="279">
        <v>196.04999999999998</v>
      </c>
      <c r="G364" s="279">
        <v>190.09999999999997</v>
      </c>
      <c r="H364" s="279">
        <v>216.09999999999997</v>
      </c>
      <c r="I364" s="279">
        <v>222.04999999999995</v>
      </c>
      <c r="J364" s="279">
        <v>229.09999999999997</v>
      </c>
      <c r="K364" s="277">
        <v>215</v>
      </c>
      <c r="L364" s="277">
        <v>202</v>
      </c>
      <c r="M364" s="277">
        <v>0.71789999999999998</v>
      </c>
    </row>
    <row r="365" spans="1:13">
      <c r="A365" s="268">
        <v>355</v>
      </c>
      <c r="B365" s="277" t="s">
        <v>159</v>
      </c>
      <c r="C365" s="278">
        <v>20392.5</v>
      </c>
      <c r="D365" s="279">
        <v>20568.116666666665</v>
      </c>
      <c r="E365" s="279">
        <v>20046.283333333329</v>
      </c>
      <c r="F365" s="279">
        <v>19700.066666666666</v>
      </c>
      <c r="G365" s="279">
        <v>19178.23333333333</v>
      </c>
      <c r="H365" s="279">
        <v>20914.333333333328</v>
      </c>
      <c r="I365" s="279">
        <v>21436.166666666664</v>
      </c>
      <c r="J365" s="279">
        <v>21782.383333333328</v>
      </c>
      <c r="K365" s="277">
        <v>21089.95</v>
      </c>
      <c r="L365" s="277">
        <v>20221.900000000001</v>
      </c>
      <c r="M365" s="277">
        <v>0.57052999999999998</v>
      </c>
    </row>
    <row r="366" spans="1:13">
      <c r="A366" s="268">
        <v>356</v>
      </c>
      <c r="B366" s="277" t="s">
        <v>160</v>
      </c>
      <c r="C366" s="278">
        <v>1416.6</v>
      </c>
      <c r="D366" s="279">
        <v>1418.8666666666668</v>
      </c>
      <c r="E366" s="279">
        <v>1397.7333333333336</v>
      </c>
      <c r="F366" s="279">
        <v>1378.8666666666668</v>
      </c>
      <c r="G366" s="279">
        <v>1357.7333333333336</v>
      </c>
      <c r="H366" s="279">
        <v>1437.7333333333336</v>
      </c>
      <c r="I366" s="279">
        <v>1458.8666666666668</v>
      </c>
      <c r="J366" s="279">
        <v>1477.7333333333336</v>
      </c>
      <c r="K366" s="277">
        <v>1440</v>
      </c>
      <c r="L366" s="277">
        <v>1400</v>
      </c>
      <c r="M366" s="277">
        <v>11.301640000000001</v>
      </c>
    </row>
    <row r="367" spans="1:13">
      <c r="A367" s="268">
        <v>357</v>
      </c>
      <c r="B367" s="277" t="s">
        <v>488</v>
      </c>
      <c r="C367" s="278">
        <v>1038.45</v>
      </c>
      <c r="D367" s="279">
        <v>1058.45</v>
      </c>
      <c r="E367" s="279">
        <v>1003.95</v>
      </c>
      <c r="F367" s="279">
        <v>969.45</v>
      </c>
      <c r="G367" s="279">
        <v>914.95</v>
      </c>
      <c r="H367" s="279">
        <v>1092.95</v>
      </c>
      <c r="I367" s="279">
        <v>1147.45</v>
      </c>
      <c r="J367" s="279">
        <v>1181.95</v>
      </c>
      <c r="K367" s="277">
        <v>1112.95</v>
      </c>
      <c r="L367" s="277">
        <v>1023.95</v>
      </c>
      <c r="M367" s="277">
        <v>2.8468</v>
      </c>
    </row>
    <row r="368" spans="1:13">
      <c r="A368" s="268">
        <v>358</v>
      </c>
      <c r="B368" s="277" t="s">
        <v>161</v>
      </c>
      <c r="C368" s="278">
        <v>251.65</v>
      </c>
      <c r="D368" s="279">
        <v>251.41666666666666</v>
      </c>
      <c r="E368" s="279">
        <v>248.83333333333331</v>
      </c>
      <c r="F368" s="279">
        <v>246.01666666666665</v>
      </c>
      <c r="G368" s="279">
        <v>243.43333333333331</v>
      </c>
      <c r="H368" s="279">
        <v>254.23333333333332</v>
      </c>
      <c r="I368" s="279">
        <v>256.81666666666661</v>
      </c>
      <c r="J368" s="279">
        <v>259.63333333333333</v>
      </c>
      <c r="K368" s="277">
        <v>254</v>
      </c>
      <c r="L368" s="277">
        <v>248.6</v>
      </c>
      <c r="M368" s="277">
        <v>51.446980000000003</v>
      </c>
    </row>
    <row r="369" spans="1:13">
      <c r="A369" s="268">
        <v>359</v>
      </c>
      <c r="B369" s="277" t="s">
        <v>162</v>
      </c>
      <c r="C369" s="278">
        <v>99</v>
      </c>
      <c r="D369" s="279">
        <v>99.45</v>
      </c>
      <c r="E369" s="279">
        <v>96.65</v>
      </c>
      <c r="F369" s="279">
        <v>94.3</v>
      </c>
      <c r="G369" s="279">
        <v>91.5</v>
      </c>
      <c r="H369" s="279">
        <v>101.80000000000001</v>
      </c>
      <c r="I369" s="279">
        <v>104.6</v>
      </c>
      <c r="J369" s="279">
        <v>106.95000000000002</v>
      </c>
      <c r="K369" s="277">
        <v>102.25</v>
      </c>
      <c r="L369" s="277">
        <v>97.1</v>
      </c>
      <c r="M369" s="277">
        <v>124.44121</v>
      </c>
    </row>
    <row r="370" spans="1:13">
      <c r="A370" s="268">
        <v>360</v>
      </c>
      <c r="B370" s="277" t="s">
        <v>275</v>
      </c>
      <c r="C370" s="278">
        <v>4803.5</v>
      </c>
      <c r="D370" s="279">
        <v>4827.6166666666668</v>
      </c>
      <c r="E370" s="279">
        <v>4737.2333333333336</v>
      </c>
      <c r="F370" s="279">
        <v>4670.9666666666672</v>
      </c>
      <c r="G370" s="279">
        <v>4580.5833333333339</v>
      </c>
      <c r="H370" s="279">
        <v>4893.8833333333332</v>
      </c>
      <c r="I370" s="279">
        <v>4984.2666666666664</v>
      </c>
      <c r="J370" s="279">
        <v>5050.5333333333328</v>
      </c>
      <c r="K370" s="277">
        <v>4918</v>
      </c>
      <c r="L370" s="277">
        <v>4761.3500000000004</v>
      </c>
      <c r="M370" s="277">
        <v>0.97313000000000005</v>
      </c>
    </row>
    <row r="371" spans="1:13">
      <c r="A371" s="268">
        <v>361</v>
      </c>
      <c r="B371" s="277" t="s">
        <v>277</v>
      </c>
      <c r="C371" s="278">
        <v>10301.6</v>
      </c>
      <c r="D371" s="279">
        <v>10260.533333333333</v>
      </c>
      <c r="E371" s="279">
        <v>10071.066666666666</v>
      </c>
      <c r="F371" s="279">
        <v>9840.5333333333328</v>
      </c>
      <c r="G371" s="279">
        <v>9651.0666666666657</v>
      </c>
      <c r="H371" s="279">
        <v>10491.066666666666</v>
      </c>
      <c r="I371" s="279">
        <v>10680.533333333333</v>
      </c>
      <c r="J371" s="279">
        <v>10911.066666666666</v>
      </c>
      <c r="K371" s="277">
        <v>10450</v>
      </c>
      <c r="L371" s="277">
        <v>10030</v>
      </c>
      <c r="M371" s="277">
        <v>0.29770000000000002</v>
      </c>
    </row>
    <row r="372" spans="1:13">
      <c r="A372" s="268">
        <v>362</v>
      </c>
      <c r="B372" s="277" t="s">
        <v>494</v>
      </c>
      <c r="C372" s="278">
        <v>4873.3</v>
      </c>
      <c r="D372" s="279">
        <v>4830.7666666666664</v>
      </c>
      <c r="E372" s="279">
        <v>4761.5333333333328</v>
      </c>
      <c r="F372" s="279">
        <v>4649.7666666666664</v>
      </c>
      <c r="G372" s="279">
        <v>4580.5333333333328</v>
      </c>
      <c r="H372" s="279">
        <v>4942.5333333333328</v>
      </c>
      <c r="I372" s="279">
        <v>5011.7666666666664</v>
      </c>
      <c r="J372" s="279">
        <v>5123.5333333333328</v>
      </c>
      <c r="K372" s="277">
        <v>4900</v>
      </c>
      <c r="L372" s="277">
        <v>4719</v>
      </c>
      <c r="M372" s="277">
        <v>0.46082000000000001</v>
      </c>
    </row>
    <row r="373" spans="1:13">
      <c r="A373" s="268">
        <v>363</v>
      </c>
      <c r="B373" s="277" t="s">
        <v>489</v>
      </c>
      <c r="C373" s="278">
        <v>127.6</v>
      </c>
      <c r="D373" s="279">
        <v>128.48333333333332</v>
      </c>
      <c r="E373" s="279">
        <v>122.16666666666663</v>
      </c>
      <c r="F373" s="279">
        <v>116.73333333333331</v>
      </c>
      <c r="G373" s="279">
        <v>110.41666666666661</v>
      </c>
      <c r="H373" s="279">
        <v>133.91666666666663</v>
      </c>
      <c r="I373" s="279">
        <v>140.23333333333329</v>
      </c>
      <c r="J373" s="279">
        <v>145.66666666666666</v>
      </c>
      <c r="K373" s="277">
        <v>134.80000000000001</v>
      </c>
      <c r="L373" s="277">
        <v>123.05</v>
      </c>
      <c r="M373" s="277">
        <v>97.025000000000006</v>
      </c>
    </row>
    <row r="374" spans="1:13">
      <c r="A374" s="268">
        <v>364</v>
      </c>
      <c r="B374" s="277" t="s">
        <v>490</v>
      </c>
      <c r="C374" s="278">
        <v>651.1</v>
      </c>
      <c r="D374" s="279">
        <v>657.08333333333337</v>
      </c>
      <c r="E374" s="279">
        <v>636.01666666666677</v>
      </c>
      <c r="F374" s="279">
        <v>620.93333333333339</v>
      </c>
      <c r="G374" s="279">
        <v>599.86666666666679</v>
      </c>
      <c r="H374" s="279">
        <v>672.16666666666674</v>
      </c>
      <c r="I374" s="279">
        <v>693.23333333333335</v>
      </c>
      <c r="J374" s="279">
        <v>708.31666666666672</v>
      </c>
      <c r="K374" s="277">
        <v>678.15</v>
      </c>
      <c r="L374" s="277">
        <v>642</v>
      </c>
      <c r="M374" s="277">
        <v>119.8603</v>
      </c>
    </row>
    <row r="375" spans="1:13">
      <c r="A375" s="268">
        <v>365</v>
      </c>
      <c r="B375" s="277" t="s">
        <v>163</v>
      </c>
      <c r="C375" s="278">
        <v>1474.3</v>
      </c>
      <c r="D375" s="279">
        <v>1473.0333333333335</v>
      </c>
      <c r="E375" s="279">
        <v>1456.3166666666671</v>
      </c>
      <c r="F375" s="279">
        <v>1438.3333333333335</v>
      </c>
      <c r="G375" s="279">
        <v>1421.616666666667</v>
      </c>
      <c r="H375" s="279">
        <v>1491.0166666666671</v>
      </c>
      <c r="I375" s="279">
        <v>1507.7333333333338</v>
      </c>
      <c r="J375" s="279">
        <v>1525.7166666666672</v>
      </c>
      <c r="K375" s="277">
        <v>1489.75</v>
      </c>
      <c r="L375" s="277">
        <v>1455.05</v>
      </c>
      <c r="M375" s="277">
        <v>9.7800399999999996</v>
      </c>
    </row>
    <row r="376" spans="1:13">
      <c r="A376" s="268">
        <v>366</v>
      </c>
      <c r="B376" s="277" t="s">
        <v>273</v>
      </c>
      <c r="C376" s="278">
        <v>2045.85</v>
      </c>
      <c r="D376" s="279">
        <v>2049.6166666666668</v>
      </c>
      <c r="E376" s="279">
        <v>2001.7333333333336</v>
      </c>
      <c r="F376" s="279">
        <v>1957.6166666666668</v>
      </c>
      <c r="G376" s="279">
        <v>1909.7333333333336</v>
      </c>
      <c r="H376" s="279">
        <v>2093.7333333333336</v>
      </c>
      <c r="I376" s="279">
        <v>2141.6166666666668</v>
      </c>
      <c r="J376" s="279">
        <v>2185.7333333333336</v>
      </c>
      <c r="K376" s="277">
        <v>2097.5</v>
      </c>
      <c r="L376" s="277">
        <v>2005.5</v>
      </c>
      <c r="M376" s="277">
        <v>2.6555599999999999</v>
      </c>
    </row>
    <row r="377" spans="1:13">
      <c r="A377" s="268">
        <v>367</v>
      </c>
      <c r="B377" s="277" t="s">
        <v>164</v>
      </c>
      <c r="C377" s="278">
        <v>35.200000000000003</v>
      </c>
      <c r="D377" s="279">
        <v>35.316666666666663</v>
      </c>
      <c r="E377" s="279">
        <v>34.983333333333327</v>
      </c>
      <c r="F377" s="279">
        <v>34.766666666666666</v>
      </c>
      <c r="G377" s="279">
        <v>34.43333333333333</v>
      </c>
      <c r="H377" s="279">
        <v>35.533333333333324</v>
      </c>
      <c r="I377" s="279">
        <v>35.866666666666667</v>
      </c>
      <c r="J377" s="279">
        <v>36.083333333333321</v>
      </c>
      <c r="K377" s="277">
        <v>35.65</v>
      </c>
      <c r="L377" s="277">
        <v>35.1</v>
      </c>
      <c r="M377" s="277">
        <v>241.56217000000001</v>
      </c>
    </row>
    <row r="378" spans="1:13">
      <c r="A378" s="268">
        <v>368</v>
      </c>
      <c r="B378" s="277" t="s">
        <v>274</v>
      </c>
      <c r="C378" s="278">
        <v>276</v>
      </c>
      <c r="D378" s="279">
        <v>275.56666666666666</v>
      </c>
      <c r="E378" s="279">
        <v>269.43333333333334</v>
      </c>
      <c r="F378" s="279">
        <v>262.86666666666667</v>
      </c>
      <c r="G378" s="279">
        <v>256.73333333333335</v>
      </c>
      <c r="H378" s="279">
        <v>282.13333333333333</v>
      </c>
      <c r="I378" s="279">
        <v>288.26666666666665</v>
      </c>
      <c r="J378" s="279">
        <v>294.83333333333331</v>
      </c>
      <c r="K378" s="277">
        <v>281.7</v>
      </c>
      <c r="L378" s="277">
        <v>269</v>
      </c>
      <c r="M378" s="277">
        <v>13.10371</v>
      </c>
    </row>
    <row r="379" spans="1:13">
      <c r="A379" s="268">
        <v>369</v>
      </c>
      <c r="B379" s="277" t="s">
        <v>485</v>
      </c>
      <c r="C379" s="278">
        <v>174</v>
      </c>
      <c r="D379" s="279">
        <v>169.04999999999998</v>
      </c>
      <c r="E379" s="279">
        <v>161.64999999999998</v>
      </c>
      <c r="F379" s="279">
        <v>149.29999999999998</v>
      </c>
      <c r="G379" s="279">
        <v>141.89999999999998</v>
      </c>
      <c r="H379" s="279">
        <v>181.39999999999998</v>
      </c>
      <c r="I379" s="279">
        <v>188.8</v>
      </c>
      <c r="J379" s="279">
        <v>201.14999999999998</v>
      </c>
      <c r="K379" s="277">
        <v>176.45</v>
      </c>
      <c r="L379" s="277">
        <v>156.69999999999999</v>
      </c>
      <c r="M379" s="277">
        <v>20.684850000000001</v>
      </c>
    </row>
    <row r="380" spans="1:13">
      <c r="A380" s="268">
        <v>370</v>
      </c>
      <c r="B380" s="277" t="s">
        <v>491</v>
      </c>
      <c r="C380" s="278">
        <v>869.55</v>
      </c>
      <c r="D380" s="279">
        <v>876.2833333333333</v>
      </c>
      <c r="E380" s="279">
        <v>857.56666666666661</v>
      </c>
      <c r="F380" s="279">
        <v>845.58333333333326</v>
      </c>
      <c r="G380" s="279">
        <v>826.86666666666656</v>
      </c>
      <c r="H380" s="279">
        <v>888.26666666666665</v>
      </c>
      <c r="I380" s="279">
        <v>906.98333333333335</v>
      </c>
      <c r="J380" s="279">
        <v>918.9666666666667</v>
      </c>
      <c r="K380" s="277">
        <v>895</v>
      </c>
      <c r="L380" s="277">
        <v>864.3</v>
      </c>
      <c r="M380" s="277">
        <v>1.9583600000000001</v>
      </c>
    </row>
    <row r="381" spans="1:13">
      <c r="A381" s="268">
        <v>371</v>
      </c>
      <c r="B381" s="277" t="s">
        <v>2224</v>
      </c>
      <c r="C381" s="278">
        <v>431.85</v>
      </c>
      <c r="D381" s="279">
        <v>431.2833333333333</v>
      </c>
      <c r="E381" s="279">
        <v>425.56666666666661</v>
      </c>
      <c r="F381" s="279">
        <v>419.2833333333333</v>
      </c>
      <c r="G381" s="279">
        <v>413.56666666666661</v>
      </c>
      <c r="H381" s="279">
        <v>437.56666666666661</v>
      </c>
      <c r="I381" s="279">
        <v>443.2833333333333</v>
      </c>
      <c r="J381" s="279">
        <v>449.56666666666661</v>
      </c>
      <c r="K381" s="277">
        <v>437</v>
      </c>
      <c r="L381" s="277">
        <v>425</v>
      </c>
      <c r="M381" s="277">
        <v>1.10202</v>
      </c>
    </row>
    <row r="382" spans="1:13">
      <c r="A382" s="268">
        <v>372</v>
      </c>
      <c r="B382" s="277" t="s">
        <v>165</v>
      </c>
      <c r="C382" s="278">
        <v>184.75</v>
      </c>
      <c r="D382" s="279">
        <v>184.85</v>
      </c>
      <c r="E382" s="279">
        <v>182.89999999999998</v>
      </c>
      <c r="F382" s="279">
        <v>181.04999999999998</v>
      </c>
      <c r="G382" s="279">
        <v>179.09999999999997</v>
      </c>
      <c r="H382" s="279">
        <v>186.7</v>
      </c>
      <c r="I382" s="279">
        <v>188.64999999999998</v>
      </c>
      <c r="J382" s="279">
        <v>190.5</v>
      </c>
      <c r="K382" s="277">
        <v>186.8</v>
      </c>
      <c r="L382" s="277">
        <v>183</v>
      </c>
      <c r="M382" s="277">
        <v>56.868270000000003</v>
      </c>
    </row>
    <row r="383" spans="1:13">
      <c r="A383" s="268">
        <v>373</v>
      </c>
      <c r="B383" s="277" t="s">
        <v>492</v>
      </c>
      <c r="C383" s="278">
        <v>75.3</v>
      </c>
      <c r="D383" s="279">
        <v>75.083333333333329</v>
      </c>
      <c r="E383" s="279">
        <v>73.816666666666663</v>
      </c>
      <c r="F383" s="279">
        <v>72.333333333333329</v>
      </c>
      <c r="G383" s="279">
        <v>71.066666666666663</v>
      </c>
      <c r="H383" s="279">
        <v>76.566666666666663</v>
      </c>
      <c r="I383" s="279">
        <v>77.833333333333343</v>
      </c>
      <c r="J383" s="279">
        <v>79.316666666666663</v>
      </c>
      <c r="K383" s="277">
        <v>76.349999999999994</v>
      </c>
      <c r="L383" s="277">
        <v>73.599999999999994</v>
      </c>
      <c r="M383" s="277">
        <v>17.113900000000001</v>
      </c>
    </row>
    <row r="384" spans="1:13">
      <c r="A384" s="268">
        <v>374</v>
      </c>
      <c r="B384" s="277" t="s">
        <v>276</v>
      </c>
      <c r="C384" s="278">
        <v>235.2</v>
      </c>
      <c r="D384" s="279">
        <v>238.03333333333333</v>
      </c>
      <c r="E384" s="279">
        <v>231.26666666666665</v>
      </c>
      <c r="F384" s="279">
        <v>227.33333333333331</v>
      </c>
      <c r="G384" s="279">
        <v>220.56666666666663</v>
      </c>
      <c r="H384" s="279">
        <v>241.96666666666667</v>
      </c>
      <c r="I384" s="279">
        <v>248.73333333333338</v>
      </c>
      <c r="J384" s="279">
        <v>252.66666666666669</v>
      </c>
      <c r="K384" s="277">
        <v>244.8</v>
      </c>
      <c r="L384" s="277">
        <v>234.1</v>
      </c>
      <c r="M384" s="277">
        <v>5.0042</v>
      </c>
    </row>
    <row r="385" spans="1:13">
      <c r="A385" s="268">
        <v>375</v>
      </c>
      <c r="B385" s="277" t="s">
        <v>493</v>
      </c>
      <c r="C385" s="278">
        <v>54.85</v>
      </c>
      <c r="D385" s="279">
        <v>55.35</v>
      </c>
      <c r="E385" s="279">
        <v>53.400000000000006</v>
      </c>
      <c r="F385" s="279">
        <v>51.95</v>
      </c>
      <c r="G385" s="279">
        <v>50.000000000000007</v>
      </c>
      <c r="H385" s="279">
        <v>56.800000000000004</v>
      </c>
      <c r="I385" s="279">
        <v>58.750000000000007</v>
      </c>
      <c r="J385" s="279">
        <v>60.2</v>
      </c>
      <c r="K385" s="277">
        <v>57.3</v>
      </c>
      <c r="L385" s="277">
        <v>53.9</v>
      </c>
      <c r="M385" s="277">
        <v>3.0626199999999999</v>
      </c>
    </row>
    <row r="386" spans="1:13">
      <c r="A386" s="268">
        <v>376</v>
      </c>
      <c r="B386" s="277" t="s">
        <v>486</v>
      </c>
      <c r="C386" s="278">
        <v>61.5</v>
      </c>
      <c r="D386" s="279">
        <v>61.5</v>
      </c>
      <c r="E386" s="279">
        <v>61</v>
      </c>
      <c r="F386" s="279">
        <v>60.5</v>
      </c>
      <c r="G386" s="279">
        <v>60</v>
      </c>
      <c r="H386" s="279">
        <v>62</v>
      </c>
      <c r="I386" s="279">
        <v>62.5</v>
      </c>
      <c r="J386" s="279">
        <v>63</v>
      </c>
      <c r="K386" s="277">
        <v>62</v>
      </c>
      <c r="L386" s="277">
        <v>61</v>
      </c>
      <c r="M386" s="277">
        <v>20.070270000000001</v>
      </c>
    </row>
    <row r="387" spans="1:13">
      <c r="A387" s="268">
        <v>377</v>
      </c>
      <c r="B387" s="277" t="s">
        <v>166</v>
      </c>
      <c r="C387" s="278">
        <v>1322.15</v>
      </c>
      <c r="D387" s="279">
        <v>1313.9166666666667</v>
      </c>
      <c r="E387" s="279">
        <v>1298.2333333333336</v>
      </c>
      <c r="F387" s="279">
        <v>1274.3166666666668</v>
      </c>
      <c r="G387" s="279">
        <v>1258.6333333333337</v>
      </c>
      <c r="H387" s="279">
        <v>1337.8333333333335</v>
      </c>
      <c r="I387" s="279">
        <v>1353.5166666666664</v>
      </c>
      <c r="J387" s="279">
        <v>1377.4333333333334</v>
      </c>
      <c r="K387" s="277">
        <v>1329.6</v>
      </c>
      <c r="L387" s="277">
        <v>1290</v>
      </c>
      <c r="M387" s="277">
        <v>18.633949999999999</v>
      </c>
    </row>
    <row r="388" spans="1:13">
      <c r="A388" s="268">
        <v>378</v>
      </c>
      <c r="B388" s="277" t="s">
        <v>278</v>
      </c>
      <c r="C388" s="278">
        <v>370.7</v>
      </c>
      <c r="D388" s="279">
        <v>371.75</v>
      </c>
      <c r="E388" s="279">
        <v>367.8</v>
      </c>
      <c r="F388" s="279">
        <v>364.90000000000003</v>
      </c>
      <c r="G388" s="279">
        <v>360.95000000000005</v>
      </c>
      <c r="H388" s="279">
        <v>374.65</v>
      </c>
      <c r="I388" s="279">
        <v>378.6</v>
      </c>
      <c r="J388" s="279">
        <v>381.49999999999994</v>
      </c>
      <c r="K388" s="277">
        <v>375.7</v>
      </c>
      <c r="L388" s="277">
        <v>368.85</v>
      </c>
      <c r="M388" s="277">
        <v>1.9438599999999999</v>
      </c>
    </row>
    <row r="389" spans="1:13">
      <c r="A389" s="268">
        <v>379</v>
      </c>
      <c r="B389" s="277" t="s">
        <v>496</v>
      </c>
      <c r="C389" s="278">
        <v>409.9</v>
      </c>
      <c r="D389" s="279">
        <v>407.56666666666666</v>
      </c>
      <c r="E389" s="279">
        <v>403.7833333333333</v>
      </c>
      <c r="F389" s="279">
        <v>397.66666666666663</v>
      </c>
      <c r="G389" s="279">
        <v>393.88333333333327</v>
      </c>
      <c r="H389" s="279">
        <v>413.68333333333334</v>
      </c>
      <c r="I389" s="279">
        <v>417.46666666666675</v>
      </c>
      <c r="J389" s="279">
        <v>423.58333333333337</v>
      </c>
      <c r="K389" s="277">
        <v>411.35</v>
      </c>
      <c r="L389" s="277">
        <v>401.45</v>
      </c>
      <c r="M389" s="277">
        <v>3.15672</v>
      </c>
    </row>
    <row r="390" spans="1:13">
      <c r="A390" s="268">
        <v>380</v>
      </c>
      <c r="B390" s="277" t="s">
        <v>498</v>
      </c>
      <c r="C390" s="278">
        <v>124.9</v>
      </c>
      <c r="D390" s="279">
        <v>123.91666666666667</v>
      </c>
      <c r="E390" s="279">
        <v>119.33333333333334</v>
      </c>
      <c r="F390" s="279">
        <v>113.76666666666667</v>
      </c>
      <c r="G390" s="279">
        <v>109.18333333333334</v>
      </c>
      <c r="H390" s="279">
        <v>129.48333333333335</v>
      </c>
      <c r="I390" s="279">
        <v>134.06666666666669</v>
      </c>
      <c r="J390" s="279">
        <v>139.63333333333335</v>
      </c>
      <c r="K390" s="277">
        <v>128.5</v>
      </c>
      <c r="L390" s="277">
        <v>118.35</v>
      </c>
      <c r="M390" s="277">
        <v>49.867840000000001</v>
      </c>
    </row>
    <row r="391" spans="1:13">
      <c r="A391" s="268">
        <v>381</v>
      </c>
      <c r="B391" s="277" t="s">
        <v>279</v>
      </c>
      <c r="C391" s="278">
        <v>475.4</v>
      </c>
      <c r="D391" s="279">
        <v>476.66666666666669</v>
      </c>
      <c r="E391" s="279">
        <v>471.33333333333337</v>
      </c>
      <c r="F391" s="279">
        <v>467.26666666666671</v>
      </c>
      <c r="G391" s="279">
        <v>461.93333333333339</v>
      </c>
      <c r="H391" s="279">
        <v>480.73333333333335</v>
      </c>
      <c r="I391" s="279">
        <v>486.06666666666672</v>
      </c>
      <c r="J391" s="279">
        <v>490.13333333333333</v>
      </c>
      <c r="K391" s="277">
        <v>482</v>
      </c>
      <c r="L391" s="277">
        <v>472.6</v>
      </c>
      <c r="M391" s="277">
        <v>0.85087999999999997</v>
      </c>
    </row>
    <row r="392" spans="1:13">
      <c r="A392" s="268">
        <v>382</v>
      </c>
      <c r="B392" s="277" t="s">
        <v>499</v>
      </c>
      <c r="C392" s="278">
        <v>325.3</v>
      </c>
      <c r="D392" s="279">
        <v>318.65000000000003</v>
      </c>
      <c r="E392" s="279">
        <v>308.90000000000009</v>
      </c>
      <c r="F392" s="279">
        <v>292.50000000000006</v>
      </c>
      <c r="G392" s="279">
        <v>282.75000000000011</v>
      </c>
      <c r="H392" s="279">
        <v>335.05000000000007</v>
      </c>
      <c r="I392" s="279">
        <v>344.79999999999995</v>
      </c>
      <c r="J392" s="279">
        <v>361.20000000000005</v>
      </c>
      <c r="K392" s="277">
        <v>328.4</v>
      </c>
      <c r="L392" s="277">
        <v>302.25</v>
      </c>
      <c r="M392" s="277">
        <v>61.674579999999999</v>
      </c>
    </row>
    <row r="393" spans="1:13">
      <c r="A393" s="268">
        <v>383</v>
      </c>
      <c r="B393" s="277" t="s">
        <v>167</v>
      </c>
      <c r="C393" s="278">
        <v>730.7</v>
      </c>
      <c r="D393" s="279">
        <v>726.41666666666663</v>
      </c>
      <c r="E393" s="279">
        <v>718.2833333333333</v>
      </c>
      <c r="F393" s="279">
        <v>705.86666666666667</v>
      </c>
      <c r="G393" s="279">
        <v>697.73333333333335</v>
      </c>
      <c r="H393" s="279">
        <v>738.83333333333326</v>
      </c>
      <c r="I393" s="279">
        <v>746.9666666666667</v>
      </c>
      <c r="J393" s="279">
        <v>759.38333333333321</v>
      </c>
      <c r="K393" s="277">
        <v>734.55</v>
      </c>
      <c r="L393" s="277">
        <v>714</v>
      </c>
      <c r="M393" s="277">
        <v>5.1980500000000003</v>
      </c>
    </row>
    <row r="394" spans="1:13">
      <c r="A394" s="268">
        <v>384</v>
      </c>
      <c r="B394" s="277" t="s">
        <v>501</v>
      </c>
      <c r="C394" s="278">
        <v>1163.8499999999999</v>
      </c>
      <c r="D394" s="279">
        <v>1165.1333333333332</v>
      </c>
      <c r="E394" s="279">
        <v>1150.7166666666665</v>
      </c>
      <c r="F394" s="279">
        <v>1137.5833333333333</v>
      </c>
      <c r="G394" s="279">
        <v>1123.1666666666665</v>
      </c>
      <c r="H394" s="279">
        <v>1178.2666666666664</v>
      </c>
      <c r="I394" s="279">
        <v>1192.6833333333334</v>
      </c>
      <c r="J394" s="279">
        <v>1205.8166666666664</v>
      </c>
      <c r="K394" s="277">
        <v>1179.55</v>
      </c>
      <c r="L394" s="277">
        <v>1152</v>
      </c>
      <c r="M394" s="277">
        <v>5.142E-2</v>
      </c>
    </row>
    <row r="395" spans="1:13">
      <c r="A395" s="268">
        <v>385</v>
      </c>
      <c r="B395" s="277" t="s">
        <v>502</v>
      </c>
      <c r="C395" s="278">
        <v>286</v>
      </c>
      <c r="D395" s="279">
        <v>286.41666666666669</v>
      </c>
      <c r="E395" s="279">
        <v>281.48333333333335</v>
      </c>
      <c r="F395" s="279">
        <v>276.96666666666664</v>
      </c>
      <c r="G395" s="279">
        <v>272.0333333333333</v>
      </c>
      <c r="H395" s="279">
        <v>290.93333333333339</v>
      </c>
      <c r="I395" s="279">
        <v>295.86666666666667</v>
      </c>
      <c r="J395" s="279">
        <v>300.38333333333344</v>
      </c>
      <c r="K395" s="277">
        <v>291.35000000000002</v>
      </c>
      <c r="L395" s="277">
        <v>281.89999999999998</v>
      </c>
      <c r="M395" s="277">
        <v>8.7498699999999996</v>
      </c>
    </row>
    <row r="396" spans="1:13">
      <c r="A396" s="268">
        <v>386</v>
      </c>
      <c r="B396" s="277" t="s">
        <v>168</v>
      </c>
      <c r="C396" s="278">
        <v>188.95</v>
      </c>
      <c r="D396" s="279">
        <v>189.53333333333333</v>
      </c>
      <c r="E396" s="279">
        <v>184.66666666666666</v>
      </c>
      <c r="F396" s="279">
        <v>180.38333333333333</v>
      </c>
      <c r="G396" s="279">
        <v>175.51666666666665</v>
      </c>
      <c r="H396" s="279">
        <v>193.81666666666666</v>
      </c>
      <c r="I396" s="279">
        <v>198.68333333333334</v>
      </c>
      <c r="J396" s="279">
        <v>202.96666666666667</v>
      </c>
      <c r="K396" s="277">
        <v>194.4</v>
      </c>
      <c r="L396" s="277">
        <v>185.25</v>
      </c>
      <c r="M396" s="277">
        <v>367.85735</v>
      </c>
    </row>
    <row r="397" spans="1:13">
      <c r="A397" s="268">
        <v>387</v>
      </c>
      <c r="B397" s="277" t="s">
        <v>500</v>
      </c>
      <c r="C397" s="278">
        <v>51.4</v>
      </c>
      <c r="D397" s="279">
        <v>51.5</v>
      </c>
      <c r="E397" s="279">
        <v>50.6</v>
      </c>
      <c r="F397" s="279">
        <v>49.800000000000004</v>
      </c>
      <c r="G397" s="279">
        <v>48.900000000000006</v>
      </c>
      <c r="H397" s="279">
        <v>52.3</v>
      </c>
      <c r="I397" s="279">
        <v>53.2</v>
      </c>
      <c r="J397" s="279">
        <v>53.999999999999993</v>
      </c>
      <c r="K397" s="277">
        <v>52.4</v>
      </c>
      <c r="L397" s="277">
        <v>50.7</v>
      </c>
      <c r="M397" s="277">
        <v>37.347740000000002</v>
      </c>
    </row>
    <row r="398" spans="1:13">
      <c r="A398" s="268">
        <v>388</v>
      </c>
      <c r="B398" s="277" t="s">
        <v>169</v>
      </c>
      <c r="C398" s="278">
        <v>112.8</v>
      </c>
      <c r="D398" s="279">
        <v>112.61666666666667</v>
      </c>
      <c r="E398" s="279">
        <v>111.28333333333335</v>
      </c>
      <c r="F398" s="279">
        <v>109.76666666666667</v>
      </c>
      <c r="G398" s="279">
        <v>108.43333333333334</v>
      </c>
      <c r="H398" s="279">
        <v>114.13333333333335</v>
      </c>
      <c r="I398" s="279">
        <v>115.46666666666667</v>
      </c>
      <c r="J398" s="279">
        <v>116.98333333333336</v>
      </c>
      <c r="K398" s="277">
        <v>113.95</v>
      </c>
      <c r="L398" s="277">
        <v>111.1</v>
      </c>
      <c r="M398" s="277">
        <v>86.064610000000002</v>
      </c>
    </row>
    <row r="399" spans="1:13">
      <c r="A399" s="268">
        <v>389</v>
      </c>
      <c r="B399" s="277" t="s">
        <v>503</v>
      </c>
      <c r="C399" s="278">
        <v>121.35</v>
      </c>
      <c r="D399" s="279">
        <v>120.48333333333333</v>
      </c>
      <c r="E399" s="279">
        <v>117.16666666666667</v>
      </c>
      <c r="F399" s="279">
        <v>112.98333333333333</v>
      </c>
      <c r="G399" s="279">
        <v>109.66666666666667</v>
      </c>
      <c r="H399" s="279">
        <v>124.66666666666667</v>
      </c>
      <c r="I399" s="279">
        <v>127.98333333333333</v>
      </c>
      <c r="J399" s="279">
        <v>132.16666666666669</v>
      </c>
      <c r="K399" s="277">
        <v>123.8</v>
      </c>
      <c r="L399" s="277">
        <v>116.3</v>
      </c>
      <c r="M399" s="277">
        <v>5.7035900000000002</v>
      </c>
    </row>
    <row r="400" spans="1:13">
      <c r="A400" s="268">
        <v>390</v>
      </c>
      <c r="B400" s="277" t="s">
        <v>504</v>
      </c>
      <c r="C400" s="278">
        <v>639.9</v>
      </c>
      <c r="D400" s="279">
        <v>639.51666666666677</v>
      </c>
      <c r="E400" s="279">
        <v>634.03333333333353</v>
      </c>
      <c r="F400" s="279">
        <v>628.16666666666674</v>
      </c>
      <c r="G400" s="279">
        <v>622.68333333333351</v>
      </c>
      <c r="H400" s="279">
        <v>645.38333333333355</v>
      </c>
      <c r="I400" s="279">
        <v>650.8666666666669</v>
      </c>
      <c r="J400" s="279">
        <v>656.73333333333358</v>
      </c>
      <c r="K400" s="277">
        <v>645</v>
      </c>
      <c r="L400" s="277">
        <v>633.65</v>
      </c>
      <c r="M400" s="277">
        <v>2.8077399999999999</v>
      </c>
    </row>
    <row r="401" spans="1:13">
      <c r="A401" s="268">
        <v>391</v>
      </c>
      <c r="B401" s="277" t="s">
        <v>170</v>
      </c>
      <c r="C401" s="278">
        <v>2082.1</v>
      </c>
      <c r="D401" s="279">
        <v>2090.4666666666667</v>
      </c>
      <c r="E401" s="279">
        <v>2069.6333333333332</v>
      </c>
      <c r="F401" s="279">
        <v>2057.1666666666665</v>
      </c>
      <c r="G401" s="279">
        <v>2036.333333333333</v>
      </c>
      <c r="H401" s="279">
        <v>2102.9333333333334</v>
      </c>
      <c r="I401" s="279">
        <v>2123.7666666666664</v>
      </c>
      <c r="J401" s="279">
        <v>2136.2333333333336</v>
      </c>
      <c r="K401" s="277">
        <v>2111.3000000000002</v>
      </c>
      <c r="L401" s="277">
        <v>2078</v>
      </c>
      <c r="M401" s="277">
        <v>89.477090000000004</v>
      </c>
    </row>
    <row r="402" spans="1:13">
      <c r="A402" s="268">
        <v>392</v>
      </c>
      <c r="B402" s="277" t="s">
        <v>519</v>
      </c>
      <c r="C402" s="278">
        <v>10.95</v>
      </c>
      <c r="D402" s="279">
        <v>10.916666666666666</v>
      </c>
      <c r="E402" s="279">
        <v>10.583333333333332</v>
      </c>
      <c r="F402" s="279">
        <v>10.216666666666667</v>
      </c>
      <c r="G402" s="279">
        <v>9.8833333333333329</v>
      </c>
      <c r="H402" s="279">
        <v>11.283333333333331</v>
      </c>
      <c r="I402" s="279">
        <v>11.616666666666664</v>
      </c>
      <c r="J402" s="279">
        <v>11.983333333333331</v>
      </c>
      <c r="K402" s="277">
        <v>11.25</v>
      </c>
      <c r="L402" s="277">
        <v>10.55</v>
      </c>
      <c r="M402" s="277">
        <v>42.336889999999997</v>
      </c>
    </row>
    <row r="403" spans="1:13">
      <c r="A403" s="268">
        <v>393</v>
      </c>
      <c r="B403" s="277" t="s">
        <v>508</v>
      </c>
      <c r="C403" s="278">
        <v>161.1</v>
      </c>
      <c r="D403" s="279">
        <v>159.33333333333334</v>
      </c>
      <c r="E403" s="279">
        <v>157.56666666666669</v>
      </c>
      <c r="F403" s="279">
        <v>154.03333333333336</v>
      </c>
      <c r="G403" s="279">
        <v>152.26666666666671</v>
      </c>
      <c r="H403" s="279">
        <v>162.86666666666667</v>
      </c>
      <c r="I403" s="279">
        <v>164.63333333333333</v>
      </c>
      <c r="J403" s="279">
        <v>168.16666666666666</v>
      </c>
      <c r="K403" s="277">
        <v>161.1</v>
      </c>
      <c r="L403" s="277">
        <v>155.80000000000001</v>
      </c>
      <c r="M403" s="277">
        <v>16.814969999999999</v>
      </c>
    </row>
    <row r="404" spans="1:13">
      <c r="A404" s="268">
        <v>394</v>
      </c>
      <c r="B404" s="277" t="s">
        <v>495</v>
      </c>
      <c r="C404" s="278">
        <v>252.8</v>
      </c>
      <c r="D404" s="279">
        <v>253.66666666666666</v>
      </c>
      <c r="E404" s="279">
        <v>250.63333333333333</v>
      </c>
      <c r="F404" s="279">
        <v>248.46666666666667</v>
      </c>
      <c r="G404" s="279">
        <v>245.43333333333334</v>
      </c>
      <c r="H404" s="279">
        <v>255.83333333333331</v>
      </c>
      <c r="I404" s="279">
        <v>258.86666666666667</v>
      </c>
      <c r="J404" s="279">
        <v>261.0333333333333</v>
      </c>
      <c r="K404" s="277">
        <v>256.7</v>
      </c>
      <c r="L404" s="277">
        <v>251.5</v>
      </c>
      <c r="M404" s="277">
        <v>4.9365300000000003</v>
      </c>
    </row>
    <row r="405" spans="1:13">
      <c r="A405" s="268">
        <v>395</v>
      </c>
      <c r="B405" s="277" t="s">
        <v>497</v>
      </c>
      <c r="C405" s="278">
        <v>22.3</v>
      </c>
      <c r="D405" s="279">
        <v>22.416666666666668</v>
      </c>
      <c r="E405" s="279">
        <v>22.083333333333336</v>
      </c>
      <c r="F405" s="279">
        <v>21.866666666666667</v>
      </c>
      <c r="G405" s="279">
        <v>21.533333333333335</v>
      </c>
      <c r="H405" s="279">
        <v>22.633333333333336</v>
      </c>
      <c r="I405" s="279">
        <v>22.966666666666672</v>
      </c>
      <c r="J405" s="279">
        <v>23.183333333333337</v>
      </c>
      <c r="K405" s="277">
        <v>22.75</v>
      </c>
      <c r="L405" s="277">
        <v>22.2</v>
      </c>
      <c r="M405" s="277">
        <v>47.23359</v>
      </c>
    </row>
    <row r="406" spans="1:13">
      <c r="A406" s="268">
        <v>396</v>
      </c>
      <c r="B406" s="277" t="s">
        <v>512</v>
      </c>
      <c r="C406" s="278">
        <v>56.05</v>
      </c>
      <c r="D406" s="279">
        <v>56.04999999999999</v>
      </c>
      <c r="E406" s="279">
        <v>56.049999999999983</v>
      </c>
      <c r="F406" s="279">
        <v>56.04999999999999</v>
      </c>
      <c r="G406" s="279">
        <v>56.049999999999983</v>
      </c>
      <c r="H406" s="279">
        <v>56.049999999999983</v>
      </c>
      <c r="I406" s="279">
        <v>56.05</v>
      </c>
      <c r="J406" s="279">
        <v>56.049999999999983</v>
      </c>
      <c r="K406" s="277">
        <v>56.05</v>
      </c>
      <c r="L406" s="277">
        <v>56.05</v>
      </c>
      <c r="M406" s="277">
        <v>5.0955399999999997</v>
      </c>
    </row>
    <row r="407" spans="1:13">
      <c r="A407" s="268">
        <v>397</v>
      </c>
      <c r="B407" s="277" t="s">
        <v>171</v>
      </c>
      <c r="C407" s="278">
        <v>41.1</v>
      </c>
      <c r="D407" s="279">
        <v>41.18333333333333</v>
      </c>
      <c r="E407" s="279">
        <v>40.11666666666666</v>
      </c>
      <c r="F407" s="279">
        <v>39.133333333333333</v>
      </c>
      <c r="G407" s="279">
        <v>38.066666666666663</v>
      </c>
      <c r="H407" s="279">
        <v>42.166666666666657</v>
      </c>
      <c r="I407" s="279">
        <v>43.233333333333334</v>
      </c>
      <c r="J407" s="279">
        <v>44.216666666666654</v>
      </c>
      <c r="K407" s="277">
        <v>42.25</v>
      </c>
      <c r="L407" s="277">
        <v>40.200000000000003</v>
      </c>
      <c r="M407" s="277">
        <v>483.60282000000001</v>
      </c>
    </row>
    <row r="408" spans="1:13">
      <c r="A408" s="268">
        <v>398</v>
      </c>
      <c r="B408" s="277" t="s">
        <v>513</v>
      </c>
      <c r="C408" s="278">
        <v>8681.2999999999993</v>
      </c>
      <c r="D408" s="279">
        <v>8722.2666666666664</v>
      </c>
      <c r="E408" s="279">
        <v>8599.0333333333328</v>
      </c>
      <c r="F408" s="279">
        <v>8516.7666666666664</v>
      </c>
      <c r="G408" s="279">
        <v>8393.5333333333328</v>
      </c>
      <c r="H408" s="279">
        <v>8804.5333333333328</v>
      </c>
      <c r="I408" s="279">
        <v>8927.7666666666664</v>
      </c>
      <c r="J408" s="279">
        <v>9010.0333333333328</v>
      </c>
      <c r="K408" s="277">
        <v>8845.5</v>
      </c>
      <c r="L408" s="277">
        <v>8640</v>
      </c>
      <c r="M408" s="277">
        <v>0.22874</v>
      </c>
    </row>
    <row r="409" spans="1:13">
      <c r="A409" s="268">
        <v>399</v>
      </c>
      <c r="B409" s="277" t="s">
        <v>3524</v>
      </c>
      <c r="C409" s="278">
        <v>827.3</v>
      </c>
      <c r="D409" s="279">
        <v>830.23333333333323</v>
      </c>
      <c r="E409" s="279">
        <v>819.06666666666649</v>
      </c>
      <c r="F409" s="279">
        <v>810.83333333333326</v>
      </c>
      <c r="G409" s="279">
        <v>799.66666666666652</v>
      </c>
      <c r="H409" s="279">
        <v>838.46666666666647</v>
      </c>
      <c r="I409" s="279">
        <v>849.63333333333321</v>
      </c>
      <c r="J409" s="279">
        <v>857.86666666666645</v>
      </c>
      <c r="K409" s="277">
        <v>841.4</v>
      </c>
      <c r="L409" s="277">
        <v>822</v>
      </c>
      <c r="M409" s="277">
        <v>11.20379</v>
      </c>
    </row>
    <row r="410" spans="1:13">
      <c r="A410" s="268">
        <v>400</v>
      </c>
      <c r="B410" s="277" t="s">
        <v>280</v>
      </c>
      <c r="C410" s="278">
        <v>847.9</v>
      </c>
      <c r="D410" s="279">
        <v>850.56666666666661</v>
      </c>
      <c r="E410" s="279">
        <v>835.18333333333317</v>
      </c>
      <c r="F410" s="279">
        <v>822.46666666666658</v>
      </c>
      <c r="G410" s="279">
        <v>807.08333333333314</v>
      </c>
      <c r="H410" s="279">
        <v>863.28333333333319</v>
      </c>
      <c r="I410" s="279">
        <v>878.66666666666663</v>
      </c>
      <c r="J410" s="279">
        <v>891.38333333333321</v>
      </c>
      <c r="K410" s="277">
        <v>865.95</v>
      </c>
      <c r="L410" s="277">
        <v>837.85</v>
      </c>
      <c r="M410" s="277">
        <v>18.779969999999999</v>
      </c>
    </row>
    <row r="411" spans="1:13">
      <c r="A411" s="268">
        <v>401</v>
      </c>
      <c r="B411" s="277" t="s">
        <v>172</v>
      </c>
      <c r="C411" s="278">
        <v>207.95</v>
      </c>
      <c r="D411" s="279">
        <v>206.36666666666665</v>
      </c>
      <c r="E411" s="279">
        <v>204.2833333333333</v>
      </c>
      <c r="F411" s="279">
        <v>200.61666666666665</v>
      </c>
      <c r="G411" s="279">
        <v>198.5333333333333</v>
      </c>
      <c r="H411" s="279">
        <v>210.0333333333333</v>
      </c>
      <c r="I411" s="279">
        <v>212.11666666666662</v>
      </c>
      <c r="J411" s="279">
        <v>215.7833333333333</v>
      </c>
      <c r="K411" s="277">
        <v>208.45</v>
      </c>
      <c r="L411" s="277">
        <v>202.7</v>
      </c>
      <c r="M411" s="277">
        <v>1053.9700600000001</v>
      </c>
    </row>
    <row r="412" spans="1:13">
      <c r="A412" s="268">
        <v>402</v>
      </c>
      <c r="B412" s="277" t="s">
        <v>514</v>
      </c>
      <c r="C412" s="278">
        <v>3749.6</v>
      </c>
      <c r="D412" s="279">
        <v>3764.5</v>
      </c>
      <c r="E412" s="279">
        <v>3645.05</v>
      </c>
      <c r="F412" s="279">
        <v>3540.5</v>
      </c>
      <c r="G412" s="279">
        <v>3421.05</v>
      </c>
      <c r="H412" s="279">
        <v>3869.05</v>
      </c>
      <c r="I412" s="279">
        <v>3988.5</v>
      </c>
      <c r="J412" s="279">
        <v>4093.05</v>
      </c>
      <c r="K412" s="277">
        <v>3883.95</v>
      </c>
      <c r="L412" s="277">
        <v>3659.95</v>
      </c>
      <c r="M412" s="277">
        <v>0.35864000000000001</v>
      </c>
    </row>
    <row r="413" spans="1:13">
      <c r="A413" s="268">
        <v>403</v>
      </c>
      <c r="B413" s="277" t="s">
        <v>2403</v>
      </c>
      <c r="C413" s="278">
        <v>82.3</v>
      </c>
      <c r="D413" s="279">
        <v>83.066666666666663</v>
      </c>
      <c r="E413" s="279">
        <v>80.73333333333332</v>
      </c>
      <c r="F413" s="279">
        <v>79.166666666666657</v>
      </c>
      <c r="G413" s="279">
        <v>76.833333333333314</v>
      </c>
      <c r="H413" s="279">
        <v>84.633333333333326</v>
      </c>
      <c r="I413" s="279">
        <v>86.966666666666669</v>
      </c>
      <c r="J413" s="279">
        <v>88.533333333333331</v>
      </c>
      <c r="K413" s="277">
        <v>85.4</v>
      </c>
      <c r="L413" s="277">
        <v>81.5</v>
      </c>
      <c r="M413" s="277">
        <v>3.0349300000000001</v>
      </c>
    </row>
    <row r="414" spans="1:13">
      <c r="A414" s="268">
        <v>404</v>
      </c>
      <c r="B414" s="277" t="s">
        <v>2405</v>
      </c>
      <c r="C414" s="278">
        <v>62.85</v>
      </c>
      <c r="D414" s="279">
        <v>63.300000000000004</v>
      </c>
      <c r="E414" s="279">
        <v>62.150000000000006</v>
      </c>
      <c r="F414" s="279">
        <v>61.45</v>
      </c>
      <c r="G414" s="279">
        <v>60.300000000000004</v>
      </c>
      <c r="H414" s="279">
        <v>64</v>
      </c>
      <c r="I414" s="279">
        <v>65.150000000000006</v>
      </c>
      <c r="J414" s="279">
        <v>65.850000000000009</v>
      </c>
      <c r="K414" s="277">
        <v>64.45</v>
      </c>
      <c r="L414" s="277">
        <v>62.6</v>
      </c>
      <c r="M414" s="277">
        <v>13.05231</v>
      </c>
    </row>
    <row r="415" spans="1:13">
      <c r="A415" s="268">
        <v>405</v>
      </c>
      <c r="B415" s="277" t="s">
        <v>2413</v>
      </c>
      <c r="C415" s="278">
        <v>131.44999999999999</v>
      </c>
      <c r="D415" s="279">
        <v>131.63333333333333</v>
      </c>
      <c r="E415" s="279">
        <v>129.41666666666666</v>
      </c>
      <c r="F415" s="279">
        <v>127.38333333333333</v>
      </c>
      <c r="G415" s="279">
        <v>125.16666666666666</v>
      </c>
      <c r="H415" s="279">
        <v>133.66666666666666</v>
      </c>
      <c r="I415" s="279">
        <v>135.88333333333335</v>
      </c>
      <c r="J415" s="279">
        <v>137.91666666666666</v>
      </c>
      <c r="K415" s="277">
        <v>133.85</v>
      </c>
      <c r="L415" s="277">
        <v>129.6</v>
      </c>
      <c r="M415" s="277">
        <v>8.8214400000000008</v>
      </c>
    </row>
    <row r="416" spans="1:13">
      <c r="A416" s="268">
        <v>406</v>
      </c>
      <c r="B416" s="277" t="s">
        <v>516</v>
      </c>
      <c r="C416" s="278">
        <v>1358.7</v>
      </c>
      <c r="D416" s="279">
        <v>1366.2333333333333</v>
      </c>
      <c r="E416" s="279">
        <v>1342.4666666666667</v>
      </c>
      <c r="F416" s="279">
        <v>1326.2333333333333</v>
      </c>
      <c r="G416" s="279">
        <v>1302.4666666666667</v>
      </c>
      <c r="H416" s="279">
        <v>1382.4666666666667</v>
      </c>
      <c r="I416" s="279">
        <v>1406.2333333333336</v>
      </c>
      <c r="J416" s="279">
        <v>1422.4666666666667</v>
      </c>
      <c r="K416" s="277">
        <v>1390</v>
      </c>
      <c r="L416" s="277">
        <v>1350</v>
      </c>
      <c r="M416" s="277">
        <v>0.2918</v>
      </c>
    </row>
    <row r="417" spans="1:13">
      <c r="A417" s="268">
        <v>407</v>
      </c>
      <c r="B417" s="277" t="s">
        <v>518</v>
      </c>
      <c r="C417" s="278">
        <v>191.05</v>
      </c>
      <c r="D417" s="279">
        <v>190.85</v>
      </c>
      <c r="E417" s="279">
        <v>187</v>
      </c>
      <c r="F417" s="279">
        <v>182.95000000000002</v>
      </c>
      <c r="G417" s="279">
        <v>179.10000000000002</v>
      </c>
      <c r="H417" s="279">
        <v>194.89999999999998</v>
      </c>
      <c r="I417" s="279">
        <v>198.74999999999994</v>
      </c>
      <c r="J417" s="279">
        <v>202.79999999999995</v>
      </c>
      <c r="K417" s="277">
        <v>194.7</v>
      </c>
      <c r="L417" s="277">
        <v>186.8</v>
      </c>
      <c r="M417" s="277">
        <v>10.002459999999999</v>
      </c>
    </row>
    <row r="418" spans="1:13">
      <c r="A418" s="268">
        <v>408</v>
      </c>
      <c r="B418" s="277" t="s">
        <v>173</v>
      </c>
      <c r="C418" s="278">
        <v>21810.75</v>
      </c>
      <c r="D418" s="279">
        <v>21974.166666666668</v>
      </c>
      <c r="E418" s="279">
        <v>21486.583333333336</v>
      </c>
      <c r="F418" s="279">
        <v>21162.416666666668</v>
      </c>
      <c r="G418" s="279">
        <v>20674.833333333336</v>
      </c>
      <c r="H418" s="279">
        <v>22298.333333333336</v>
      </c>
      <c r="I418" s="279">
        <v>22785.916666666672</v>
      </c>
      <c r="J418" s="279">
        <v>23110.083333333336</v>
      </c>
      <c r="K418" s="277">
        <v>22461.75</v>
      </c>
      <c r="L418" s="277">
        <v>21650</v>
      </c>
      <c r="M418" s="277">
        <v>0.64964</v>
      </c>
    </row>
    <row r="419" spans="1:13">
      <c r="A419" s="268">
        <v>409</v>
      </c>
      <c r="B419" s="277" t="s">
        <v>520</v>
      </c>
      <c r="C419" s="278">
        <v>918.15</v>
      </c>
      <c r="D419" s="279">
        <v>930.65</v>
      </c>
      <c r="E419" s="279">
        <v>897.5</v>
      </c>
      <c r="F419" s="279">
        <v>876.85</v>
      </c>
      <c r="G419" s="279">
        <v>843.7</v>
      </c>
      <c r="H419" s="279">
        <v>951.3</v>
      </c>
      <c r="I419" s="279">
        <v>984.44999999999982</v>
      </c>
      <c r="J419" s="279">
        <v>1005.0999999999999</v>
      </c>
      <c r="K419" s="277">
        <v>963.8</v>
      </c>
      <c r="L419" s="277">
        <v>910</v>
      </c>
      <c r="M419" s="277">
        <v>0.35811999999999999</v>
      </c>
    </row>
    <row r="420" spans="1:13">
      <c r="A420" s="268">
        <v>410</v>
      </c>
      <c r="B420" s="277" t="s">
        <v>174</v>
      </c>
      <c r="C420" s="278">
        <v>1230.2</v>
      </c>
      <c r="D420" s="279">
        <v>1230.6166666666668</v>
      </c>
      <c r="E420" s="279">
        <v>1220.5833333333335</v>
      </c>
      <c r="F420" s="279">
        <v>1210.9666666666667</v>
      </c>
      <c r="G420" s="279">
        <v>1200.9333333333334</v>
      </c>
      <c r="H420" s="279">
        <v>1240.2333333333336</v>
      </c>
      <c r="I420" s="279">
        <v>1250.2666666666669</v>
      </c>
      <c r="J420" s="279">
        <v>1259.8833333333337</v>
      </c>
      <c r="K420" s="277">
        <v>1240.6500000000001</v>
      </c>
      <c r="L420" s="277">
        <v>1221</v>
      </c>
      <c r="M420" s="277">
        <v>3.6814200000000001</v>
      </c>
    </row>
    <row r="421" spans="1:13">
      <c r="A421" s="268">
        <v>411</v>
      </c>
      <c r="B421" s="277" t="s">
        <v>515</v>
      </c>
      <c r="C421" s="278">
        <v>386.9</v>
      </c>
      <c r="D421" s="279">
        <v>387.98333333333335</v>
      </c>
      <c r="E421" s="279">
        <v>382.9666666666667</v>
      </c>
      <c r="F421" s="279">
        <v>379.03333333333336</v>
      </c>
      <c r="G421" s="279">
        <v>374.01666666666671</v>
      </c>
      <c r="H421" s="279">
        <v>391.91666666666669</v>
      </c>
      <c r="I421" s="279">
        <v>396.93333333333334</v>
      </c>
      <c r="J421" s="279">
        <v>400.86666666666667</v>
      </c>
      <c r="K421" s="277">
        <v>393</v>
      </c>
      <c r="L421" s="277">
        <v>384.05</v>
      </c>
      <c r="M421" s="277">
        <v>0.91035999999999995</v>
      </c>
    </row>
    <row r="422" spans="1:13">
      <c r="A422" s="268">
        <v>412</v>
      </c>
      <c r="B422" s="277" t="s">
        <v>510</v>
      </c>
      <c r="C422" s="278">
        <v>24.1</v>
      </c>
      <c r="D422" s="279">
        <v>24.216666666666669</v>
      </c>
      <c r="E422" s="279">
        <v>23.933333333333337</v>
      </c>
      <c r="F422" s="279">
        <v>23.766666666666669</v>
      </c>
      <c r="G422" s="279">
        <v>23.483333333333338</v>
      </c>
      <c r="H422" s="279">
        <v>24.383333333333336</v>
      </c>
      <c r="I422" s="279">
        <v>24.666666666666668</v>
      </c>
      <c r="J422" s="279">
        <v>24.833333333333336</v>
      </c>
      <c r="K422" s="277">
        <v>24.5</v>
      </c>
      <c r="L422" s="277">
        <v>24.05</v>
      </c>
      <c r="M422" s="277">
        <v>7.5792200000000003</v>
      </c>
    </row>
    <row r="423" spans="1:13">
      <c r="A423" s="268">
        <v>413</v>
      </c>
      <c r="B423" s="277" t="s">
        <v>511</v>
      </c>
      <c r="C423" s="278">
        <v>1621.45</v>
      </c>
      <c r="D423" s="279">
        <v>1620.4833333333333</v>
      </c>
      <c r="E423" s="279">
        <v>1605.9666666666667</v>
      </c>
      <c r="F423" s="279">
        <v>1590.4833333333333</v>
      </c>
      <c r="G423" s="279">
        <v>1575.9666666666667</v>
      </c>
      <c r="H423" s="279">
        <v>1635.9666666666667</v>
      </c>
      <c r="I423" s="279">
        <v>1650.4833333333336</v>
      </c>
      <c r="J423" s="279">
        <v>1665.9666666666667</v>
      </c>
      <c r="K423" s="277">
        <v>1635</v>
      </c>
      <c r="L423" s="277">
        <v>1605</v>
      </c>
      <c r="M423" s="277">
        <v>0.82628999999999997</v>
      </c>
    </row>
    <row r="424" spans="1:13">
      <c r="A424" s="268">
        <v>414</v>
      </c>
      <c r="B424" s="277" t="s">
        <v>521</v>
      </c>
      <c r="C424" s="278">
        <v>251.95</v>
      </c>
      <c r="D424" s="279">
        <v>254.65</v>
      </c>
      <c r="E424" s="279">
        <v>247.3</v>
      </c>
      <c r="F424" s="279">
        <v>242.65</v>
      </c>
      <c r="G424" s="279">
        <v>235.3</v>
      </c>
      <c r="H424" s="279">
        <v>259.3</v>
      </c>
      <c r="I424" s="279">
        <v>266.64999999999998</v>
      </c>
      <c r="J424" s="279">
        <v>271.3</v>
      </c>
      <c r="K424" s="277">
        <v>262</v>
      </c>
      <c r="L424" s="277">
        <v>250</v>
      </c>
      <c r="M424" s="277">
        <v>2.6553800000000001</v>
      </c>
    </row>
    <row r="425" spans="1:13">
      <c r="A425" s="268">
        <v>415</v>
      </c>
      <c r="B425" s="277" t="s">
        <v>522</v>
      </c>
      <c r="C425" s="278">
        <v>1142.3499999999999</v>
      </c>
      <c r="D425" s="279">
        <v>1131.2333333333333</v>
      </c>
      <c r="E425" s="279">
        <v>1112.4666666666667</v>
      </c>
      <c r="F425" s="279">
        <v>1082.5833333333333</v>
      </c>
      <c r="G425" s="279">
        <v>1063.8166666666666</v>
      </c>
      <c r="H425" s="279">
        <v>1161.1166666666668</v>
      </c>
      <c r="I425" s="279">
        <v>1179.8833333333337</v>
      </c>
      <c r="J425" s="279">
        <v>1209.7666666666669</v>
      </c>
      <c r="K425" s="277">
        <v>1150</v>
      </c>
      <c r="L425" s="277">
        <v>1101.3499999999999</v>
      </c>
      <c r="M425" s="277">
        <v>0.27655000000000002</v>
      </c>
    </row>
    <row r="426" spans="1:13">
      <c r="A426" s="268">
        <v>416</v>
      </c>
      <c r="B426" s="277" t="s">
        <v>523</v>
      </c>
      <c r="C426" s="278">
        <v>320.25</v>
      </c>
      <c r="D426" s="279">
        <v>322.81666666666666</v>
      </c>
      <c r="E426" s="279">
        <v>316.18333333333334</v>
      </c>
      <c r="F426" s="279">
        <v>312.11666666666667</v>
      </c>
      <c r="G426" s="279">
        <v>305.48333333333335</v>
      </c>
      <c r="H426" s="279">
        <v>326.88333333333333</v>
      </c>
      <c r="I426" s="279">
        <v>333.51666666666665</v>
      </c>
      <c r="J426" s="279">
        <v>337.58333333333331</v>
      </c>
      <c r="K426" s="277">
        <v>329.45</v>
      </c>
      <c r="L426" s="277">
        <v>318.75</v>
      </c>
      <c r="M426" s="277">
        <v>3.0343800000000001</v>
      </c>
    </row>
    <row r="427" spans="1:13">
      <c r="A427" s="268">
        <v>417</v>
      </c>
      <c r="B427" s="277" t="s">
        <v>524</v>
      </c>
      <c r="C427" s="278">
        <v>7.35</v>
      </c>
      <c r="D427" s="279">
        <v>7.4666666666666659</v>
      </c>
      <c r="E427" s="279">
        <v>7.2333333333333316</v>
      </c>
      <c r="F427" s="279">
        <v>7.1166666666666654</v>
      </c>
      <c r="G427" s="279">
        <v>6.8833333333333311</v>
      </c>
      <c r="H427" s="279">
        <v>7.5833333333333321</v>
      </c>
      <c r="I427" s="279">
        <v>7.8166666666666664</v>
      </c>
      <c r="J427" s="279">
        <v>7.9333333333333327</v>
      </c>
      <c r="K427" s="277">
        <v>7.7</v>
      </c>
      <c r="L427" s="277">
        <v>7.35</v>
      </c>
      <c r="M427" s="277">
        <v>170.12617</v>
      </c>
    </row>
    <row r="428" spans="1:13">
      <c r="A428" s="268">
        <v>418</v>
      </c>
      <c r="B428" s="277" t="s">
        <v>2517</v>
      </c>
      <c r="C428" s="278">
        <v>611.45000000000005</v>
      </c>
      <c r="D428" s="279">
        <v>610.81666666666672</v>
      </c>
      <c r="E428" s="279">
        <v>604.63333333333344</v>
      </c>
      <c r="F428" s="279">
        <v>597.81666666666672</v>
      </c>
      <c r="G428" s="279">
        <v>591.63333333333344</v>
      </c>
      <c r="H428" s="279">
        <v>617.63333333333344</v>
      </c>
      <c r="I428" s="279">
        <v>623.81666666666661</v>
      </c>
      <c r="J428" s="279">
        <v>630.63333333333344</v>
      </c>
      <c r="K428" s="277">
        <v>617</v>
      </c>
      <c r="L428" s="277">
        <v>604</v>
      </c>
      <c r="M428" s="277">
        <v>0.51204000000000005</v>
      </c>
    </row>
    <row r="429" spans="1:13">
      <c r="A429" s="268">
        <v>419</v>
      </c>
      <c r="B429" s="277" t="s">
        <v>527</v>
      </c>
      <c r="C429" s="278">
        <v>181.9</v>
      </c>
      <c r="D429" s="279">
        <v>183.5</v>
      </c>
      <c r="E429" s="279">
        <v>179.7</v>
      </c>
      <c r="F429" s="279">
        <v>177.5</v>
      </c>
      <c r="G429" s="279">
        <v>173.7</v>
      </c>
      <c r="H429" s="279">
        <v>185.7</v>
      </c>
      <c r="I429" s="279">
        <v>189.5</v>
      </c>
      <c r="J429" s="279">
        <v>191.7</v>
      </c>
      <c r="K429" s="277">
        <v>187.3</v>
      </c>
      <c r="L429" s="277">
        <v>181.3</v>
      </c>
      <c r="M429" s="277">
        <v>4.2742599999999999</v>
      </c>
    </row>
    <row r="430" spans="1:13">
      <c r="A430" s="268">
        <v>420</v>
      </c>
      <c r="B430" s="277" t="s">
        <v>2526</v>
      </c>
      <c r="C430" s="278">
        <v>51.85</v>
      </c>
      <c r="D430" s="279">
        <v>52.166666666666664</v>
      </c>
      <c r="E430" s="279">
        <v>51.18333333333333</v>
      </c>
      <c r="F430" s="279">
        <v>50.516666666666666</v>
      </c>
      <c r="G430" s="279">
        <v>49.533333333333331</v>
      </c>
      <c r="H430" s="279">
        <v>52.833333333333329</v>
      </c>
      <c r="I430" s="279">
        <v>53.816666666666663</v>
      </c>
      <c r="J430" s="279">
        <v>54.483333333333327</v>
      </c>
      <c r="K430" s="277">
        <v>53.15</v>
      </c>
      <c r="L430" s="277">
        <v>51.5</v>
      </c>
      <c r="M430" s="277">
        <v>34.256959999999999</v>
      </c>
    </row>
    <row r="431" spans="1:13">
      <c r="A431" s="268">
        <v>421</v>
      </c>
      <c r="B431" s="277" t="s">
        <v>175</v>
      </c>
      <c r="C431" s="278">
        <v>4276.25</v>
      </c>
      <c r="D431" s="279">
        <v>4316.1166666666668</v>
      </c>
      <c r="E431" s="279">
        <v>4222.2333333333336</v>
      </c>
      <c r="F431" s="279">
        <v>4168.2166666666672</v>
      </c>
      <c r="G431" s="279">
        <v>4074.3333333333339</v>
      </c>
      <c r="H431" s="279">
        <v>4370.1333333333332</v>
      </c>
      <c r="I431" s="279">
        <v>4464.0166666666664</v>
      </c>
      <c r="J431" s="279">
        <v>4518.0333333333328</v>
      </c>
      <c r="K431" s="277">
        <v>4410</v>
      </c>
      <c r="L431" s="277">
        <v>4262.1000000000004</v>
      </c>
      <c r="M431" s="277">
        <v>3.0330400000000002</v>
      </c>
    </row>
    <row r="432" spans="1:13">
      <c r="A432" s="268">
        <v>422</v>
      </c>
      <c r="B432" s="277" t="s">
        <v>176</v>
      </c>
      <c r="C432" s="286">
        <v>694.95</v>
      </c>
      <c r="D432" s="287">
        <v>696.58333333333337</v>
      </c>
      <c r="E432" s="287">
        <v>686.36666666666679</v>
      </c>
      <c r="F432" s="287">
        <v>677.78333333333342</v>
      </c>
      <c r="G432" s="287">
        <v>667.56666666666683</v>
      </c>
      <c r="H432" s="287">
        <v>705.16666666666674</v>
      </c>
      <c r="I432" s="287">
        <v>715.38333333333321</v>
      </c>
      <c r="J432" s="287">
        <v>723.9666666666667</v>
      </c>
      <c r="K432" s="288">
        <v>706.8</v>
      </c>
      <c r="L432" s="288">
        <v>688</v>
      </c>
      <c r="M432" s="288">
        <v>43.748950000000001</v>
      </c>
    </row>
    <row r="433" spans="1:13">
      <c r="A433" s="268">
        <v>423</v>
      </c>
      <c r="B433" s="277" t="s">
        <v>177</v>
      </c>
      <c r="C433" s="277">
        <v>606.5</v>
      </c>
      <c r="D433" s="279">
        <v>603.83333333333337</v>
      </c>
      <c r="E433" s="279">
        <v>587.66666666666674</v>
      </c>
      <c r="F433" s="279">
        <v>568.83333333333337</v>
      </c>
      <c r="G433" s="279">
        <v>552.66666666666674</v>
      </c>
      <c r="H433" s="279">
        <v>622.66666666666674</v>
      </c>
      <c r="I433" s="279">
        <v>638.83333333333348</v>
      </c>
      <c r="J433" s="279">
        <v>657.66666666666674</v>
      </c>
      <c r="K433" s="277">
        <v>620</v>
      </c>
      <c r="L433" s="277">
        <v>585</v>
      </c>
      <c r="M433" s="277">
        <v>11.992520000000001</v>
      </c>
    </row>
    <row r="434" spans="1:13">
      <c r="A434" s="268">
        <v>424</v>
      </c>
      <c r="B434" s="277" t="s">
        <v>525</v>
      </c>
      <c r="C434" s="277">
        <v>91.2</v>
      </c>
      <c r="D434" s="279">
        <v>91.716666666666683</v>
      </c>
      <c r="E434" s="279">
        <v>90.03333333333336</v>
      </c>
      <c r="F434" s="279">
        <v>88.866666666666674</v>
      </c>
      <c r="G434" s="279">
        <v>87.183333333333351</v>
      </c>
      <c r="H434" s="279">
        <v>92.883333333333368</v>
      </c>
      <c r="I434" s="279">
        <v>94.566666666666677</v>
      </c>
      <c r="J434" s="279">
        <v>95.733333333333377</v>
      </c>
      <c r="K434" s="277">
        <v>93.4</v>
      </c>
      <c r="L434" s="277">
        <v>90.55</v>
      </c>
      <c r="M434" s="277">
        <v>1.13171</v>
      </c>
    </row>
    <row r="435" spans="1:13">
      <c r="A435" s="268">
        <v>425</v>
      </c>
      <c r="B435" s="277" t="s">
        <v>281</v>
      </c>
      <c r="C435" s="277">
        <v>167.35</v>
      </c>
      <c r="D435" s="279">
        <v>168.38333333333333</v>
      </c>
      <c r="E435" s="279">
        <v>162.96666666666664</v>
      </c>
      <c r="F435" s="279">
        <v>158.58333333333331</v>
      </c>
      <c r="G435" s="279">
        <v>153.16666666666663</v>
      </c>
      <c r="H435" s="279">
        <v>172.76666666666665</v>
      </c>
      <c r="I435" s="279">
        <v>178.18333333333334</v>
      </c>
      <c r="J435" s="279">
        <v>182.56666666666666</v>
      </c>
      <c r="K435" s="277">
        <v>173.8</v>
      </c>
      <c r="L435" s="277">
        <v>164</v>
      </c>
      <c r="M435" s="277">
        <v>35.92989</v>
      </c>
    </row>
    <row r="436" spans="1:13">
      <c r="A436" s="268">
        <v>426</v>
      </c>
      <c r="B436" s="277" t="s">
        <v>526</v>
      </c>
      <c r="C436" s="277">
        <v>475.15</v>
      </c>
      <c r="D436" s="279">
        <v>477.84999999999997</v>
      </c>
      <c r="E436" s="279">
        <v>463.84999999999991</v>
      </c>
      <c r="F436" s="279">
        <v>452.54999999999995</v>
      </c>
      <c r="G436" s="279">
        <v>438.5499999999999</v>
      </c>
      <c r="H436" s="279">
        <v>489.14999999999992</v>
      </c>
      <c r="I436" s="279">
        <v>503.15000000000003</v>
      </c>
      <c r="J436" s="279">
        <v>514.44999999999993</v>
      </c>
      <c r="K436" s="277">
        <v>491.85</v>
      </c>
      <c r="L436" s="277">
        <v>466.55</v>
      </c>
      <c r="M436" s="277">
        <v>4.5053400000000003</v>
      </c>
    </row>
    <row r="437" spans="1:13">
      <c r="A437" s="268">
        <v>427</v>
      </c>
      <c r="B437" s="277" t="s">
        <v>3388</v>
      </c>
      <c r="C437" s="277">
        <v>284.60000000000002</v>
      </c>
      <c r="D437" s="279">
        <v>286.33333333333331</v>
      </c>
      <c r="E437" s="279">
        <v>278.66666666666663</v>
      </c>
      <c r="F437" s="279">
        <v>272.73333333333329</v>
      </c>
      <c r="G437" s="279">
        <v>265.06666666666661</v>
      </c>
      <c r="H437" s="279">
        <v>292.26666666666665</v>
      </c>
      <c r="I437" s="279">
        <v>299.93333333333328</v>
      </c>
      <c r="J437" s="279">
        <v>305.86666666666667</v>
      </c>
      <c r="K437" s="277">
        <v>294</v>
      </c>
      <c r="L437" s="277">
        <v>280.39999999999998</v>
      </c>
      <c r="M437" s="277">
        <v>5.0018000000000002</v>
      </c>
    </row>
    <row r="438" spans="1:13">
      <c r="A438" s="268">
        <v>428</v>
      </c>
      <c r="B438" s="277" t="s">
        <v>529</v>
      </c>
      <c r="C438" s="277">
        <v>1473.75</v>
      </c>
      <c r="D438" s="279">
        <v>1474.25</v>
      </c>
      <c r="E438" s="279">
        <v>1450.5</v>
      </c>
      <c r="F438" s="279">
        <v>1427.25</v>
      </c>
      <c r="G438" s="279">
        <v>1403.5</v>
      </c>
      <c r="H438" s="279">
        <v>1497.5</v>
      </c>
      <c r="I438" s="279">
        <v>1521.25</v>
      </c>
      <c r="J438" s="279">
        <v>1544.5</v>
      </c>
      <c r="K438" s="277">
        <v>1498</v>
      </c>
      <c r="L438" s="277">
        <v>1451</v>
      </c>
      <c r="M438" s="277">
        <v>0.26402999999999999</v>
      </c>
    </row>
    <row r="439" spans="1:13">
      <c r="A439" s="268">
        <v>429</v>
      </c>
      <c r="B439" s="277" t="s">
        <v>530</v>
      </c>
      <c r="C439" s="277">
        <v>465.75</v>
      </c>
      <c r="D439" s="279">
        <v>469.33333333333331</v>
      </c>
      <c r="E439" s="279">
        <v>459.81666666666661</v>
      </c>
      <c r="F439" s="279">
        <v>453.88333333333327</v>
      </c>
      <c r="G439" s="279">
        <v>444.36666666666656</v>
      </c>
      <c r="H439" s="279">
        <v>475.26666666666665</v>
      </c>
      <c r="I439" s="279">
        <v>484.78333333333342</v>
      </c>
      <c r="J439" s="279">
        <v>490.7166666666667</v>
      </c>
      <c r="K439" s="277">
        <v>478.85</v>
      </c>
      <c r="L439" s="277">
        <v>463.4</v>
      </c>
      <c r="M439" s="277">
        <v>0.47493999999999997</v>
      </c>
    </row>
    <row r="440" spans="1:13">
      <c r="A440" s="268">
        <v>430</v>
      </c>
      <c r="B440" s="277" t="s">
        <v>178</v>
      </c>
      <c r="C440" s="277">
        <v>525.1</v>
      </c>
      <c r="D440" s="279">
        <v>527.9</v>
      </c>
      <c r="E440" s="279">
        <v>520.65</v>
      </c>
      <c r="F440" s="279">
        <v>516.20000000000005</v>
      </c>
      <c r="G440" s="279">
        <v>508.95000000000005</v>
      </c>
      <c r="H440" s="279">
        <v>532.34999999999991</v>
      </c>
      <c r="I440" s="279">
        <v>539.59999999999991</v>
      </c>
      <c r="J440" s="279">
        <v>544.04999999999984</v>
      </c>
      <c r="K440" s="277">
        <v>535.15</v>
      </c>
      <c r="L440" s="277">
        <v>523.45000000000005</v>
      </c>
      <c r="M440" s="277">
        <v>44.144080000000002</v>
      </c>
    </row>
    <row r="441" spans="1:13">
      <c r="A441" s="268">
        <v>431</v>
      </c>
      <c r="B441" s="277" t="s">
        <v>531</v>
      </c>
      <c r="C441" s="277">
        <v>254.45</v>
      </c>
      <c r="D441" s="279">
        <v>252.79999999999995</v>
      </c>
      <c r="E441" s="279">
        <v>245.69999999999993</v>
      </c>
      <c r="F441" s="279">
        <v>236.95</v>
      </c>
      <c r="G441" s="279">
        <v>229.84999999999997</v>
      </c>
      <c r="H441" s="279">
        <v>261.5499999999999</v>
      </c>
      <c r="I441" s="279">
        <v>268.64999999999992</v>
      </c>
      <c r="J441" s="279">
        <v>277.39999999999986</v>
      </c>
      <c r="K441" s="277">
        <v>259.89999999999998</v>
      </c>
      <c r="L441" s="277">
        <v>244.05</v>
      </c>
      <c r="M441" s="277">
        <v>13.329980000000001</v>
      </c>
    </row>
    <row r="442" spans="1:13">
      <c r="A442" s="268">
        <v>432</v>
      </c>
      <c r="B442" s="277" t="s">
        <v>179</v>
      </c>
      <c r="C442" s="277">
        <v>479.7</v>
      </c>
      <c r="D442" s="279">
        <v>480.15000000000003</v>
      </c>
      <c r="E442" s="279">
        <v>469.55000000000007</v>
      </c>
      <c r="F442" s="279">
        <v>459.40000000000003</v>
      </c>
      <c r="G442" s="279">
        <v>448.80000000000007</v>
      </c>
      <c r="H442" s="279">
        <v>490.30000000000007</v>
      </c>
      <c r="I442" s="279">
        <v>500.90000000000009</v>
      </c>
      <c r="J442" s="279">
        <v>511.05000000000007</v>
      </c>
      <c r="K442" s="277">
        <v>490.75</v>
      </c>
      <c r="L442" s="277">
        <v>470</v>
      </c>
      <c r="M442" s="277">
        <v>39.69426</v>
      </c>
    </row>
    <row r="443" spans="1:13">
      <c r="A443" s="268">
        <v>433</v>
      </c>
      <c r="B443" s="277" t="s">
        <v>532</v>
      </c>
      <c r="C443" s="277">
        <v>188.55</v>
      </c>
      <c r="D443" s="279">
        <v>189.78333333333333</v>
      </c>
      <c r="E443" s="279">
        <v>185.76666666666665</v>
      </c>
      <c r="F443" s="279">
        <v>182.98333333333332</v>
      </c>
      <c r="G443" s="279">
        <v>178.96666666666664</v>
      </c>
      <c r="H443" s="279">
        <v>192.56666666666666</v>
      </c>
      <c r="I443" s="279">
        <v>196.58333333333337</v>
      </c>
      <c r="J443" s="279">
        <v>199.36666666666667</v>
      </c>
      <c r="K443" s="277">
        <v>193.8</v>
      </c>
      <c r="L443" s="277">
        <v>187</v>
      </c>
      <c r="M443" s="277">
        <v>7.0981300000000003</v>
      </c>
    </row>
    <row r="444" spans="1:13">
      <c r="A444" s="268">
        <v>434</v>
      </c>
      <c r="B444" s="277" t="s">
        <v>533</v>
      </c>
      <c r="C444" s="277">
        <v>1348.1</v>
      </c>
      <c r="D444" s="279">
        <v>1359.6166666666666</v>
      </c>
      <c r="E444" s="279">
        <v>1309.4833333333331</v>
      </c>
      <c r="F444" s="279">
        <v>1270.8666666666666</v>
      </c>
      <c r="G444" s="279">
        <v>1220.7333333333331</v>
      </c>
      <c r="H444" s="279">
        <v>1398.2333333333331</v>
      </c>
      <c r="I444" s="279">
        <v>1448.3666666666668</v>
      </c>
      <c r="J444" s="279">
        <v>1486.9833333333331</v>
      </c>
      <c r="K444" s="277">
        <v>1409.75</v>
      </c>
      <c r="L444" s="277">
        <v>1321</v>
      </c>
      <c r="M444" s="277">
        <v>0.66096999999999995</v>
      </c>
    </row>
    <row r="445" spans="1:13">
      <c r="A445" s="268">
        <v>435</v>
      </c>
      <c r="B445" s="277" t="s">
        <v>534</v>
      </c>
      <c r="C445" s="277">
        <v>3.95</v>
      </c>
      <c r="D445" s="279">
        <v>3.9333333333333336</v>
      </c>
      <c r="E445" s="279">
        <v>3.8666666666666671</v>
      </c>
      <c r="F445" s="279">
        <v>3.7833333333333337</v>
      </c>
      <c r="G445" s="279">
        <v>3.7166666666666672</v>
      </c>
      <c r="H445" s="279">
        <v>4.0166666666666675</v>
      </c>
      <c r="I445" s="279">
        <v>4.0833333333333339</v>
      </c>
      <c r="J445" s="279">
        <v>4.166666666666667</v>
      </c>
      <c r="K445" s="277">
        <v>4</v>
      </c>
      <c r="L445" s="277">
        <v>3.85</v>
      </c>
      <c r="M445" s="277">
        <v>167.97324</v>
      </c>
    </row>
    <row r="446" spans="1:13">
      <c r="A446" s="268">
        <v>436</v>
      </c>
      <c r="B446" s="277" t="s">
        <v>535</v>
      </c>
      <c r="C446" s="277">
        <v>132.9</v>
      </c>
      <c r="D446" s="279">
        <v>133.86666666666665</v>
      </c>
      <c r="E446" s="279">
        <v>129.73333333333329</v>
      </c>
      <c r="F446" s="279">
        <v>126.56666666666663</v>
      </c>
      <c r="G446" s="279">
        <v>122.43333333333328</v>
      </c>
      <c r="H446" s="279">
        <v>137.0333333333333</v>
      </c>
      <c r="I446" s="279">
        <v>141.16666666666669</v>
      </c>
      <c r="J446" s="279">
        <v>144.33333333333331</v>
      </c>
      <c r="K446" s="277">
        <v>138</v>
      </c>
      <c r="L446" s="277">
        <v>130.69999999999999</v>
      </c>
      <c r="M446" s="277">
        <v>1.9482999999999999</v>
      </c>
    </row>
    <row r="447" spans="1:13">
      <c r="A447" s="268">
        <v>437</v>
      </c>
      <c r="B447" s="277" t="s">
        <v>2594</v>
      </c>
      <c r="C447" s="277">
        <v>263.95</v>
      </c>
      <c r="D447" s="279">
        <v>266.76666666666671</v>
      </c>
      <c r="E447" s="279">
        <v>256.53333333333342</v>
      </c>
      <c r="F447" s="279">
        <v>249.11666666666673</v>
      </c>
      <c r="G447" s="279">
        <v>238.88333333333344</v>
      </c>
      <c r="H447" s="279">
        <v>274.18333333333339</v>
      </c>
      <c r="I447" s="279">
        <v>284.41666666666663</v>
      </c>
      <c r="J447" s="279">
        <v>291.83333333333337</v>
      </c>
      <c r="K447" s="277">
        <v>277</v>
      </c>
      <c r="L447" s="277">
        <v>259.35000000000002</v>
      </c>
      <c r="M447" s="277">
        <v>2.8982199999999998</v>
      </c>
    </row>
    <row r="448" spans="1:13">
      <c r="A448" s="268">
        <v>438</v>
      </c>
      <c r="B448" s="277" t="s">
        <v>536</v>
      </c>
      <c r="C448" s="277">
        <v>885.7</v>
      </c>
      <c r="D448" s="279">
        <v>891.9666666666667</v>
      </c>
      <c r="E448" s="279">
        <v>870.23333333333335</v>
      </c>
      <c r="F448" s="279">
        <v>854.76666666666665</v>
      </c>
      <c r="G448" s="279">
        <v>833.0333333333333</v>
      </c>
      <c r="H448" s="279">
        <v>907.43333333333339</v>
      </c>
      <c r="I448" s="279">
        <v>929.16666666666674</v>
      </c>
      <c r="J448" s="279">
        <v>944.63333333333344</v>
      </c>
      <c r="K448" s="277">
        <v>913.7</v>
      </c>
      <c r="L448" s="277">
        <v>876.5</v>
      </c>
      <c r="M448" s="277">
        <v>0.56106</v>
      </c>
    </row>
    <row r="449" spans="1:13">
      <c r="A449" s="268">
        <v>439</v>
      </c>
      <c r="B449" s="277" t="s">
        <v>282</v>
      </c>
      <c r="C449" s="277">
        <v>503.85</v>
      </c>
      <c r="D449" s="279">
        <v>497.35000000000008</v>
      </c>
      <c r="E449" s="279">
        <v>481.75000000000011</v>
      </c>
      <c r="F449" s="279">
        <v>459.65000000000003</v>
      </c>
      <c r="G449" s="279">
        <v>444.05000000000007</v>
      </c>
      <c r="H449" s="279">
        <v>519.45000000000016</v>
      </c>
      <c r="I449" s="279">
        <v>535.05000000000018</v>
      </c>
      <c r="J449" s="279">
        <v>557.1500000000002</v>
      </c>
      <c r="K449" s="277">
        <v>512.95000000000005</v>
      </c>
      <c r="L449" s="277">
        <v>475.25</v>
      </c>
      <c r="M449" s="277">
        <v>15.051450000000001</v>
      </c>
    </row>
    <row r="450" spans="1:13">
      <c r="A450" s="268">
        <v>440</v>
      </c>
      <c r="B450" s="277" t="s">
        <v>542</v>
      </c>
      <c r="C450" s="277">
        <v>57.25</v>
      </c>
      <c r="D450" s="279">
        <v>58.1</v>
      </c>
      <c r="E450" s="279">
        <v>55.45</v>
      </c>
      <c r="F450" s="279">
        <v>53.65</v>
      </c>
      <c r="G450" s="279">
        <v>51</v>
      </c>
      <c r="H450" s="279">
        <v>59.900000000000006</v>
      </c>
      <c r="I450" s="279">
        <v>62.55</v>
      </c>
      <c r="J450" s="279">
        <v>64.350000000000009</v>
      </c>
      <c r="K450" s="277">
        <v>60.75</v>
      </c>
      <c r="L450" s="277">
        <v>56.3</v>
      </c>
      <c r="M450" s="277">
        <v>23.903780000000001</v>
      </c>
    </row>
    <row r="451" spans="1:13">
      <c r="A451" s="268">
        <v>441</v>
      </c>
      <c r="B451" s="277" t="s">
        <v>2609</v>
      </c>
      <c r="C451" s="277">
        <v>13005.2</v>
      </c>
      <c r="D451" s="279">
        <v>12968.383333333333</v>
      </c>
      <c r="E451" s="279">
        <v>12686.816666666666</v>
      </c>
      <c r="F451" s="279">
        <v>12368.433333333332</v>
      </c>
      <c r="G451" s="279">
        <v>12086.866666666665</v>
      </c>
      <c r="H451" s="279">
        <v>13286.766666666666</v>
      </c>
      <c r="I451" s="279">
        <v>13568.333333333336</v>
      </c>
      <c r="J451" s="279">
        <v>13886.716666666667</v>
      </c>
      <c r="K451" s="277">
        <v>13249.95</v>
      </c>
      <c r="L451" s="277">
        <v>12650</v>
      </c>
      <c r="M451" s="277">
        <v>1.108E-2</v>
      </c>
    </row>
    <row r="452" spans="1:13">
      <c r="A452" s="268">
        <v>442</v>
      </c>
      <c r="B452" s="277" t="s">
        <v>2614</v>
      </c>
      <c r="C452" s="277">
        <v>885.5</v>
      </c>
      <c r="D452" s="279">
        <v>886.01666666666677</v>
      </c>
      <c r="E452" s="279">
        <v>875.03333333333353</v>
      </c>
      <c r="F452" s="279">
        <v>864.56666666666672</v>
      </c>
      <c r="G452" s="279">
        <v>853.58333333333348</v>
      </c>
      <c r="H452" s="279">
        <v>896.48333333333358</v>
      </c>
      <c r="I452" s="279">
        <v>907.46666666666692</v>
      </c>
      <c r="J452" s="279">
        <v>917.93333333333362</v>
      </c>
      <c r="K452" s="277">
        <v>897</v>
      </c>
      <c r="L452" s="277">
        <v>875.55</v>
      </c>
      <c r="M452" s="277">
        <v>0.72448999999999997</v>
      </c>
    </row>
    <row r="453" spans="1:13">
      <c r="A453" s="268">
        <v>443</v>
      </c>
      <c r="B453" s="277" t="s">
        <v>3465</v>
      </c>
      <c r="C453" s="277">
        <v>545.54999999999995</v>
      </c>
      <c r="D453" s="279">
        <v>544.83333333333337</v>
      </c>
      <c r="E453" s="279">
        <v>541.9666666666667</v>
      </c>
      <c r="F453" s="279">
        <v>538.38333333333333</v>
      </c>
      <c r="G453" s="279">
        <v>535.51666666666665</v>
      </c>
      <c r="H453" s="279">
        <v>548.41666666666674</v>
      </c>
      <c r="I453" s="279">
        <v>551.2833333333333</v>
      </c>
      <c r="J453" s="279">
        <v>554.86666666666679</v>
      </c>
      <c r="K453" s="277">
        <v>547.70000000000005</v>
      </c>
      <c r="L453" s="277">
        <v>541.25</v>
      </c>
      <c r="M453" s="277">
        <v>18.504950000000001</v>
      </c>
    </row>
    <row r="454" spans="1:13">
      <c r="A454" s="268">
        <v>444</v>
      </c>
      <c r="B454" s="277" t="s">
        <v>182</v>
      </c>
      <c r="C454" s="277">
        <v>1093.0999999999999</v>
      </c>
      <c r="D454" s="279">
        <v>1091.3666666666666</v>
      </c>
      <c r="E454" s="279">
        <v>1072.8833333333332</v>
      </c>
      <c r="F454" s="279">
        <v>1052.6666666666667</v>
      </c>
      <c r="G454" s="279">
        <v>1034.1833333333334</v>
      </c>
      <c r="H454" s="279">
        <v>1111.583333333333</v>
      </c>
      <c r="I454" s="279">
        <v>1130.0666666666662</v>
      </c>
      <c r="J454" s="279">
        <v>1150.2833333333328</v>
      </c>
      <c r="K454" s="277">
        <v>1109.8499999999999</v>
      </c>
      <c r="L454" s="277">
        <v>1071.1500000000001</v>
      </c>
      <c r="M454" s="277">
        <v>5.4070400000000003</v>
      </c>
    </row>
    <row r="455" spans="1:13">
      <c r="A455" s="268">
        <v>445</v>
      </c>
      <c r="B455" s="277" t="s">
        <v>543</v>
      </c>
      <c r="C455" s="277">
        <v>850.05</v>
      </c>
      <c r="D455" s="279">
        <v>847.1</v>
      </c>
      <c r="E455" s="279">
        <v>825.2</v>
      </c>
      <c r="F455" s="279">
        <v>800.35</v>
      </c>
      <c r="G455" s="279">
        <v>778.45</v>
      </c>
      <c r="H455" s="279">
        <v>871.95</v>
      </c>
      <c r="I455" s="279">
        <v>893.84999999999991</v>
      </c>
      <c r="J455" s="279">
        <v>918.7</v>
      </c>
      <c r="K455" s="277">
        <v>869</v>
      </c>
      <c r="L455" s="277">
        <v>822.25</v>
      </c>
      <c r="M455" s="277">
        <v>1.0912500000000001</v>
      </c>
    </row>
    <row r="456" spans="1:13">
      <c r="A456" s="268">
        <v>446</v>
      </c>
      <c r="B456" s="277" t="s">
        <v>183</v>
      </c>
      <c r="C456" s="277">
        <v>127.1</v>
      </c>
      <c r="D456" s="279">
        <v>125.51666666666665</v>
      </c>
      <c r="E456" s="279">
        <v>122.68333333333331</v>
      </c>
      <c r="F456" s="279">
        <v>118.26666666666665</v>
      </c>
      <c r="G456" s="279">
        <v>115.43333333333331</v>
      </c>
      <c r="H456" s="279">
        <v>129.93333333333331</v>
      </c>
      <c r="I456" s="279">
        <v>132.76666666666665</v>
      </c>
      <c r="J456" s="279">
        <v>137.18333333333331</v>
      </c>
      <c r="K456" s="277">
        <v>128.35</v>
      </c>
      <c r="L456" s="277">
        <v>121.1</v>
      </c>
      <c r="M456" s="277">
        <v>902.67007999999998</v>
      </c>
    </row>
    <row r="457" spans="1:13">
      <c r="A457" s="268">
        <v>447</v>
      </c>
      <c r="B457" s="277" t="s">
        <v>184</v>
      </c>
      <c r="C457" s="277">
        <v>47.95</v>
      </c>
      <c r="D457" s="279">
        <v>47.050000000000004</v>
      </c>
      <c r="E457" s="279">
        <v>45.650000000000006</v>
      </c>
      <c r="F457" s="279">
        <v>43.35</v>
      </c>
      <c r="G457" s="279">
        <v>41.95</v>
      </c>
      <c r="H457" s="279">
        <v>49.350000000000009</v>
      </c>
      <c r="I457" s="279">
        <v>50.75</v>
      </c>
      <c r="J457" s="279">
        <v>53.050000000000011</v>
      </c>
      <c r="K457" s="277">
        <v>48.45</v>
      </c>
      <c r="L457" s="277">
        <v>44.75</v>
      </c>
      <c r="M457" s="277">
        <v>196.60558</v>
      </c>
    </row>
    <row r="458" spans="1:13">
      <c r="A458" s="268">
        <v>448</v>
      </c>
      <c r="B458" s="277" t="s">
        <v>185</v>
      </c>
      <c r="C458" s="277">
        <v>60</v>
      </c>
      <c r="D458" s="279">
        <v>60.25</v>
      </c>
      <c r="E458" s="279">
        <v>58.8</v>
      </c>
      <c r="F458" s="279">
        <v>57.599999999999994</v>
      </c>
      <c r="G458" s="279">
        <v>56.149999999999991</v>
      </c>
      <c r="H458" s="279">
        <v>61.45</v>
      </c>
      <c r="I458" s="279">
        <v>62.900000000000006</v>
      </c>
      <c r="J458" s="279">
        <v>64.100000000000009</v>
      </c>
      <c r="K458" s="277">
        <v>61.7</v>
      </c>
      <c r="L458" s="277">
        <v>59.05</v>
      </c>
      <c r="M458" s="277">
        <v>455.88317000000001</v>
      </c>
    </row>
    <row r="459" spans="1:13">
      <c r="A459" s="268">
        <v>449</v>
      </c>
      <c r="B459" s="277" t="s">
        <v>186</v>
      </c>
      <c r="C459" s="277">
        <v>424</v>
      </c>
      <c r="D459" s="279">
        <v>426.0333333333333</v>
      </c>
      <c r="E459" s="279">
        <v>419.41666666666663</v>
      </c>
      <c r="F459" s="279">
        <v>414.83333333333331</v>
      </c>
      <c r="G459" s="279">
        <v>408.21666666666664</v>
      </c>
      <c r="H459" s="279">
        <v>430.61666666666662</v>
      </c>
      <c r="I459" s="279">
        <v>437.23333333333329</v>
      </c>
      <c r="J459" s="279">
        <v>441.81666666666661</v>
      </c>
      <c r="K459" s="277">
        <v>432.65</v>
      </c>
      <c r="L459" s="277">
        <v>421.45</v>
      </c>
      <c r="M459" s="277">
        <v>105.54483999999999</v>
      </c>
    </row>
    <row r="460" spans="1:13">
      <c r="A460" s="268">
        <v>450</v>
      </c>
      <c r="B460" s="277" t="s">
        <v>2625</v>
      </c>
      <c r="C460" s="277">
        <v>25.25</v>
      </c>
      <c r="D460" s="279">
        <v>25.283333333333331</v>
      </c>
      <c r="E460" s="279">
        <v>24.916666666666664</v>
      </c>
      <c r="F460" s="279">
        <v>24.583333333333332</v>
      </c>
      <c r="G460" s="279">
        <v>24.216666666666665</v>
      </c>
      <c r="H460" s="279">
        <v>25.616666666666664</v>
      </c>
      <c r="I460" s="279">
        <v>25.983333333333331</v>
      </c>
      <c r="J460" s="279">
        <v>26.316666666666663</v>
      </c>
      <c r="K460" s="277">
        <v>25.65</v>
      </c>
      <c r="L460" s="277">
        <v>24.95</v>
      </c>
      <c r="M460" s="277">
        <v>16.30707</v>
      </c>
    </row>
    <row r="461" spans="1:13">
      <c r="A461" s="268">
        <v>451</v>
      </c>
      <c r="B461" s="277" t="s">
        <v>537</v>
      </c>
      <c r="C461" s="277">
        <v>809.55</v>
      </c>
      <c r="D461" s="279">
        <v>814.13333333333333</v>
      </c>
      <c r="E461" s="279">
        <v>783.26666666666665</v>
      </c>
      <c r="F461" s="279">
        <v>756.98333333333335</v>
      </c>
      <c r="G461" s="279">
        <v>726.11666666666667</v>
      </c>
      <c r="H461" s="279">
        <v>840.41666666666663</v>
      </c>
      <c r="I461" s="279">
        <v>871.28333333333319</v>
      </c>
      <c r="J461" s="279">
        <v>897.56666666666661</v>
      </c>
      <c r="K461" s="277">
        <v>845</v>
      </c>
      <c r="L461" s="277">
        <v>787.85</v>
      </c>
      <c r="M461" s="277">
        <v>3.1274000000000002</v>
      </c>
    </row>
    <row r="462" spans="1:13">
      <c r="A462" s="268">
        <v>452</v>
      </c>
      <c r="B462" s="277" t="s">
        <v>538</v>
      </c>
      <c r="C462" s="277">
        <v>389.25</v>
      </c>
      <c r="D462" s="279">
        <v>388.7</v>
      </c>
      <c r="E462" s="279">
        <v>383.59999999999997</v>
      </c>
      <c r="F462" s="279">
        <v>377.95</v>
      </c>
      <c r="G462" s="279">
        <v>372.84999999999997</v>
      </c>
      <c r="H462" s="279">
        <v>394.34999999999997</v>
      </c>
      <c r="I462" s="279">
        <v>399.45</v>
      </c>
      <c r="J462" s="279">
        <v>405.09999999999997</v>
      </c>
      <c r="K462" s="277">
        <v>393.8</v>
      </c>
      <c r="L462" s="277">
        <v>383.05</v>
      </c>
      <c r="M462" s="277">
        <v>0.50636999999999999</v>
      </c>
    </row>
    <row r="463" spans="1:13">
      <c r="A463" s="268">
        <v>453</v>
      </c>
      <c r="B463" s="277" t="s">
        <v>187</v>
      </c>
      <c r="C463" s="277">
        <v>2242.65</v>
      </c>
      <c r="D463" s="279">
        <v>2242.0666666666666</v>
      </c>
      <c r="E463" s="279">
        <v>2234.1333333333332</v>
      </c>
      <c r="F463" s="279">
        <v>2225.6166666666668</v>
      </c>
      <c r="G463" s="279">
        <v>2217.6833333333334</v>
      </c>
      <c r="H463" s="279">
        <v>2250.583333333333</v>
      </c>
      <c r="I463" s="279">
        <v>2258.5166666666664</v>
      </c>
      <c r="J463" s="279">
        <v>2267.0333333333328</v>
      </c>
      <c r="K463" s="277">
        <v>2250</v>
      </c>
      <c r="L463" s="277">
        <v>2233.5500000000002</v>
      </c>
      <c r="M463" s="277">
        <v>16.634540000000001</v>
      </c>
    </row>
    <row r="464" spans="1:13">
      <c r="A464" s="268">
        <v>454</v>
      </c>
      <c r="B464" s="277" t="s">
        <v>544</v>
      </c>
      <c r="C464" s="277">
        <v>2334.1</v>
      </c>
      <c r="D464" s="279">
        <v>2316.65</v>
      </c>
      <c r="E464" s="279">
        <v>2284.3000000000002</v>
      </c>
      <c r="F464" s="279">
        <v>2234.5</v>
      </c>
      <c r="G464" s="279">
        <v>2202.15</v>
      </c>
      <c r="H464" s="279">
        <v>2366.4500000000003</v>
      </c>
      <c r="I464" s="279">
        <v>2398.7999999999997</v>
      </c>
      <c r="J464" s="279">
        <v>2448.6000000000004</v>
      </c>
      <c r="K464" s="277">
        <v>2349</v>
      </c>
      <c r="L464" s="277">
        <v>2266.85</v>
      </c>
      <c r="M464" s="277">
        <v>0.47233999999999998</v>
      </c>
    </row>
    <row r="465" spans="1:13">
      <c r="A465" s="268">
        <v>455</v>
      </c>
      <c r="B465" s="277" t="s">
        <v>188</v>
      </c>
      <c r="C465" s="277">
        <v>738.6</v>
      </c>
      <c r="D465" s="279">
        <v>731.1</v>
      </c>
      <c r="E465" s="279">
        <v>721.85</v>
      </c>
      <c r="F465" s="279">
        <v>705.1</v>
      </c>
      <c r="G465" s="279">
        <v>695.85</v>
      </c>
      <c r="H465" s="279">
        <v>747.85</v>
      </c>
      <c r="I465" s="279">
        <v>757.1</v>
      </c>
      <c r="J465" s="279">
        <v>773.85</v>
      </c>
      <c r="K465" s="277">
        <v>740.35</v>
      </c>
      <c r="L465" s="277">
        <v>714.35</v>
      </c>
      <c r="M465" s="277">
        <v>45.86918</v>
      </c>
    </row>
    <row r="466" spans="1:13">
      <c r="A466" s="268">
        <v>456</v>
      </c>
      <c r="B466" s="277" t="s">
        <v>546</v>
      </c>
      <c r="C466" s="277">
        <v>802.5</v>
      </c>
      <c r="D466" s="279">
        <v>808.13333333333321</v>
      </c>
      <c r="E466" s="279">
        <v>794.4166666666664</v>
      </c>
      <c r="F466" s="279">
        <v>786.33333333333314</v>
      </c>
      <c r="G466" s="279">
        <v>772.61666666666633</v>
      </c>
      <c r="H466" s="279">
        <v>816.21666666666647</v>
      </c>
      <c r="I466" s="279">
        <v>829.93333333333317</v>
      </c>
      <c r="J466" s="279">
        <v>838.01666666666654</v>
      </c>
      <c r="K466" s="277">
        <v>821.85</v>
      </c>
      <c r="L466" s="277">
        <v>800.05</v>
      </c>
      <c r="M466" s="277">
        <v>0.30608000000000002</v>
      </c>
    </row>
    <row r="467" spans="1:13">
      <c r="A467" s="268">
        <v>457</v>
      </c>
      <c r="B467" s="277" t="s">
        <v>547</v>
      </c>
      <c r="C467" s="277">
        <v>776.55</v>
      </c>
      <c r="D467" s="279">
        <v>785</v>
      </c>
      <c r="E467" s="279">
        <v>758.55</v>
      </c>
      <c r="F467" s="279">
        <v>740.55</v>
      </c>
      <c r="G467" s="279">
        <v>714.09999999999991</v>
      </c>
      <c r="H467" s="279">
        <v>803</v>
      </c>
      <c r="I467" s="279">
        <v>829.45</v>
      </c>
      <c r="J467" s="279">
        <v>847.45</v>
      </c>
      <c r="K467" s="277">
        <v>811.45</v>
      </c>
      <c r="L467" s="277">
        <v>767</v>
      </c>
      <c r="M467" s="277">
        <v>1.65689</v>
      </c>
    </row>
    <row r="468" spans="1:13">
      <c r="A468" s="268">
        <v>458</v>
      </c>
      <c r="B468" s="277" t="s">
        <v>552</v>
      </c>
      <c r="C468" s="277">
        <v>647.45000000000005</v>
      </c>
      <c r="D468" s="279">
        <v>647.06666666666672</v>
      </c>
      <c r="E468" s="279">
        <v>624.13333333333344</v>
      </c>
      <c r="F468" s="279">
        <v>600.81666666666672</v>
      </c>
      <c r="G468" s="279">
        <v>577.88333333333344</v>
      </c>
      <c r="H468" s="279">
        <v>670.38333333333344</v>
      </c>
      <c r="I468" s="279">
        <v>693.31666666666661</v>
      </c>
      <c r="J468" s="279">
        <v>716.63333333333344</v>
      </c>
      <c r="K468" s="277">
        <v>670</v>
      </c>
      <c r="L468" s="277">
        <v>623.75</v>
      </c>
      <c r="M468" s="277">
        <v>7.4939200000000001</v>
      </c>
    </row>
    <row r="469" spans="1:13">
      <c r="A469" s="268">
        <v>459</v>
      </c>
      <c r="B469" s="277" t="s">
        <v>548</v>
      </c>
      <c r="C469" s="277">
        <v>47.55</v>
      </c>
      <c r="D469" s="279">
        <v>47.416666666666664</v>
      </c>
      <c r="E469" s="279">
        <v>46.333333333333329</v>
      </c>
      <c r="F469" s="279">
        <v>45.116666666666667</v>
      </c>
      <c r="G469" s="279">
        <v>44.033333333333331</v>
      </c>
      <c r="H469" s="279">
        <v>48.633333333333326</v>
      </c>
      <c r="I469" s="279">
        <v>49.716666666666654</v>
      </c>
      <c r="J469" s="279">
        <v>50.933333333333323</v>
      </c>
      <c r="K469" s="277">
        <v>48.5</v>
      </c>
      <c r="L469" s="277">
        <v>46.2</v>
      </c>
      <c r="M469" s="277">
        <v>9.0651899999999994</v>
      </c>
    </row>
    <row r="470" spans="1:13">
      <c r="A470" s="268">
        <v>460</v>
      </c>
      <c r="B470" s="277" t="s">
        <v>549</v>
      </c>
      <c r="C470" s="277">
        <v>1124.05</v>
      </c>
      <c r="D470" s="279">
        <v>1109.5166666666667</v>
      </c>
      <c r="E470" s="279">
        <v>1064.7833333333333</v>
      </c>
      <c r="F470" s="279">
        <v>1005.5166666666667</v>
      </c>
      <c r="G470" s="279">
        <v>960.7833333333333</v>
      </c>
      <c r="H470" s="279">
        <v>1168.7833333333333</v>
      </c>
      <c r="I470" s="279">
        <v>1213.5166666666664</v>
      </c>
      <c r="J470" s="279">
        <v>1272.7833333333333</v>
      </c>
      <c r="K470" s="277">
        <v>1154.25</v>
      </c>
      <c r="L470" s="277">
        <v>1050.25</v>
      </c>
      <c r="M470" s="277">
        <v>3.0154200000000002</v>
      </c>
    </row>
    <row r="471" spans="1:13">
      <c r="A471" s="268">
        <v>461</v>
      </c>
      <c r="B471" s="277" t="s">
        <v>189</v>
      </c>
      <c r="C471" s="277">
        <v>1136.5</v>
      </c>
      <c r="D471" s="279">
        <v>1132.8</v>
      </c>
      <c r="E471" s="279">
        <v>1126.5999999999999</v>
      </c>
      <c r="F471" s="279">
        <v>1116.7</v>
      </c>
      <c r="G471" s="279">
        <v>1110.5</v>
      </c>
      <c r="H471" s="279">
        <v>1142.6999999999998</v>
      </c>
      <c r="I471" s="279">
        <v>1148.9000000000001</v>
      </c>
      <c r="J471" s="279">
        <v>1158.7999999999997</v>
      </c>
      <c r="K471" s="277">
        <v>1139</v>
      </c>
      <c r="L471" s="277">
        <v>1122.9000000000001</v>
      </c>
      <c r="M471" s="277">
        <v>14.658770000000001</v>
      </c>
    </row>
    <row r="472" spans="1:13">
      <c r="A472" s="268">
        <v>462</v>
      </c>
      <c r="B472" s="277" t="s">
        <v>190</v>
      </c>
      <c r="C472" s="277">
        <v>2804.35</v>
      </c>
      <c r="D472" s="279">
        <v>2806.8333333333335</v>
      </c>
      <c r="E472" s="279">
        <v>2781.666666666667</v>
      </c>
      <c r="F472" s="279">
        <v>2758.9833333333336</v>
      </c>
      <c r="G472" s="279">
        <v>2733.8166666666671</v>
      </c>
      <c r="H472" s="279">
        <v>2829.5166666666669</v>
      </c>
      <c r="I472" s="279">
        <v>2854.6833333333338</v>
      </c>
      <c r="J472" s="279">
        <v>2877.3666666666668</v>
      </c>
      <c r="K472" s="277">
        <v>2832</v>
      </c>
      <c r="L472" s="277">
        <v>2784.15</v>
      </c>
      <c r="M472" s="277">
        <v>3.6420400000000002</v>
      </c>
    </row>
    <row r="473" spans="1:13">
      <c r="A473" s="268">
        <v>463</v>
      </c>
      <c r="B473" s="277" t="s">
        <v>191</v>
      </c>
      <c r="C473" s="277">
        <v>351.85</v>
      </c>
      <c r="D473" s="279">
        <v>352.63333333333338</v>
      </c>
      <c r="E473" s="279">
        <v>347.11666666666679</v>
      </c>
      <c r="F473" s="279">
        <v>342.38333333333338</v>
      </c>
      <c r="G473" s="279">
        <v>336.86666666666679</v>
      </c>
      <c r="H473" s="279">
        <v>357.36666666666679</v>
      </c>
      <c r="I473" s="279">
        <v>362.88333333333333</v>
      </c>
      <c r="J473" s="279">
        <v>367.61666666666679</v>
      </c>
      <c r="K473" s="277">
        <v>358.15</v>
      </c>
      <c r="L473" s="277">
        <v>347.9</v>
      </c>
      <c r="M473" s="277">
        <v>12.30752</v>
      </c>
    </row>
    <row r="474" spans="1:13">
      <c r="A474" s="268">
        <v>464</v>
      </c>
      <c r="B474" s="277" t="s">
        <v>550</v>
      </c>
      <c r="C474" s="277">
        <v>646.70000000000005</v>
      </c>
      <c r="D474" s="279">
        <v>645.5333333333333</v>
      </c>
      <c r="E474" s="279">
        <v>625.56666666666661</v>
      </c>
      <c r="F474" s="279">
        <v>604.43333333333328</v>
      </c>
      <c r="G474" s="279">
        <v>584.46666666666658</v>
      </c>
      <c r="H474" s="279">
        <v>666.66666666666663</v>
      </c>
      <c r="I474" s="279">
        <v>686.63333333333333</v>
      </c>
      <c r="J474" s="279">
        <v>707.76666666666665</v>
      </c>
      <c r="K474" s="277">
        <v>665.5</v>
      </c>
      <c r="L474" s="277">
        <v>624.4</v>
      </c>
      <c r="M474" s="277">
        <v>13.26281</v>
      </c>
    </row>
    <row r="475" spans="1:13">
      <c r="A475" s="268">
        <v>465</v>
      </c>
      <c r="B475" s="277" t="s">
        <v>551</v>
      </c>
      <c r="C475" s="277">
        <v>6.75</v>
      </c>
      <c r="D475" s="279">
        <v>6.75</v>
      </c>
      <c r="E475" s="279">
        <v>6.7</v>
      </c>
      <c r="F475" s="279">
        <v>6.65</v>
      </c>
      <c r="G475" s="279">
        <v>6.6000000000000005</v>
      </c>
      <c r="H475" s="279">
        <v>6.8</v>
      </c>
      <c r="I475" s="279">
        <v>6.8500000000000005</v>
      </c>
      <c r="J475" s="279">
        <v>6.8999999999999995</v>
      </c>
      <c r="K475" s="277">
        <v>6.8</v>
      </c>
      <c r="L475" s="277">
        <v>6.7</v>
      </c>
      <c r="M475" s="277">
        <v>51.883270000000003</v>
      </c>
    </row>
    <row r="476" spans="1:13">
      <c r="A476" s="268">
        <v>466</v>
      </c>
      <c r="B476" s="245" t="s">
        <v>539</v>
      </c>
      <c r="C476" s="277">
        <v>5894.3</v>
      </c>
      <c r="D476" s="279">
        <v>5947.7666666666664</v>
      </c>
      <c r="E476" s="279">
        <v>5796.5333333333328</v>
      </c>
      <c r="F476" s="279">
        <v>5698.7666666666664</v>
      </c>
      <c r="G476" s="279">
        <v>5547.5333333333328</v>
      </c>
      <c r="H476" s="279">
        <v>6045.5333333333328</v>
      </c>
      <c r="I476" s="279">
        <v>6196.7666666666664</v>
      </c>
      <c r="J476" s="279">
        <v>6294.5333333333328</v>
      </c>
      <c r="K476" s="277">
        <v>6099</v>
      </c>
      <c r="L476" s="277">
        <v>5850</v>
      </c>
      <c r="M476" s="277">
        <v>4.666E-2</v>
      </c>
    </row>
    <row r="477" spans="1:13">
      <c r="A477" s="268">
        <v>467</v>
      </c>
      <c r="B477" s="245" t="s">
        <v>541</v>
      </c>
      <c r="C477" s="277">
        <v>33.799999999999997</v>
      </c>
      <c r="D477" s="279">
        <v>33.849999999999994</v>
      </c>
      <c r="E477" s="279">
        <v>33.54999999999999</v>
      </c>
      <c r="F477" s="279">
        <v>33.299999999999997</v>
      </c>
      <c r="G477" s="279">
        <v>32.999999999999993</v>
      </c>
      <c r="H477" s="279">
        <v>34.099999999999987</v>
      </c>
      <c r="I477" s="279">
        <v>34.4</v>
      </c>
      <c r="J477" s="279">
        <v>34.649999999999984</v>
      </c>
      <c r="K477" s="277">
        <v>34.15</v>
      </c>
      <c r="L477" s="277">
        <v>33.6</v>
      </c>
      <c r="M477" s="277">
        <v>27.298500000000001</v>
      </c>
    </row>
    <row r="478" spans="1:13">
      <c r="A478" s="268">
        <v>468</v>
      </c>
      <c r="B478" s="245" t="s">
        <v>192</v>
      </c>
      <c r="C478" s="277">
        <v>445.55</v>
      </c>
      <c r="D478" s="279">
        <v>449.11666666666662</v>
      </c>
      <c r="E478" s="279">
        <v>438.18333333333322</v>
      </c>
      <c r="F478" s="279">
        <v>430.81666666666661</v>
      </c>
      <c r="G478" s="279">
        <v>419.88333333333321</v>
      </c>
      <c r="H478" s="279">
        <v>456.48333333333323</v>
      </c>
      <c r="I478" s="279">
        <v>467.41666666666663</v>
      </c>
      <c r="J478" s="279">
        <v>474.78333333333325</v>
      </c>
      <c r="K478" s="277">
        <v>460.05</v>
      </c>
      <c r="L478" s="277">
        <v>441.75</v>
      </c>
      <c r="M478" s="277">
        <v>24.287299999999998</v>
      </c>
    </row>
    <row r="479" spans="1:13">
      <c r="A479" s="268">
        <v>469</v>
      </c>
      <c r="B479" s="245" t="s">
        <v>540</v>
      </c>
      <c r="C479" s="277">
        <v>225.6</v>
      </c>
      <c r="D479" s="279">
        <v>226.53333333333333</v>
      </c>
      <c r="E479" s="279">
        <v>223.06666666666666</v>
      </c>
      <c r="F479" s="279">
        <v>220.53333333333333</v>
      </c>
      <c r="G479" s="279">
        <v>217.06666666666666</v>
      </c>
      <c r="H479" s="279">
        <v>229.06666666666666</v>
      </c>
      <c r="I479" s="279">
        <v>232.5333333333333</v>
      </c>
      <c r="J479" s="279">
        <v>235.06666666666666</v>
      </c>
      <c r="K479" s="277">
        <v>230</v>
      </c>
      <c r="L479" s="277">
        <v>224</v>
      </c>
      <c r="M479" s="277">
        <v>0.37791999999999998</v>
      </c>
    </row>
    <row r="480" spans="1:13">
      <c r="A480" s="268">
        <v>470</v>
      </c>
      <c r="B480" s="245" t="s">
        <v>193</v>
      </c>
      <c r="C480" s="277">
        <v>1059.9000000000001</v>
      </c>
      <c r="D480" s="279">
        <v>1059.9833333333333</v>
      </c>
      <c r="E480" s="279">
        <v>1051.9666666666667</v>
      </c>
      <c r="F480" s="279">
        <v>1044.0333333333333</v>
      </c>
      <c r="G480" s="279">
        <v>1036.0166666666667</v>
      </c>
      <c r="H480" s="279">
        <v>1067.9166666666667</v>
      </c>
      <c r="I480" s="279">
        <v>1075.9333333333336</v>
      </c>
      <c r="J480" s="279">
        <v>1083.8666666666668</v>
      </c>
      <c r="K480" s="277">
        <v>1068</v>
      </c>
      <c r="L480" s="277">
        <v>1052.05</v>
      </c>
      <c r="M480" s="277">
        <v>8.2283100000000005</v>
      </c>
    </row>
    <row r="481" spans="1:13">
      <c r="A481" s="268">
        <v>471</v>
      </c>
      <c r="B481" s="245" t="s">
        <v>553</v>
      </c>
      <c r="C481" s="277">
        <v>13.95</v>
      </c>
      <c r="D481" s="279">
        <v>14.033333333333333</v>
      </c>
      <c r="E481" s="279">
        <v>13.816666666666666</v>
      </c>
      <c r="F481" s="279">
        <v>13.683333333333334</v>
      </c>
      <c r="G481" s="279">
        <v>13.466666666666667</v>
      </c>
      <c r="H481" s="279">
        <v>14.166666666666666</v>
      </c>
      <c r="I481" s="279">
        <v>14.383333333333331</v>
      </c>
      <c r="J481" s="279">
        <v>14.516666666666666</v>
      </c>
      <c r="K481" s="277">
        <v>14.25</v>
      </c>
      <c r="L481" s="277">
        <v>13.9</v>
      </c>
      <c r="M481" s="277">
        <v>25.717189999999999</v>
      </c>
    </row>
    <row r="482" spans="1:13">
      <c r="A482" s="268">
        <v>472</v>
      </c>
      <c r="B482" s="245" t="s">
        <v>554</v>
      </c>
      <c r="C482" s="277">
        <v>351.45</v>
      </c>
      <c r="D482" s="279">
        <v>353.91666666666669</v>
      </c>
      <c r="E482" s="279">
        <v>347.53333333333336</v>
      </c>
      <c r="F482" s="277">
        <v>343.61666666666667</v>
      </c>
      <c r="G482" s="279">
        <v>337.23333333333335</v>
      </c>
      <c r="H482" s="279">
        <v>357.83333333333337</v>
      </c>
      <c r="I482" s="277">
        <v>364.2166666666667</v>
      </c>
      <c r="J482" s="279">
        <v>368.13333333333338</v>
      </c>
      <c r="K482" s="279">
        <v>360.3</v>
      </c>
      <c r="L482" s="277">
        <v>350</v>
      </c>
      <c r="M482" s="279">
        <v>2.4196</v>
      </c>
    </row>
    <row r="483" spans="1:13">
      <c r="A483" s="268">
        <v>473</v>
      </c>
      <c r="B483" s="245" t="s">
        <v>194</v>
      </c>
      <c r="C483" s="277">
        <v>252.1</v>
      </c>
      <c r="D483" s="279">
        <v>252.35</v>
      </c>
      <c r="E483" s="279">
        <v>247.75</v>
      </c>
      <c r="F483" s="277">
        <v>243.4</v>
      </c>
      <c r="G483" s="279">
        <v>238.8</v>
      </c>
      <c r="H483" s="279">
        <v>256.7</v>
      </c>
      <c r="I483" s="277">
        <v>261.29999999999995</v>
      </c>
      <c r="J483" s="279">
        <v>265.64999999999998</v>
      </c>
      <c r="K483" s="279">
        <v>256.95</v>
      </c>
      <c r="L483" s="277">
        <v>248</v>
      </c>
      <c r="M483" s="279">
        <v>23.78912</v>
      </c>
    </row>
    <row r="484" spans="1:13">
      <c r="A484" s="268">
        <v>474</v>
      </c>
      <c r="B484" s="245" t="s">
        <v>3099</v>
      </c>
      <c r="C484" s="245">
        <v>35.15</v>
      </c>
      <c r="D484" s="289">
        <v>35.383333333333333</v>
      </c>
      <c r="E484" s="289">
        <v>34.766666666666666</v>
      </c>
      <c r="F484" s="289">
        <v>34.383333333333333</v>
      </c>
      <c r="G484" s="289">
        <v>33.766666666666666</v>
      </c>
      <c r="H484" s="289">
        <v>35.766666666666666</v>
      </c>
      <c r="I484" s="289">
        <v>36.383333333333326</v>
      </c>
      <c r="J484" s="289">
        <v>36.766666666666666</v>
      </c>
      <c r="K484" s="289">
        <v>36</v>
      </c>
      <c r="L484" s="289">
        <v>35</v>
      </c>
      <c r="M484" s="289">
        <v>11.63494</v>
      </c>
    </row>
    <row r="485" spans="1:13">
      <c r="A485" s="268">
        <v>475</v>
      </c>
      <c r="B485" s="245" t="s">
        <v>195</v>
      </c>
      <c r="C485" s="245">
        <v>4172.3500000000004</v>
      </c>
      <c r="D485" s="289">
        <v>4171.1333333333341</v>
      </c>
      <c r="E485" s="289">
        <v>4143.2666666666682</v>
      </c>
      <c r="F485" s="289">
        <v>4114.1833333333343</v>
      </c>
      <c r="G485" s="289">
        <v>4086.3166666666684</v>
      </c>
      <c r="H485" s="289">
        <v>4200.2166666666681</v>
      </c>
      <c r="I485" s="289">
        <v>4228.0833333333348</v>
      </c>
      <c r="J485" s="289">
        <v>4257.1666666666679</v>
      </c>
      <c r="K485" s="289">
        <v>4199</v>
      </c>
      <c r="L485" s="289">
        <v>4142.05</v>
      </c>
      <c r="M485" s="289">
        <v>3.7378999999999998</v>
      </c>
    </row>
    <row r="486" spans="1:13">
      <c r="A486" s="268">
        <v>476</v>
      </c>
      <c r="B486" s="245" t="s">
        <v>196</v>
      </c>
      <c r="C486" s="289">
        <v>30.55</v>
      </c>
      <c r="D486" s="289">
        <v>30.733333333333334</v>
      </c>
      <c r="E486" s="289">
        <v>30.31666666666667</v>
      </c>
      <c r="F486" s="289">
        <v>30.083333333333336</v>
      </c>
      <c r="G486" s="289">
        <v>29.666666666666671</v>
      </c>
      <c r="H486" s="289">
        <v>30.966666666666669</v>
      </c>
      <c r="I486" s="289">
        <v>31.383333333333333</v>
      </c>
      <c r="J486" s="289">
        <v>31.616666666666667</v>
      </c>
      <c r="K486" s="289">
        <v>31.15</v>
      </c>
      <c r="L486" s="289">
        <v>30.5</v>
      </c>
      <c r="M486" s="289">
        <v>56.22052</v>
      </c>
    </row>
    <row r="487" spans="1:13">
      <c r="A487" s="268">
        <v>477</v>
      </c>
      <c r="B487" s="245" t="s">
        <v>197</v>
      </c>
      <c r="C487" s="289">
        <v>492.1</v>
      </c>
      <c r="D487" s="289">
        <v>494.28333333333336</v>
      </c>
      <c r="E487" s="289">
        <v>488.01666666666671</v>
      </c>
      <c r="F487" s="289">
        <v>483.93333333333334</v>
      </c>
      <c r="G487" s="289">
        <v>477.66666666666669</v>
      </c>
      <c r="H487" s="289">
        <v>498.36666666666673</v>
      </c>
      <c r="I487" s="289">
        <v>504.63333333333338</v>
      </c>
      <c r="J487" s="289">
        <v>508.71666666666675</v>
      </c>
      <c r="K487" s="289">
        <v>500.55</v>
      </c>
      <c r="L487" s="289">
        <v>490.2</v>
      </c>
      <c r="M487" s="289">
        <v>34.312820000000002</v>
      </c>
    </row>
    <row r="488" spans="1:13">
      <c r="A488" s="268">
        <v>478</v>
      </c>
      <c r="B488" s="245" t="s">
        <v>560</v>
      </c>
      <c r="C488" s="289">
        <v>1767.85</v>
      </c>
      <c r="D488" s="289">
        <v>1758.95</v>
      </c>
      <c r="E488" s="289">
        <v>1713.9</v>
      </c>
      <c r="F488" s="289">
        <v>1659.95</v>
      </c>
      <c r="G488" s="289">
        <v>1614.9</v>
      </c>
      <c r="H488" s="289">
        <v>1812.9</v>
      </c>
      <c r="I488" s="289">
        <v>1857.9499999999998</v>
      </c>
      <c r="J488" s="289">
        <v>1911.9</v>
      </c>
      <c r="K488" s="289">
        <v>1804</v>
      </c>
      <c r="L488" s="289">
        <v>1705</v>
      </c>
      <c r="M488" s="289">
        <v>0.54252999999999996</v>
      </c>
    </row>
    <row r="489" spans="1:13">
      <c r="A489" s="268">
        <v>479</v>
      </c>
      <c r="B489" s="245" t="s">
        <v>561</v>
      </c>
      <c r="C489" s="289">
        <v>30.1</v>
      </c>
      <c r="D489" s="289">
        <v>30.033333333333331</v>
      </c>
      <c r="E489" s="289">
        <v>29.616666666666664</v>
      </c>
      <c r="F489" s="289">
        <v>29.133333333333333</v>
      </c>
      <c r="G489" s="289">
        <v>28.716666666666665</v>
      </c>
      <c r="H489" s="289">
        <v>30.516666666666662</v>
      </c>
      <c r="I489" s="289">
        <v>30.933333333333334</v>
      </c>
      <c r="J489" s="289">
        <v>31.416666666666661</v>
      </c>
      <c r="K489" s="289">
        <v>30.45</v>
      </c>
      <c r="L489" s="289">
        <v>29.55</v>
      </c>
      <c r="M489" s="289">
        <v>45.579389999999997</v>
      </c>
    </row>
    <row r="490" spans="1:13">
      <c r="A490" s="268">
        <v>480</v>
      </c>
      <c r="B490" s="245" t="s">
        <v>285</v>
      </c>
      <c r="C490" s="289">
        <v>330.6</v>
      </c>
      <c r="D490" s="289">
        <v>329.83333333333331</v>
      </c>
      <c r="E490" s="289">
        <v>314.76666666666665</v>
      </c>
      <c r="F490" s="289">
        <v>298.93333333333334</v>
      </c>
      <c r="G490" s="289">
        <v>283.86666666666667</v>
      </c>
      <c r="H490" s="289">
        <v>345.66666666666663</v>
      </c>
      <c r="I490" s="289">
        <v>360.73333333333335</v>
      </c>
      <c r="J490" s="289">
        <v>376.56666666666661</v>
      </c>
      <c r="K490" s="289">
        <v>344.9</v>
      </c>
      <c r="L490" s="289">
        <v>314</v>
      </c>
      <c r="M490" s="289">
        <v>7.2198900000000004</v>
      </c>
    </row>
    <row r="491" spans="1:13">
      <c r="A491" s="268">
        <v>481</v>
      </c>
      <c r="B491" s="245" t="s">
        <v>563</v>
      </c>
      <c r="C491" s="289">
        <v>762.35</v>
      </c>
      <c r="D491" s="289">
        <v>765.21666666666658</v>
      </c>
      <c r="E491" s="289">
        <v>752.43333333333317</v>
      </c>
      <c r="F491" s="289">
        <v>742.51666666666654</v>
      </c>
      <c r="G491" s="289">
        <v>729.73333333333312</v>
      </c>
      <c r="H491" s="289">
        <v>775.13333333333321</v>
      </c>
      <c r="I491" s="289">
        <v>787.91666666666674</v>
      </c>
      <c r="J491" s="289">
        <v>797.83333333333326</v>
      </c>
      <c r="K491" s="289">
        <v>778</v>
      </c>
      <c r="L491" s="289">
        <v>755.3</v>
      </c>
      <c r="M491" s="289">
        <v>1.6250199999999999</v>
      </c>
    </row>
    <row r="492" spans="1:13">
      <c r="A492" s="268">
        <v>482</v>
      </c>
      <c r="B492" s="245" t="s">
        <v>564</v>
      </c>
      <c r="C492" s="289">
        <v>1353.85</v>
      </c>
      <c r="D492" s="289">
        <v>1360.5666666666666</v>
      </c>
      <c r="E492" s="289">
        <v>1343.2833333333333</v>
      </c>
      <c r="F492" s="289">
        <v>1332.7166666666667</v>
      </c>
      <c r="G492" s="289">
        <v>1315.4333333333334</v>
      </c>
      <c r="H492" s="289">
        <v>1371.1333333333332</v>
      </c>
      <c r="I492" s="289">
        <v>1388.4166666666665</v>
      </c>
      <c r="J492" s="289">
        <v>1398.9833333333331</v>
      </c>
      <c r="K492" s="289">
        <v>1377.85</v>
      </c>
      <c r="L492" s="289">
        <v>1350</v>
      </c>
      <c r="M492" s="289">
        <v>0.77332000000000001</v>
      </c>
    </row>
    <row r="493" spans="1:13">
      <c r="A493" s="268">
        <v>483</v>
      </c>
      <c r="B493" s="245" t="s">
        <v>2781</v>
      </c>
      <c r="C493" s="289">
        <v>1002.85</v>
      </c>
      <c r="D493" s="289">
        <v>1013.9499999999999</v>
      </c>
      <c r="E493" s="289">
        <v>977.89999999999986</v>
      </c>
      <c r="F493" s="289">
        <v>952.94999999999993</v>
      </c>
      <c r="G493" s="289">
        <v>916.89999999999986</v>
      </c>
      <c r="H493" s="289">
        <v>1038.8999999999999</v>
      </c>
      <c r="I493" s="289">
        <v>1074.9499999999998</v>
      </c>
      <c r="J493" s="289">
        <v>1099.8999999999999</v>
      </c>
      <c r="K493" s="289">
        <v>1050</v>
      </c>
      <c r="L493" s="289">
        <v>989</v>
      </c>
      <c r="M493" s="289">
        <v>0.12016</v>
      </c>
    </row>
    <row r="494" spans="1:13">
      <c r="A494" s="268">
        <v>484</v>
      </c>
      <c r="B494" s="245" t="s">
        <v>284</v>
      </c>
      <c r="C494" s="289">
        <v>171.3</v>
      </c>
      <c r="D494" s="289">
        <v>172.1</v>
      </c>
      <c r="E494" s="289">
        <v>169.2</v>
      </c>
      <c r="F494" s="289">
        <v>167.1</v>
      </c>
      <c r="G494" s="289">
        <v>164.2</v>
      </c>
      <c r="H494" s="289">
        <v>174.2</v>
      </c>
      <c r="I494" s="289">
        <v>177.10000000000002</v>
      </c>
      <c r="J494" s="289">
        <v>179.2</v>
      </c>
      <c r="K494" s="289">
        <v>175</v>
      </c>
      <c r="L494" s="289">
        <v>170</v>
      </c>
      <c r="M494" s="289">
        <v>7.8589900000000004</v>
      </c>
    </row>
    <row r="495" spans="1:13">
      <c r="A495" s="268">
        <v>485</v>
      </c>
      <c r="B495" s="245" t="s">
        <v>565</v>
      </c>
      <c r="C495" s="289">
        <v>1126</v>
      </c>
      <c r="D495" s="289">
        <v>1132</v>
      </c>
      <c r="E495" s="289">
        <v>1094</v>
      </c>
      <c r="F495" s="289">
        <v>1062</v>
      </c>
      <c r="G495" s="289">
        <v>1024</v>
      </c>
      <c r="H495" s="289">
        <v>1164</v>
      </c>
      <c r="I495" s="289">
        <v>1202</v>
      </c>
      <c r="J495" s="289">
        <v>1234</v>
      </c>
      <c r="K495" s="289">
        <v>1170</v>
      </c>
      <c r="L495" s="289">
        <v>1100</v>
      </c>
      <c r="M495" s="289">
        <v>4.5621400000000003</v>
      </c>
    </row>
    <row r="496" spans="1:13">
      <c r="A496" s="268">
        <v>486</v>
      </c>
      <c r="B496" s="245" t="s">
        <v>556</v>
      </c>
      <c r="C496" s="289">
        <v>289.8</v>
      </c>
      <c r="D496" s="289">
        <v>290.4666666666667</v>
      </c>
      <c r="E496" s="289">
        <v>284.13333333333338</v>
      </c>
      <c r="F496" s="289">
        <v>278.4666666666667</v>
      </c>
      <c r="G496" s="289">
        <v>272.13333333333338</v>
      </c>
      <c r="H496" s="289">
        <v>296.13333333333338</v>
      </c>
      <c r="I496" s="289">
        <v>302.46666666666664</v>
      </c>
      <c r="J496" s="289">
        <v>308.13333333333338</v>
      </c>
      <c r="K496" s="289">
        <v>296.8</v>
      </c>
      <c r="L496" s="289">
        <v>284.8</v>
      </c>
      <c r="M496" s="289">
        <v>9.8402499999999993</v>
      </c>
    </row>
    <row r="497" spans="1:13">
      <c r="A497" s="268">
        <v>487</v>
      </c>
      <c r="B497" s="245" t="s">
        <v>555</v>
      </c>
      <c r="C497" s="289">
        <v>2030.8</v>
      </c>
      <c r="D497" s="289">
        <v>2051.5666666666666</v>
      </c>
      <c r="E497" s="289">
        <v>2004.2333333333331</v>
      </c>
      <c r="F497" s="289">
        <v>1977.6666666666665</v>
      </c>
      <c r="G497" s="289">
        <v>1930.333333333333</v>
      </c>
      <c r="H497" s="289">
        <v>2078.1333333333332</v>
      </c>
      <c r="I497" s="289">
        <v>2125.4666666666672</v>
      </c>
      <c r="J497" s="289">
        <v>2152.0333333333333</v>
      </c>
      <c r="K497" s="289">
        <v>2098.9</v>
      </c>
      <c r="L497" s="289">
        <v>2025</v>
      </c>
      <c r="M497" s="289">
        <v>0.18804000000000001</v>
      </c>
    </row>
    <row r="498" spans="1:13">
      <c r="A498" s="268">
        <v>488</v>
      </c>
      <c r="B498" s="245" t="s">
        <v>199</v>
      </c>
      <c r="C498" s="289">
        <v>654.95000000000005</v>
      </c>
      <c r="D498" s="289">
        <v>660.31666666666672</v>
      </c>
      <c r="E498" s="289">
        <v>647.13333333333344</v>
      </c>
      <c r="F498" s="289">
        <v>639.31666666666672</v>
      </c>
      <c r="G498" s="289">
        <v>626.13333333333344</v>
      </c>
      <c r="H498" s="289">
        <v>668.13333333333344</v>
      </c>
      <c r="I498" s="289">
        <v>681.31666666666661</v>
      </c>
      <c r="J498" s="289">
        <v>689.13333333333344</v>
      </c>
      <c r="K498" s="289">
        <v>673.5</v>
      </c>
      <c r="L498" s="289">
        <v>652.5</v>
      </c>
      <c r="M498" s="289">
        <v>18.668520000000001</v>
      </c>
    </row>
    <row r="499" spans="1:13">
      <c r="A499" s="268">
        <v>489</v>
      </c>
      <c r="B499" s="245" t="s">
        <v>557</v>
      </c>
      <c r="C499" s="289">
        <v>167.95</v>
      </c>
      <c r="D499" s="289">
        <v>167.83333333333334</v>
      </c>
      <c r="E499" s="289">
        <v>165.76666666666668</v>
      </c>
      <c r="F499" s="289">
        <v>163.58333333333334</v>
      </c>
      <c r="G499" s="289">
        <v>161.51666666666668</v>
      </c>
      <c r="H499" s="289">
        <v>170.01666666666668</v>
      </c>
      <c r="I499" s="289">
        <v>172.08333333333334</v>
      </c>
      <c r="J499" s="289">
        <v>174.26666666666668</v>
      </c>
      <c r="K499" s="289">
        <v>169.9</v>
      </c>
      <c r="L499" s="289">
        <v>165.65</v>
      </c>
      <c r="M499" s="289">
        <v>4.74411</v>
      </c>
    </row>
    <row r="500" spans="1:13">
      <c r="A500" s="268">
        <v>490</v>
      </c>
      <c r="B500" s="245" t="s">
        <v>558</v>
      </c>
      <c r="C500" s="289">
        <v>3452.8</v>
      </c>
      <c r="D500" s="289">
        <v>3452.9166666666665</v>
      </c>
      <c r="E500" s="289">
        <v>3411.8833333333332</v>
      </c>
      <c r="F500" s="289">
        <v>3370.9666666666667</v>
      </c>
      <c r="G500" s="289">
        <v>3329.9333333333334</v>
      </c>
      <c r="H500" s="289">
        <v>3493.833333333333</v>
      </c>
      <c r="I500" s="289">
        <v>3534.8666666666668</v>
      </c>
      <c r="J500" s="289">
        <v>3575.7833333333328</v>
      </c>
      <c r="K500" s="289">
        <v>3493.95</v>
      </c>
      <c r="L500" s="289">
        <v>3412</v>
      </c>
      <c r="M500" s="289">
        <v>8.0920000000000006E-2</v>
      </c>
    </row>
    <row r="501" spans="1:13">
      <c r="A501" s="268">
        <v>491</v>
      </c>
      <c r="B501" s="245" t="s">
        <v>562</v>
      </c>
      <c r="C501" s="289">
        <v>805.5</v>
      </c>
      <c r="D501" s="289">
        <v>859.26666666666677</v>
      </c>
      <c r="E501" s="289">
        <v>741.88333333333355</v>
      </c>
      <c r="F501" s="289">
        <v>678.26666666666677</v>
      </c>
      <c r="G501" s="289">
        <v>560.88333333333355</v>
      </c>
      <c r="H501" s="289">
        <v>922.88333333333355</v>
      </c>
      <c r="I501" s="289">
        <v>1040.2666666666669</v>
      </c>
      <c r="J501" s="289">
        <v>1103.8833333333337</v>
      </c>
      <c r="K501" s="289">
        <v>976.65</v>
      </c>
      <c r="L501" s="289">
        <v>795.65</v>
      </c>
      <c r="M501" s="289">
        <v>1.6284700000000001</v>
      </c>
    </row>
    <row r="502" spans="1:13">
      <c r="A502" s="268">
        <v>492</v>
      </c>
      <c r="B502" s="245" t="s">
        <v>566</v>
      </c>
      <c r="C502" s="289">
        <v>6929.25</v>
      </c>
      <c r="D502" s="289">
        <v>6915.9333333333334</v>
      </c>
      <c r="E502" s="289">
        <v>6844.3666666666668</v>
      </c>
      <c r="F502" s="289">
        <v>6759.4833333333336</v>
      </c>
      <c r="G502" s="289">
        <v>6687.916666666667</v>
      </c>
      <c r="H502" s="289">
        <v>7000.8166666666666</v>
      </c>
      <c r="I502" s="289">
        <v>7072.3833333333341</v>
      </c>
      <c r="J502" s="289">
        <v>7157.2666666666664</v>
      </c>
      <c r="K502" s="289">
        <v>6987.5</v>
      </c>
      <c r="L502" s="289">
        <v>6831.05</v>
      </c>
      <c r="M502" s="289">
        <v>2.5389999999999999E-2</v>
      </c>
    </row>
    <row r="503" spans="1:13">
      <c r="A503" s="268">
        <v>493</v>
      </c>
      <c r="B503" s="245" t="s">
        <v>567</v>
      </c>
      <c r="C503" s="289">
        <v>114</v>
      </c>
      <c r="D503" s="289">
        <v>115.11666666666667</v>
      </c>
      <c r="E503" s="289">
        <v>111.38333333333335</v>
      </c>
      <c r="F503" s="289">
        <v>108.76666666666668</v>
      </c>
      <c r="G503" s="289">
        <v>105.03333333333336</v>
      </c>
      <c r="H503" s="289">
        <v>117.73333333333335</v>
      </c>
      <c r="I503" s="289">
        <v>121.46666666666667</v>
      </c>
      <c r="J503" s="289">
        <v>124.08333333333334</v>
      </c>
      <c r="K503" s="289">
        <v>118.85</v>
      </c>
      <c r="L503" s="289">
        <v>112.5</v>
      </c>
      <c r="M503" s="289">
        <v>11.20833</v>
      </c>
    </row>
    <row r="504" spans="1:13">
      <c r="A504" s="268">
        <v>494</v>
      </c>
      <c r="B504" s="245" t="s">
        <v>568</v>
      </c>
      <c r="C504" s="289">
        <v>49.55</v>
      </c>
      <c r="D504" s="289">
        <v>49.1</v>
      </c>
      <c r="E504" s="289">
        <v>48.35</v>
      </c>
      <c r="F504" s="289">
        <v>47.15</v>
      </c>
      <c r="G504" s="289">
        <v>46.4</v>
      </c>
      <c r="H504" s="289">
        <v>50.300000000000004</v>
      </c>
      <c r="I504" s="289">
        <v>51.050000000000004</v>
      </c>
      <c r="J504" s="289">
        <v>52.250000000000007</v>
      </c>
      <c r="K504" s="289">
        <v>49.85</v>
      </c>
      <c r="L504" s="289">
        <v>47.9</v>
      </c>
      <c r="M504" s="289">
        <v>7.0360100000000001</v>
      </c>
    </row>
    <row r="505" spans="1:13">
      <c r="A505" s="268">
        <v>495</v>
      </c>
      <c r="B505" s="245" t="s">
        <v>2852</v>
      </c>
      <c r="C505" s="289">
        <v>378.95</v>
      </c>
      <c r="D505" s="289">
        <v>380.15000000000003</v>
      </c>
      <c r="E505" s="289">
        <v>374.55000000000007</v>
      </c>
      <c r="F505" s="289">
        <v>370.15000000000003</v>
      </c>
      <c r="G505" s="289">
        <v>364.55000000000007</v>
      </c>
      <c r="H505" s="289">
        <v>384.55000000000007</v>
      </c>
      <c r="I505" s="289">
        <v>390.15000000000009</v>
      </c>
      <c r="J505" s="289">
        <v>394.55000000000007</v>
      </c>
      <c r="K505" s="289">
        <v>385.75</v>
      </c>
      <c r="L505" s="289">
        <v>375.75</v>
      </c>
      <c r="M505" s="289">
        <v>1.61503</v>
      </c>
    </row>
    <row r="506" spans="1:13">
      <c r="A506" s="268">
        <v>496</v>
      </c>
      <c r="B506" s="245" t="s">
        <v>569</v>
      </c>
      <c r="C506" s="289">
        <v>2252.15</v>
      </c>
      <c r="D506" s="289">
        <v>2242.1833333333334</v>
      </c>
      <c r="E506" s="289">
        <v>2209.9666666666667</v>
      </c>
      <c r="F506" s="289">
        <v>2167.7833333333333</v>
      </c>
      <c r="G506" s="289">
        <v>2135.5666666666666</v>
      </c>
      <c r="H506" s="289">
        <v>2284.3666666666668</v>
      </c>
      <c r="I506" s="289">
        <v>2316.5833333333339</v>
      </c>
      <c r="J506" s="289">
        <v>2358.7666666666669</v>
      </c>
      <c r="K506" s="289">
        <v>2274.4</v>
      </c>
      <c r="L506" s="289">
        <v>2200</v>
      </c>
      <c r="M506" s="289">
        <v>0.53795000000000004</v>
      </c>
    </row>
    <row r="507" spans="1:13">
      <c r="A507" s="268">
        <v>497</v>
      </c>
      <c r="B507" s="245" t="s">
        <v>200</v>
      </c>
      <c r="C507" s="289">
        <v>269.95</v>
      </c>
      <c r="D507" s="289">
        <v>271.33333333333331</v>
      </c>
      <c r="E507" s="289">
        <v>267.96666666666664</v>
      </c>
      <c r="F507" s="289">
        <v>265.98333333333335</v>
      </c>
      <c r="G507" s="289">
        <v>262.61666666666667</v>
      </c>
      <c r="H507" s="289">
        <v>273.31666666666661</v>
      </c>
      <c r="I507" s="289">
        <v>276.68333333333328</v>
      </c>
      <c r="J507" s="289">
        <v>278.66666666666657</v>
      </c>
      <c r="K507" s="289">
        <v>274.7</v>
      </c>
      <c r="L507" s="289">
        <v>269.35000000000002</v>
      </c>
      <c r="M507" s="289">
        <v>77.963639999999998</v>
      </c>
    </row>
    <row r="508" spans="1:13">
      <c r="A508" s="268">
        <v>498</v>
      </c>
      <c r="B508" s="245" t="s">
        <v>570</v>
      </c>
      <c r="C508" s="289">
        <v>321.55</v>
      </c>
      <c r="D508" s="289">
        <v>324.2</v>
      </c>
      <c r="E508" s="289">
        <v>316.5</v>
      </c>
      <c r="F508" s="289">
        <v>311.45</v>
      </c>
      <c r="G508" s="289">
        <v>303.75</v>
      </c>
      <c r="H508" s="289">
        <v>329.25</v>
      </c>
      <c r="I508" s="289">
        <v>336.94999999999993</v>
      </c>
      <c r="J508" s="289">
        <v>342</v>
      </c>
      <c r="K508" s="289">
        <v>331.9</v>
      </c>
      <c r="L508" s="289">
        <v>319.14999999999998</v>
      </c>
      <c r="M508" s="289">
        <v>4.41256</v>
      </c>
    </row>
    <row r="509" spans="1:13">
      <c r="A509" s="268">
        <v>499</v>
      </c>
      <c r="B509" s="245" t="s">
        <v>202</v>
      </c>
      <c r="C509" s="289">
        <v>199.95</v>
      </c>
      <c r="D509" s="289">
        <v>200.73333333333335</v>
      </c>
      <c r="E509" s="289">
        <v>196.9666666666667</v>
      </c>
      <c r="F509" s="289">
        <v>193.98333333333335</v>
      </c>
      <c r="G509" s="289">
        <v>190.2166666666667</v>
      </c>
      <c r="H509" s="289">
        <v>203.7166666666667</v>
      </c>
      <c r="I509" s="289">
        <v>207.48333333333335</v>
      </c>
      <c r="J509" s="289">
        <v>210.4666666666667</v>
      </c>
      <c r="K509" s="289">
        <v>204.5</v>
      </c>
      <c r="L509" s="289">
        <v>197.75</v>
      </c>
      <c r="M509" s="289">
        <v>322.96449000000001</v>
      </c>
    </row>
    <row r="510" spans="1:13">
      <c r="A510" s="268">
        <v>500</v>
      </c>
      <c r="B510" s="245" t="s">
        <v>571</v>
      </c>
      <c r="C510" s="289">
        <v>175.4</v>
      </c>
      <c r="D510" s="289">
        <v>177.4</v>
      </c>
      <c r="E510" s="289">
        <v>173.05</v>
      </c>
      <c r="F510" s="289">
        <v>170.70000000000002</v>
      </c>
      <c r="G510" s="289">
        <v>166.35000000000002</v>
      </c>
      <c r="H510" s="289">
        <v>179.75</v>
      </c>
      <c r="I510" s="289">
        <v>184.09999999999997</v>
      </c>
      <c r="J510" s="289">
        <v>186.45</v>
      </c>
      <c r="K510" s="289">
        <v>181.75</v>
      </c>
      <c r="L510" s="289">
        <v>175.05</v>
      </c>
      <c r="M510" s="289">
        <v>2.06175</v>
      </c>
    </row>
    <row r="511" spans="1:13">
      <c r="A511" s="268">
        <v>501</v>
      </c>
      <c r="B511" s="245" t="s">
        <v>572</v>
      </c>
      <c r="C511" s="289">
        <v>1726.4</v>
      </c>
      <c r="D511" s="289">
        <v>1734.1166666666668</v>
      </c>
      <c r="E511" s="289">
        <v>1698.2833333333335</v>
      </c>
      <c r="F511" s="289">
        <v>1670.1666666666667</v>
      </c>
      <c r="G511" s="289">
        <v>1634.3333333333335</v>
      </c>
      <c r="H511" s="289">
        <v>1762.2333333333336</v>
      </c>
      <c r="I511" s="289">
        <v>1798.0666666666666</v>
      </c>
      <c r="J511" s="289">
        <v>1826.1833333333336</v>
      </c>
      <c r="K511" s="289">
        <v>1769.95</v>
      </c>
      <c r="L511" s="289">
        <v>1706</v>
      </c>
      <c r="M511" s="289">
        <v>0.93964999999999999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3">
      <c r="A513" s="268"/>
      <c r="B513" s="245"/>
      <c r="C513" s="289"/>
      <c r="D513" s="289"/>
      <c r="E513" s="289"/>
      <c r="F513" s="289"/>
      <c r="G513" s="289"/>
      <c r="H513" s="289"/>
      <c r="I513" s="289"/>
      <c r="J513" s="289"/>
      <c r="K513" s="289"/>
      <c r="L513" s="289"/>
      <c r="M513" s="289"/>
    </row>
    <row r="514" spans="1:13">
      <c r="A514" s="292"/>
    </row>
    <row r="515" spans="1:13">
      <c r="A515" s="292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4"/>
    </row>
    <row r="522" spans="1:13">
      <c r="A522" s="271"/>
    </row>
    <row r="523" spans="1:13">
      <c r="A523" s="294"/>
    </row>
    <row r="524" spans="1:13">
      <c r="A524" s="294"/>
    </row>
    <row r="525" spans="1:13">
      <c r="A525" s="295" t="s">
        <v>288</v>
      </c>
    </row>
    <row r="526" spans="1:13">
      <c r="A526" s="296" t="s">
        <v>203</v>
      </c>
    </row>
    <row r="527" spans="1:13">
      <c r="A527" s="296" t="s">
        <v>204</v>
      </c>
    </row>
    <row r="528" spans="1:13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17" sqref="D17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70"/>
      <c r="B5" s="570"/>
      <c r="C5" s="571"/>
      <c r="D5" s="571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72" t="s">
        <v>574</v>
      </c>
      <c r="C7" s="572"/>
      <c r="D7" s="262">
        <f>Main!B10</f>
        <v>44069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44068</v>
      </c>
      <c r="B10" s="267">
        <v>511463</v>
      </c>
      <c r="C10" s="268" t="s">
        <v>3783</v>
      </c>
      <c r="D10" s="268" t="s">
        <v>3803</v>
      </c>
      <c r="E10" s="268" t="s">
        <v>584</v>
      </c>
      <c r="F10" s="382">
        <v>50000</v>
      </c>
      <c r="G10" s="267">
        <v>13.32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44068</v>
      </c>
      <c r="B11" s="267">
        <v>511463</v>
      </c>
      <c r="C11" s="268" t="s">
        <v>3783</v>
      </c>
      <c r="D11" s="268" t="s">
        <v>3784</v>
      </c>
      <c r="E11" s="268" t="s">
        <v>583</v>
      </c>
      <c r="F11" s="382">
        <v>59925</v>
      </c>
      <c r="G11" s="267">
        <v>13.13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44068</v>
      </c>
      <c r="B12" s="267">
        <v>511463</v>
      </c>
      <c r="C12" s="268" t="s">
        <v>3783</v>
      </c>
      <c r="D12" s="268" t="s">
        <v>3784</v>
      </c>
      <c r="E12" s="268" t="s">
        <v>584</v>
      </c>
      <c r="F12" s="382">
        <v>60945</v>
      </c>
      <c r="G12" s="267">
        <v>13.38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44068</v>
      </c>
      <c r="B13" s="267">
        <v>511463</v>
      </c>
      <c r="C13" s="268" t="s">
        <v>3783</v>
      </c>
      <c r="D13" s="268" t="s">
        <v>3785</v>
      </c>
      <c r="E13" s="268" t="s">
        <v>583</v>
      </c>
      <c r="F13" s="382">
        <v>52461</v>
      </c>
      <c r="G13" s="267">
        <v>13.63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44068</v>
      </c>
      <c r="B14" s="267">
        <v>511463</v>
      </c>
      <c r="C14" s="268" t="s">
        <v>3783</v>
      </c>
      <c r="D14" s="268" t="s">
        <v>3785</v>
      </c>
      <c r="E14" s="268" t="s">
        <v>584</v>
      </c>
      <c r="F14" s="382">
        <v>89053</v>
      </c>
      <c r="G14" s="267">
        <v>13.17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44068</v>
      </c>
      <c r="B15" s="267">
        <v>511463</v>
      </c>
      <c r="C15" s="268" t="s">
        <v>3783</v>
      </c>
      <c r="D15" s="268" t="s">
        <v>3804</v>
      </c>
      <c r="E15" s="268" t="s">
        <v>583</v>
      </c>
      <c r="F15" s="382">
        <v>50000</v>
      </c>
      <c r="G15" s="267">
        <v>13.32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44068</v>
      </c>
      <c r="B16" s="267">
        <v>530245</v>
      </c>
      <c r="C16" s="268" t="s">
        <v>3805</v>
      </c>
      <c r="D16" s="268" t="s">
        <v>3786</v>
      </c>
      <c r="E16" s="268" t="s">
        <v>583</v>
      </c>
      <c r="F16" s="382">
        <v>77724</v>
      </c>
      <c r="G16" s="267">
        <v>47.02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44068</v>
      </c>
      <c r="B17" s="267">
        <v>530245</v>
      </c>
      <c r="C17" s="268" t="s">
        <v>3805</v>
      </c>
      <c r="D17" s="268" t="s">
        <v>3806</v>
      </c>
      <c r="E17" s="268" t="s">
        <v>584</v>
      </c>
      <c r="F17" s="382">
        <v>105400</v>
      </c>
      <c r="G17" s="267">
        <v>47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44068</v>
      </c>
      <c r="B18" s="267">
        <v>524663</v>
      </c>
      <c r="C18" s="268" t="s">
        <v>3807</v>
      </c>
      <c r="D18" s="268" t="s">
        <v>3808</v>
      </c>
      <c r="E18" s="268" t="s">
        <v>584</v>
      </c>
      <c r="F18" s="382">
        <v>253587</v>
      </c>
      <c r="G18" s="267">
        <v>44.96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44068</v>
      </c>
      <c r="B19" s="267">
        <v>534731</v>
      </c>
      <c r="C19" s="268" t="s">
        <v>3809</v>
      </c>
      <c r="D19" s="268" t="s">
        <v>3810</v>
      </c>
      <c r="E19" s="268" t="s">
        <v>583</v>
      </c>
      <c r="F19" s="382">
        <v>101565</v>
      </c>
      <c r="G19" s="267">
        <v>0.23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44068</v>
      </c>
      <c r="B20" s="267">
        <v>539304</v>
      </c>
      <c r="C20" s="268" t="s">
        <v>3811</v>
      </c>
      <c r="D20" s="268" t="s">
        <v>3812</v>
      </c>
      <c r="E20" s="268" t="s">
        <v>584</v>
      </c>
      <c r="F20" s="382">
        <v>110000</v>
      </c>
      <c r="G20" s="267">
        <v>10.62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44068</v>
      </c>
      <c r="B21" s="267">
        <v>540829</v>
      </c>
      <c r="C21" s="268" t="s">
        <v>3813</v>
      </c>
      <c r="D21" s="268" t="s">
        <v>3814</v>
      </c>
      <c r="E21" s="268" t="s">
        <v>583</v>
      </c>
      <c r="F21" s="382">
        <v>21681</v>
      </c>
      <c r="G21" s="267">
        <v>23.49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44068</v>
      </c>
      <c r="B22" s="267">
        <v>508918</v>
      </c>
      <c r="C22" s="268" t="s">
        <v>3815</v>
      </c>
      <c r="D22" s="268" t="s">
        <v>3816</v>
      </c>
      <c r="E22" s="268" t="s">
        <v>583</v>
      </c>
      <c r="F22" s="382">
        <v>62251</v>
      </c>
      <c r="G22" s="267">
        <v>31.8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44068</v>
      </c>
      <c r="B23" s="267">
        <v>508918</v>
      </c>
      <c r="C23" s="268" t="s">
        <v>3815</v>
      </c>
      <c r="D23" s="268" t="s">
        <v>3817</v>
      </c>
      <c r="E23" s="268" t="s">
        <v>584</v>
      </c>
      <c r="F23" s="382">
        <v>62251</v>
      </c>
      <c r="G23" s="267">
        <v>31.8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44068</v>
      </c>
      <c r="B24" s="267">
        <v>539097</v>
      </c>
      <c r="C24" s="268" t="s">
        <v>3818</v>
      </c>
      <c r="D24" s="268" t="s">
        <v>3819</v>
      </c>
      <c r="E24" s="268" t="s">
        <v>583</v>
      </c>
      <c r="F24" s="382">
        <v>76000</v>
      </c>
      <c r="G24" s="267">
        <v>133.94999999999999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44068</v>
      </c>
      <c r="B25" s="267">
        <v>539097</v>
      </c>
      <c r="C25" s="268" t="s">
        <v>3818</v>
      </c>
      <c r="D25" s="268" t="s">
        <v>3820</v>
      </c>
      <c r="E25" s="268" t="s">
        <v>584</v>
      </c>
      <c r="F25" s="382">
        <v>76000</v>
      </c>
      <c r="G25" s="267">
        <v>133.94999999999999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44068</v>
      </c>
      <c r="B26" s="267">
        <v>536709</v>
      </c>
      <c r="C26" s="268" t="s">
        <v>3821</v>
      </c>
      <c r="D26" s="268" t="s">
        <v>3822</v>
      </c>
      <c r="E26" s="268" t="s">
        <v>583</v>
      </c>
      <c r="F26" s="382">
        <v>15500</v>
      </c>
      <c r="G26" s="267">
        <v>9.08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44068</v>
      </c>
      <c r="B27" s="267">
        <v>536709</v>
      </c>
      <c r="C27" s="268" t="s">
        <v>3821</v>
      </c>
      <c r="D27" s="268" t="s">
        <v>3823</v>
      </c>
      <c r="E27" s="268" t="s">
        <v>584</v>
      </c>
      <c r="F27" s="382">
        <v>16512</v>
      </c>
      <c r="G27" s="267">
        <v>9.08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44068</v>
      </c>
      <c r="B28" s="267">
        <v>536709</v>
      </c>
      <c r="C28" s="268" t="s">
        <v>3821</v>
      </c>
      <c r="D28" s="268" t="s">
        <v>3824</v>
      </c>
      <c r="E28" s="268" t="s">
        <v>584</v>
      </c>
      <c r="F28" s="382">
        <v>21260</v>
      </c>
      <c r="G28" s="267">
        <v>9.08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44068</v>
      </c>
      <c r="B29" s="267">
        <v>524731</v>
      </c>
      <c r="C29" s="268" t="s">
        <v>3825</v>
      </c>
      <c r="D29" s="268" t="s">
        <v>3826</v>
      </c>
      <c r="E29" s="268" t="s">
        <v>584</v>
      </c>
      <c r="F29" s="382">
        <v>26000</v>
      </c>
      <c r="G29" s="267">
        <v>410.39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44068</v>
      </c>
      <c r="B30" s="267">
        <v>537669</v>
      </c>
      <c r="C30" s="268" t="s">
        <v>3827</v>
      </c>
      <c r="D30" s="268" t="s">
        <v>3787</v>
      </c>
      <c r="E30" s="268" t="s">
        <v>583</v>
      </c>
      <c r="F30" s="382">
        <v>45000</v>
      </c>
      <c r="G30" s="267">
        <v>59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44068</v>
      </c>
      <c r="B31" s="267">
        <v>537669</v>
      </c>
      <c r="C31" s="268" t="s">
        <v>3827</v>
      </c>
      <c r="D31" s="268" t="s">
        <v>3828</v>
      </c>
      <c r="E31" s="268" t="s">
        <v>584</v>
      </c>
      <c r="F31" s="382">
        <v>45000</v>
      </c>
      <c r="G31" s="267">
        <v>59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44068</v>
      </c>
      <c r="B32" s="267">
        <v>540704</v>
      </c>
      <c r="C32" s="268" t="s">
        <v>1950</v>
      </c>
      <c r="D32" s="268" t="s">
        <v>3829</v>
      </c>
      <c r="E32" s="268" t="s">
        <v>584</v>
      </c>
      <c r="F32" s="382">
        <v>225562</v>
      </c>
      <c r="G32" s="267">
        <v>520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44068</v>
      </c>
      <c r="B33" s="267">
        <v>540704</v>
      </c>
      <c r="C33" s="268" t="s">
        <v>1950</v>
      </c>
      <c r="D33" s="268" t="s">
        <v>3830</v>
      </c>
      <c r="E33" s="268" t="s">
        <v>584</v>
      </c>
      <c r="F33" s="382">
        <v>2152926</v>
      </c>
      <c r="G33" s="267">
        <v>520.1</v>
      </c>
      <c r="H33" s="345" t="s">
        <v>314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44068</v>
      </c>
      <c r="B34" s="267">
        <v>540704</v>
      </c>
      <c r="C34" s="268" t="s">
        <v>1950</v>
      </c>
      <c r="D34" s="268" t="s">
        <v>3831</v>
      </c>
      <c r="E34" s="268" t="s">
        <v>583</v>
      </c>
      <c r="F34" s="382">
        <v>261923</v>
      </c>
      <c r="G34" s="267">
        <v>520</v>
      </c>
      <c r="H34" s="345" t="s">
        <v>314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44068</v>
      </c>
      <c r="B35" s="267">
        <v>540704</v>
      </c>
      <c r="C35" s="268" t="s">
        <v>1950</v>
      </c>
      <c r="D35" s="268" t="s">
        <v>3831</v>
      </c>
      <c r="E35" s="268" t="s">
        <v>583</v>
      </c>
      <c r="F35" s="382">
        <v>261923</v>
      </c>
      <c r="G35" s="267">
        <v>520</v>
      </c>
      <c r="H35" s="345" t="s">
        <v>314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44068</v>
      </c>
      <c r="B36" s="267">
        <v>540704</v>
      </c>
      <c r="C36" s="268" t="s">
        <v>1950</v>
      </c>
      <c r="D36" s="268" t="s">
        <v>3832</v>
      </c>
      <c r="E36" s="268" t="s">
        <v>583</v>
      </c>
      <c r="F36" s="382">
        <v>1400000</v>
      </c>
      <c r="G36" s="267">
        <v>520</v>
      </c>
      <c r="H36" s="345" t="s">
        <v>314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44068</v>
      </c>
      <c r="B37" s="267">
        <v>540704</v>
      </c>
      <c r="C37" s="268" t="s">
        <v>1950</v>
      </c>
      <c r="D37" s="268" t="s">
        <v>3833</v>
      </c>
      <c r="E37" s="268" t="s">
        <v>583</v>
      </c>
      <c r="F37" s="382">
        <v>220220</v>
      </c>
      <c r="G37" s="267">
        <v>520</v>
      </c>
      <c r="H37" s="345" t="s">
        <v>314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44068</v>
      </c>
      <c r="B38" s="267">
        <v>539762</v>
      </c>
      <c r="C38" s="268" t="s">
        <v>3767</v>
      </c>
      <c r="D38" s="268" t="s">
        <v>3834</v>
      </c>
      <c r="E38" s="268" t="s">
        <v>584</v>
      </c>
      <c r="F38" s="382">
        <v>75045</v>
      </c>
      <c r="G38" s="267">
        <v>11.82</v>
      </c>
      <c r="H38" s="345" t="s">
        <v>314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44068</v>
      </c>
      <c r="B39" s="267">
        <v>539762</v>
      </c>
      <c r="C39" s="268" t="s">
        <v>3767</v>
      </c>
      <c r="D39" s="268" t="s">
        <v>3835</v>
      </c>
      <c r="E39" s="268" t="s">
        <v>583</v>
      </c>
      <c r="F39" s="382">
        <v>30000</v>
      </c>
      <c r="G39" s="267">
        <v>11.82</v>
      </c>
      <c r="H39" s="345" t="s">
        <v>314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44068</v>
      </c>
      <c r="B40" s="267">
        <v>539762</v>
      </c>
      <c r="C40" s="268" t="s">
        <v>3767</v>
      </c>
      <c r="D40" s="268" t="s">
        <v>3836</v>
      </c>
      <c r="E40" s="268" t="s">
        <v>584</v>
      </c>
      <c r="F40" s="382">
        <v>25000</v>
      </c>
      <c r="G40" s="267">
        <v>11.82</v>
      </c>
      <c r="H40" s="345" t="s">
        <v>314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44068</v>
      </c>
      <c r="B41" s="267">
        <v>540386</v>
      </c>
      <c r="C41" s="268" t="s">
        <v>3788</v>
      </c>
      <c r="D41" s="268" t="s">
        <v>3789</v>
      </c>
      <c r="E41" s="268" t="s">
        <v>583</v>
      </c>
      <c r="F41" s="382">
        <v>100000</v>
      </c>
      <c r="G41" s="267">
        <v>5.3</v>
      </c>
      <c r="H41" s="345" t="s">
        <v>314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44068</v>
      </c>
      <c r="B42" s="267">
        <v>540386</v>
      </c>
      <c r="C42" s="268" t="s">
        <v>3788</v>
      </c>
      <c r="D42" s="268" t="s">
        <v>3837</v>
      </c>
      <c r="E42" s="268" t="s">
        <v>583</v>
      </c>
      <c r="F42" s="382">
        <v>100000</v>
      </c>
      <c r="G42" s="267">
        <v>5.3</v>
      </c>
      <c r="H42" s="345" t="s">
        <v>314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44068</v>
      </c>
      <c r="B43" s="267">
        <v>540386</v>
      </c>
      <c r="C43" s="268" t="s">
        <v>3788</v>
      </c>
      <c r="D43" s="268" t="s">
        <v>3789</v>
      </c>
      <c r="E43" s="268" t="s">
        <v>584</v>
      </c>
      <c r="F43" s="382">
        <v>100000</v>
      </c>
      <c r="G43" s="267">
        <v>5.32</v>
      </c>
      <c r="H43" s="345" t="s">
        <v>314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44068</v>
      </c>
      <c r="B44" s="267">
        <v>540386</v>
      </c>
      <c r="C44" s="268" t="s">
        <v>3788</v>
      </c>
      <c r="D44" s="268" t="s">
        <v>3837</v>
      </c>
      <c r="E44" s="268" t="s">
        <v>584</v>
      </c>
      <c r="F44" s="382">
        <v>100000</v>
      </c>
      <c r="G44" s="267">
        <v>5.32</v>
      </c>
      <c r="H44" s="345" t="s">
        <v>314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44068</v>
      </c>
      <c r="B45" s="267">
        <v>532911</v>
      </c>
      <c r="C45" s="268" t="s">
        <v>3753</v>
      </c>
      <c r="D45" s="268" t="s">
        <v>3754</v>
      </c>
      <c r="E45" s="268" t="s">
        <v>584</v>
      </c>
      <c r="F45" s="382">
        <v>139000</v>
      </c>
      <c r="G45" s="267">
        <v>14.14</v>
      </c>
      <c r="H45" s="345" t="s">
        <v>314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44068</v>
      </c>
      <c r="B46" s="267">
        <v>503100</v>
      </c>
      <c r="C46" s="268" t="s">
        <v>490</v>
      </c>
      <c r="D46" s="268" t="s">
        <v>3838</v>
      </c>
      <c r="E46" s="268" t="s">
        <v>583</v>
      </c>
      <c r="F46" s="382">
        <v>1663396</v>
      </c>
      <c r="G46" s="267">
        <v>665</v>
      </c>
      <c r="H46" s="345" t="s">
        <v>314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44068</v>
      </c>
      <c r="B47" s="267">
        <v>503100</v>
      </c>
      <c r="C47" s="268" t="s">
        <v>490</v>
      </c>
      <c r="D47" s="268" t="s">
        <v>3839</v>
      </c>
      <c r="E47" s="268" t="s">
        <v>584</v>
      </c>
      <c r="F47" s="382">
        <v>1000000</v>
      </c>
      <c r="G47" s="267">
        <v>671.76</v>
      </c>
      <c r="H47" s="345" t="s">
        <v>314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44068</v>
      </c>
      <c r="B48" s="267">
        <v>503100</v>
      </c>
      <c r="C48" s="268" t="s">
        <v>490</v>
      </c>
      <c r="D48" s="268" t="s">
        <v>3840</v>
      </c>
      <c r="E48" s="268" t="s">
        <v>584</v>
      </c>
      <c r="F48" s="382">
        <v>11500000</v>
      </c>
      <c r="G48" s="267">
        <v>666.1</v>
      </c>
      <c r="H48" s="345" t="s">
        <v>314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44068</v>
      </c>
      <c r="B49" s="267">
        <v>534734</v>
      </c>
      <c r="C49" s="268" t="s">
        <v>3841</v>
      </c>
      <c r="D49" s="268" t="s">
        <v>3842</v>
      </c>
      <c r="E49" s="268" t="s">
        <v>584</v>
      </c>
      <c r="F49" s="382">
        <v>1075700</v>
      </c>
      <c r="G49" s="267">
        <v>0.5</v>
      </c>
      <c r="H49" s="345" t="s">
        <v>314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44068</v>
      </c>
      <c r="B50" s="267">
        <v>534734</v>
      </c>
      <c r="C50" s="268" t="s">
        <v>3841</v>
      </c>
      <c r="D50" s="268" t="s">
        <v>3843</v>
      </c>
      <c r="E50" s="268" t="s">
        <v>583</v>
      </c>
      <c r="F50" s="382">
        <v>1111000</v>
      </c>
      <c r="G50" s="267">
        <v>0.5</v>
      </c>
      <c r="H50" s="345" t="s">
        <v>314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44068</v>
      </c>
      <c r="B51" s="267">
        <v>534734</v>
      </c>
      <c r="C51" s="268" t="s">
        <v>3841</v>
      </c>
      <c r="D51" s="268" t="s">
        <v>3843</v>
      </c>
      <c r="E51" s="268" t="s">
        <v>584</v>
      </c>
      <c r="F51" s="382">
        <v>10400</v>
      </c>
      <c r="G51" s="267">
        <v>0.5</v>
      </c>
      <c r="H51" s="345" t="s">
        <v>314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A52" s="244">
        <v>44068</v>
      </c>
      <c r="B52" s="267">
        <v>540715</v>
      </c>
      <c r="C52" s="268" t="s">
        <v>3844</v>
      </c>
      <c r="D52" s="268" t="s">
        <v>3845</v>
      </c>
      <c r="E52" s="268" t="s">
        <v>583</v>
      </c>
      <c r="F52" s="382">
        <v>150000</v>
      </c>
      <c r="G52" s="267">
        <v>7.22</v>
      </c>
      <c r="H52" s="345" t="s">
        <v>314</v>
      </c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A53" s="244">
        <v>44068</v>
      </c>
      <c r="B53" s="267">
        <v>540715</v>
      </c>
      <c r="C53" s="268" t="s">
        <v>3844</v>
      </c>
      <c r="D53" s="268" t="s">
        <v>3846</v>
      </c>
      <c r="E53" s="268" t="s">
        <v>584</v>
      </c>
      <c r="F53" s="382">
        <v>189000</v>
      </c>
      <c r="G53" s="267">
        <v>6.88</v>
      </c>
      <c r="H53" s="345" t="s">
        <v>314</v>
      </c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A54" s="244">
        <v>44068</v>
      </c>
      <c r="B54" s="267">
        <v>542753</v>
      </c>
      <c r="C54" s="268" t="s">
        <v>3847</v>
      </c>
      <c r="D54" s="268" t="s">
        <v>3848</v>
      </c>
      <c r="E54" s="268" t="s">
        <v>584</v>
      </c>
      <c r="F54" s="382">
        <v>12100</v>
      </c>
      <c r="G54" s="267">
        <v>36.549999999999997</v>
      </c>
      <c r="H54" s="345" t="s">
        <v>314</v>
      </c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A55" s="244">
        <v>44068</v>
      </c>
      <c r="B55" s="267">
        <v>542753</v>
      </c>
      <c r="C55" s="268" t="s">
        <v>3847</v>
      </c>
      <c r="D55" s="268" t="s">
        <v>3849</v>
      </c>
      <c r="E55" s="268" t="s">
        <v>584</v>
      </c>
      <c r="F55" s="382">
        <v>12200</v>
      </c>
      <c r="G55" s="267">
        <v>36.549999999999997</v>
      </c>
      <c r="H55" s="345" t="s">
        <v>314</v>
      </c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A56" s="244">
        <v>44068</v>
      </c>
      <c r="B56" s="267">
        <v>542753</v>
      </c>
      <c r="C56" s="268" t="s">
        <v>3847</v>
      </c>
      <c r="D56" s="268" t="s">
        <v>3850</v>
      </c>
      <c r="E56" s="268" t="s">
        <v>584</v>
      </c>
      <c r="F56" s="382">
        <v>15300</v>
      </c>
      <c r="G56" s="267">
        <v>36.549999999999997</v>
      </c>
      <c r="H56" s="345" t="s">
        <v>314</v>
      </c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A57" s="244">
        <v>44068</v>
      </c>
      <c r="B57" s="267">
        <v>542753</v>
      </c>
      <c r="C57" s="268" t="s">
        <v>3847</v>
      </c>
      <c r="D57" s="268" t="s">
        <v>3851</v>
      </c>
      <c r="E57" s="268" t="s">
        <v>583</v>
      </c>
      <c r="F57" s="382">
        <v>23600</v>
      </c>
      <c r="G57" s="267">
        <v>36.549999999999997</v>
      </c>
      <c r="H57" s="345" t="s">
        <v>314</v>
      </c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A58" s="244">
        <v>44068</v>
      </c>
      <c r="B58" s="267">
        <v>542753</v>
      </c>
      <c r="C58" s="268" t="s">
        <v>3847</v>
      </c>
      <c r="D58" s="268" t="s">
        <v>3852</v>
      </c>
      <c r="E58" s="268" t="s">
        <v>583</v>
      </c>
      <c r="F58" s="382">
        <v>16000</v>
      </c>
      <c r="G58" s="267">
        <v>36.549999999999997</v>
      </c>
      <c r="H58" s="345" t="s">
        <v>314</v>
      </c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A59" s="244">
        <v>44068</v>
      </c>
      <c r="B59" s="267">
        <v>532638</v>
      </c>
      <c r="C59" s="268" t="s">
        <v>518</v>
      </c>
      <c r="D59" s="268" t="s">
        <v>3853</v>
      </c>
      <c r="E59" s="268" t="s">
        <v>583</v>
      </c>
      <c r="F59" s="382">
        <v>1439117</v>
      </c>
      <c r="G59" s="267">
        <v>187</v>
      </c>
      <c r="H59" s="345" t="s">
        <v>314</v>
      </c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A60" s="244">
        <v>44068</v>
      </c>
      <c r="B60" s="267">
        <v>532638</v>
      </c>
      <c r="C60" s="268" t="s">
        <v>518</v>
      </c>
      <c r="D60" s="268" t="s">
        <v>3854</v>
      </c>
      <c r="E60" s="268" t="s">
        <v>584</v>
      </c>
      <c r="F60" s="382">
        <v>1439117</v>
      </c>
      <c r="G60" s="267">
        <v>187</v>
      </c>
      <c r="H60" s="345" t="s">
        <v>314</v>
      </c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A61" s="244">
        <v>44068</v>
      </c>
      <c r="B61" s="267">
        <v>540108</v>
      </c>
      <c r="C61" s="268" t="s">
        <v>3855</v>
      </c>
      <c r="D61" s="268" t="s">
        <v>3823</v>
      </c>
      <c r="E61" s="268" t="s">
        <v>584</v>
      </c>
      <c r="F61" s="382">
        <v>38369</v>
      </c>
      <c r="G61" s="267">
        <v>26.15</v>
      </c>
      <c r="H61" s="345" t="s">
        <v>314</v>
      </c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A62" s="244">
        <v>44068</v>
      </c>
      <c r="B62" s="267">
        <v>500422</v>
      </c>
      <c r="C62" s="268" t="s">
        <v>3856</v>
      </c>
      <c r="D62" s="268" t="s">
        <v>3857</v>
      </c>
      <c r="E62" s="268" t="s">
        <v>583</v>
      </c>
      <c r="F62" s="382">
        <v>534701</v>
      </c>
      <c r="G62" s="267">
        <v>15.64</v>
      </c>
      <c r="H62" s="345" t="s">
        <v>314</v>
      </c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A63" s="244">
        <v>44068</v>
      </c>
      <c r="B63" s="267">
        <v>500422</v>
      </c>
      <c r="C63" s="268" t="s">
        <v>3856</v>
      </c>
      <c r="D63" s="268" t="s">
        <v>3858</v>
      </c>
      <c r="E63" s="268" t="s">
        <v>584</v>
      </c>
      <c r="F63" s="382">
        <v>500000</v>
      </c>
      <c r="G63" s="267">
        <v>15.64</v>
      </c>
      <c r="H63" s="345" t="s">
        <v>314</v>
      </c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A64" s="244">
        <v>44068</v>
      </c>
      <c r="B64" s="267">
        <v>539222</v>
      </c>
      <c r="C64" s="268" t="s">
        <v>3768</v>
      </c>
      <c r="D64" s="268" t="s">
        <v>3769</v>
      </c>
      <c r="E64" s="268" t="s">
        <v>583</v>
      </c>
      <c r="F64" s="382">
        <v>35000</v>
      </c>
      <c r="G64" s="267">
        <v>38.24</v>
      </c>
      <c r="H64" s="345" t="s">
        <v>314</v>
      </c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1:35">
      <c r="A65" s="244">
        <v>44068</v>
      </c>
      <c r="B65" s="267">
        <v>539222</v>
      </c>
      <c r="C65" s="268" t="s">
        <v>3768</v>
      </c>
      <c r="D65" s="268" t="s">
        <v>3769</v>
      </c>
      <c r="E65" s="268" t="s">
        <v>584</v>
      </c>
      <c r="F65" s="382">
        <v>40000</v>
      </c>
      <c r="G65" s="267">
        <v>39.1</v>
      </c>
      <c r="H65" s="345" t="s">
        <v>314</v>
      </c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1:35">
      <c r="A66" s="244">
        <v>44068</v>
      </c>
      <c r="B66" s="267" t="s">
        <v>3859</v>
      </c>
      <c r="C66" s="268" t="s">
        <v>3860</v>
      </c>
      <c r="D66" s="268" t="s">
        <v>3861</v>
      </c>
      <c r="E66" s="268" t="s">
        <v>583</v>
      </c>
      <c r="F66" s="382">
        <v>88000</v>
      </c>
      <c r="G66" s="267">
        <v>33.32</v>
      </c>
      <c r="H66" s="345" t="s">
        <v>2953</v>
      </c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1:35">
      <c r="A67" s="244">
        <v>44068</v>
      </c>
      <c r="B67" s="267" t="s">
        <v>855</v>
      </c>
      <c r="C67" s="268" t="s">
        <v>3862</v>
      </c>
      <c r="D67" s="268" t="s">
        <v>3863</v>
      </c>
      <c r="E67" s="268" t="s">
        <v>583</v>
      </c>
      <c r="F67" s="382">
        <v>41679</v>
      </c>
      <c r="G67" s="267">
        <v>257.63</v>
      </c>
      <c r="H67" s="345" t="s">
        <v>2953</v>
      </c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1:35">
      <c r="A68" s="244">
        <v>44068</v>
      </c>
      <c r="B68" s="267" t="s">
        <v>1378</v>
      </c>
      <c r="C68" s="268" t="s">
        <v>3864</v>
      </c>
      <c r="D68" s="268" t="s">
        <v>3865</v>
      </c>
      <c r="E68" s="268" t="s">
        <v>583</v>
      </c>
      <c r="F68" s="382">
        <v>311128</v>
      </c>
      <c r="G68" s="267">
        <v>106.52</v>
      </c>
      <c r="H68" s="345" t="s">
        <v>2953</v>
      </c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1:35">
      <c r="A69" s="244">
        <v>44068</v>
      </c>
      <c r="B69" s="267" t="s">
        <v>251</v>
      </c>
      <c r="C69" s="268" t="s">
        <v>3866</v>
      </c>
      <c r="D69" s="268" t="s">
        <v>3867</v>
      </c>
      <c r="E69" s="268" t="s">
        <v>583</v>
      </c>
      <c r="F69" s="382">
        <v>220505</v>
      </c>
      <c r="G69" s="267">
        <v>894.09</v>
      </c>
      <c r="H69" s="345" t="s">
        <v>2953</v>
      </c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1:35">
      <c r="A70" s="244">
        <v>44068</v>
      </c>
      <c r="B70" s="267" t="s">
        <v>3868</v>
      </c>
      <c r="C70" s="268" t="s">
        <v>3869</v>
      </c>
      <c r="D70" s="268" t="s">
        <v>3870</v>
      </c>
      <c r="E70" s="268" t="s">
        <v>583</v>
      </c>
      <c r="F70" s="382">
        <v>24000</v>
      </c>
      <c r="G70" s="267">
        <v>46.49</v>
      </c>
      <c r="H70" s="345" t="s">
        <v>2953</v>
      </c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1:35">
      <c r="A71" s="244">
        <v>44068</v>
      </c>
      <c r="B71" s="267" t="s">
        <v>1610</v>
      </c>
      <c r="C71" s="268" t="s">
        <v>3871</v>
      </c>
      <c r="D71" s="268" t="s">
        <v>3872</v>
      </c>
      <c r="E71" s="268" t="s">
        <v>583</v>
      </c>
      <c r="F71" s="382">
        <v>253650</v>
      </c>
      <c r="G71" s="267">
        <v>13.8</v>
      </c>
      <c r="H71" s="345" t="s">
        <v>2953</v>
      </c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1:35">
      <c r="A72" s="244">
        <v>44068</v>
      </c>
      <c r="B72" s="267" t="s">
        <v>3790</v>
      </c>
      <c r="C72" s="268" t="s">
        <v>3791</v>
      </c>
      <c r="D72" s="268" t="s">
        <v>3792</v>
      </c>
      <c r="E72" s="268" t="s">
        <v>583</v>
      </c>
      <c r="F72" s="382">
        <v>230000</v>
      </c>
      <c r="G72" s="267">
        <v>104.41</v>
      </c>
      <c r="H72" s="345" t="s">
        <v>2953</v>
      </c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1:35">
      <c r="A73" s="244">
        <v>44068</v>
      </c>
      <c r="B73" s="267" t="s">
        <v>2962</v>
      </c>
      <c r="C73" s="268" t="s">
        <v>3873</v>
      </c>
      <c r="D73" s="268" t="s">
        <v>3874</v>
      </c>
      <c r="E73" s="268" t="s">
        <v>583</v>
      </c>
      <c r="F73" s="382">
        <v>1000000</v>
      </c>
      <c r="G73" s="267">
        <v>0.95</v>
      </c>
      <c r="H73" s="345" t="s">
        <v>2953</v>
      </c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1:35">
      <c r="A74" s="244">
        <v>44068</v>
      </c>
      <c r="B74" s="267" t="s">
        <v>168</v>
      </c>
      <c r="C74" s="268" t="s">
        <v>3875</v>
      </c>
      <c r="D74" s="268" t="s">
        <v>3733</v>
      </c>
      <c r="E74" s="268" t="s">
        <v>583</v>
      </c>
      <c r="F74" s="382">
        <v>2809021</v>
      </c>
      <c r="G74" s="267">
        <v>190.42</v>
      </c>
      <c r="H74" s="345" t="s">
        <v>2953</v>
      </c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1:35">
      <c r="A75" s="244">
        <v>44068</v>
      </c>
      <c r="B75" s="267" t="s">
        <v>3481</v>
      </c>
      <c r="C75" s="268" t="s">
        <v>3793</v>
      </c>
      <c r="D75" s="268" t="s">
        <v>3876</v>
      </c>
      <c r="E75" s="268" t="s">
        <v>583</v>
      </c>
      <c r="F75" s="382">
        <v>82039</v>
      </c>
      <c r="G75" s="267">
        <v>144.6</v>
      </c>
      <c r="H75" s="345" t="s">
        <v>2953</v>
      </c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1:35">
      <c r="A76" s="244">
        <v>44068</v>
      </c>
      <c r="B76" s="267" t="s">
        <v>3358</v>
      </c>
      <c r="C76" s="268" t="s">
        <v>3877</v>
      </c>
      <c r="D76" s="268" t="s">
        <v>3878</v>
      </c>
      <c r="E76" s="268" t="s">
        <v>583</v>
      </c>
      <c r="F76" s="382">
        <v>59107</v>
      </c>
      <c r="G76" s="267">
        <v>58.18</v>
      </c>
      <c r="H76" s="345" t="s">
        <v>2953</v>
      </c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1:35">
      <c r="A77" s="244">
        <v>44068</v>
      </c>
      <c r="B77" s="267" t="s">
        <v>3879</v>
      </c>
      <c r="C77" s="268" t="s">
        <v>3880</v>
      </c>
      <c r="D77" s="268" t="s">
        <v>3881</v>
      </c>
      <c r="E77" s="268" t="s">
        <v>583</v>
      </c>
      <c r="F77" s="382">
        <v>69000</v>
      </c>
      <c r="G77" s="267">
        <v>44.77</v>
      </c>
      <c r="H77" s="345" t="s">
        <v>2953</v>
      </c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1:35">
      <c r="A78" s="244">
        <v>44068</v>
      </c>
      <c r="B78" s="267" t="s">
        <v>2513</v>
      </c>
      <c r="C78" s="268" t="s">
        <v>3882</v>
      </c>
      <c r="D78" s="268" t="s">
        <v>3883</v>
      </c>
      <c r="E78" s="268" t="s">
        <v>583</v>
      </c>
      <c r="F78" s="382">
        <v>209989</v>
      </c>
      <c r="G78" s="267">
        <v>22.56</v>
      </c>
      <c r="H78" s="345" t="s">
        <v>2953</v>
      </c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1:35">
      <c r="A79" s="244">
        <v>44068</v>
      </c>
      <c r="B79" s="267" t="s">
        <v>537</v>
      </c>
      <c r="C79" s="268" t="s">
        <v>3884</v>
      </c>
      <c r="D79" s="268" t="s">
        <v>3885</v>
      </c>
      <c r="E79" s="268" t="s">
        <v>583</v>
      </c>
      <c r="F79" s="382">
        <v>217203</v>
      </c>
      <c r="G79" s="267">
        <v>795</v>
      </c>
      <c r="H79" s="345" t="s">
        <v>2953</v>
      </c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1:35">
      <c r="A80" s="244">
        <v>44068</v>
      </c>
      <c r="B80" s="267" t="s">
        <v>545</v>
      </c>
      <c r="C80" s="268" t="s">
        <v>3886</v>
      </c>
      <c r="D80" s="268" t="s">
        <v>3887</v>
      </c>
      <c r="E80" s="268" t="s">
        <v>583</v>
      </c>
      <c r="F80" s="382">
        <v>5379678</v>
      </c>
      <c r="G80" s="267">
        <v>202</v>
      </c>
      <c r="H80" s="345" t="s">
        <v>2953</v>
      </c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1:35">
      <c r="A81" s="244">
        <v>44068</v>
      </c>
      <c r="B81" s="267" t="s">
        <v>2819</v>
      </c>
      <c r="C81" s="268" t="s">
        <v>3888</v>
      </c>
      <c r="D81" s="268" t="s">
        <v>3889</v>
      </c>
      <c r="E81" s="268" t="s">
        <v>583</v>
      </c>
      <c r="F81" s="382">
        <v>485001</v>
      </c>
      <c r="G81" s="267">
        <v>21.17</v>
      </c>
      <c r="H81" s="345" t="s">
        <v>2953</v>
      </c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1:35">
      <c r="A82" s="244">
        <v>44068</v>
      </c>
      <c r="B82" s="267" t="s">
        <v>3890</v>
      </c>
      <c r="C82" s="268" t="s">
        <v>3891</v>
      </c>
      <c r="D82" s="268" t="s">
        <v>3892</v>
      </c>
      <c r="E82" s="268" t="s">
        <v>584</v>
      </c>
      <c r="F82" s="382">
        <v>50000</v>
      </c>
      <c r="G82" s="267">
        <v>496.16</v>
      </c>
      <c r="H82" s="345" t="s">
        <v>2953</v>
      </c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1:35">
      <c r="A83" s="244">
        <v>44068</v>
      </c>
      <c r="B83" s="267" t="s">
        <v>855</v>
      </c>
      <c r="C83" s="268" t="s">
        <v>3862</v>
      </c>
      <c r="D83" s="268" t="s">
        <v>3863</v>
      </c>
      <c r="E83" s="268" t="s">
        <v>584</v>
      </c>
      <c r="F83" s="382">
        <v>18024</v>
      </c>
      <c r="G83" s="267">
        <v>263.29000000000002</v>
      </c>
      <c r="H83" s="345" t="s">
        <v>2953</v>
      </c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1:35">
      <c r="A84" s="244">
        <v>44068</v>
      </c>
      <c r="B84" s="267" t="s">
        <v>251</v>
      </c>
      <c r="C84" s="268" t="s">
        <v>3866</v>
      </c>
      <c r="D84" s="268" t="s">
        <v>3867</v>
      </c>
      <c r="E84" s="268" t="s">
        <v>584</v>
      </c>
      <c r="F84" s="382">
        <v>220505</v>
      </c>
      <c r="G84" s="267">
        <v>894.48</v>
      </c>
      <c r="H84" s="345" t="s">
        <v>2953</v>
      </c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1:35">
      <c r="A85" s="244">
        <v>44068</v>
      </c>
      <c r="B85" s="267" t="s">
        <v>3868</v>
      </c>
      <c r="C85" s="268" t="s">
        <v>3869</v>
      </c>
      <c r="D85" s="268" t="s">
        <v>3893</v>
      </c>
      <c r="E85" s="268" t="s">
        <v>584</v>
      </c>
      <c r="F85" s="382">
        <v>14000</v>
      </c>
      <c r="G85" s="267">
        <v>44.9</v>
      </c>
      <c r="H85" s="345" t="s">
        <v>2953</v>
      </c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1:35">
      <c r="A86" s="244">
        <v>44068</v>
      </c>
      <c r="B86" s="267" t="s">
        <v>1610</v>
      </c>
      <c r="C86" s="268" t="s">
        <v>3871</v>
      </c>
      <c r="D86" s="268" t="s">
        <v>3872</v>
      </c>
      <c r="E86" s="268" t="s">
        <v>584</v>
      </c>
      <c r="F86" s="382">
        <v>132577</v>
      </c>
      <c r="G86" s="267">
        <v>13.86</v>
      </c>
      <c r="H86" s="345" t="s">
        <v>2953</v>
      </c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1:35">
      <c r="A87" s="244">
        <v>44068</v>
      </c>
      <c r="B87" s="267" t="s">
        <v>3527</v>
      </c>
      <c r="C87" s="268" t="s">
        <v>3894</v>
      </c>
      <c r="D87" s="268" t="s">
        <v>3895</v>
      </c>
      <c r="E87" s="268" t="s">
        <v>584</v>
      </c>
      <c r="F87" s="382">
        <v>128626</v>
      </c>
      <c r="G87" s="267">
        <v>34.46</v>
      </c>
      <c r="H87" s="345" t="s">
        <v>2953</v>
      </c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1:35">
      <c r="A88" s="244">
        <v>44068</v>
      </c>
      <c r="B88" s="267" t="s">
        <v>3790</v>
      </c>
      <c r="C88" s="268" t="s">
        <v>3791</v>
      </c>
      <c r="D88" s="268" t="s">
        <v>3792</v>
      </c>
      <c r="E88" s="268" t="s">
        <v>584</v>
      </c>
      <c r="F88" s="382">
        <v>232000</v>
      </c>
      <c r="G88" s="267">
        <v>104.81</v>
      </c>
      <c r="H88" s="345" t="s">
        <v>2953</v>
      </c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1:35">
      <c r="A89" s="244">
        <v>44068</v>
      </c>
      <c r="B89" s="267" t="s">
        <v>3896</v>
      </c>
      <c r="C89" s="268" t="s">
        <v>3897</v>
      </c>
      <c r="D89" s="268" t="s">
        <v>3898</v>
      </c>
      <c r="E89" s="268" t="s">
        <v>584</v>
      </c>
      <c r="F89" s="382">
        <v>109547</v>
      </c>
      <c r="G89" s="267">
        <v>128.88999999999999</v>
      </c>
      <c r="H89" s="345" t="s">
        <v>2953</v>
      </c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1:35">
      <c r="A90" s="244">
        <v>44068</v>
      </c>
      <c r="B90" s="267" t="s">
        <v>2962</v>
      </c>
      <c r="C90" s="268" t="s">
        <v>3873</v>
      </c>
      <c r="D90" s="268" t="s">
        <v>3899</v>
      </c>
      <c r="E90" s="268" t="s">
        <v>584</v>
      </c>
      <c r="F90" s="382">
        <v>2679713</v>
      </c>
      <c r="G90" s="267">
        <v>0.95</v>
      </c>
      <c r="H90" s="345" t="s">
        <v>2953</v>
      </c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1:35">
      <c r="A91" s="244">
        <v>44068</v>
      </c>
      <c r="B91" s="267" t="s">
        <v>168</v>
      </c>
      <c r="C91" s="268" t="s">
        <v>3875</v>
      </c>
      <c r="D91" s="268" t="s">
        <v>3733</v>
      </c>
      <c r="E91" s="268" t="s">
        <v>584</v>
      </c>
      <c r="F91" s="382">
        <v>2907809</v>
      </c>
      <c r="G91" s="267">
        <v>190.7</v>
      </c>
      <c r="H91" s="345" t="s">
        <v>2953</v>
      </c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1:35">
      <c r="A92" s="244">
        <v>44068</v>
      </c>
      <c r="B92" s="267" t="s">
        <v>3481</v>
      </c>
      <c r="C92" s="268" t="s">
        <v>3793</v>
      </c>
      <c r="D92" s="268" t="s">
        <v>3876</v>
      </c>
      <c r="E92" s="268" t="s">
        <v>584</v>
      </c>
      <c r="F92" s="382">
        <v>82039</v>
      </c>
      <c r="G92" s="267">
        <v>144.38999999999999</v>
      </c>
      <c r="H92" s="345" t="s">
        <v>2953</v>
      </c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1:35">
      <c r="A93" s="244">
        <v>44068</v>
      </c>
      <c r="B93" s="267" t="s">
        <v>3358</v>
      </c>
      <c r="C93" s="268" t="s">
        <v>3877</v>
      </c>
      <c r="D93" s="268" t="s">
        <v>3878</v>
      </c>
      <c r="E93" s="268" t="s">
        <v>584</v>
      </c>
      <c r="F93" s="382">
        <v>216107</v>
      </c>
      <c r="G93" s="267">
        <v>59.11</v>
      </c>
      <c r="H93" s="345" t="s">
        <v>2953</v>
      </c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1:35">
      <c r="A94" s="244">
        <v>44068</v>
      </c>
      <c r="B94" s="267" t="s">
        <v>3879</v>
      </c>
      <c r="C94" s="268" t="s">
        <v>3880</v>
      </c>
      <c r="D94" s="268" t="s">
        <v>3900</v>
      </c>
      <c r="E94" s="268" t="s">
        <v>584</v>
      </c>
      <c r="F94" s="382">
        <v>135000</v>
      </c>
      <c r="G94" s="267">
        <v>44.75</v>
      </c>
      <c r="H94" s="345" t="s">
        <v>2953</v>
      </c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1:35">
      <c r="A95" s="244">
        <v>44068</v>
      </c>
      <c r="B95" s="267" t="s">
        <v>2513</v>
      </c>
      <c r="C95" s="268" t="s">
        <v>3882</v>
      </c>
      <c r="D95" s="268" t="s">
        <v>3901</v>
      </c>
      <c r="E95" s="268" t="s">
        <v>584</v>
      </c>
      <c r="F95" s="382">
        <v>250000</v>
      </c>
      <c r="G95" s="267">
        <v>22.64</v>
      </c>
      <c r="H95" s="345" t="s">
        <v>2953</v>
      </c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1:35">
      <c r="A96" s="244">
        <v>44068</v>
      </c>
      <c r="B96" s="267" t="s">
        <v>545</v>
      </c>
      <c r="C96" s="268" t="s">
        <v>3886</v>
      </c>
      <c r="D96" s="268" t="s">
        <v>3887</v>
      </c>
      <c r="E96" s="268" t="s">
        <v>584</v>
      </c>
      <c r="F96" s="382">
        <v>5346098</v>
      </c>
      <c r="G96" s="267">
        <v>202</v>
      </c>
      <c r="H96" s="345" t="s">
        <v>2953</v>
      </c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1:35">
      <c r="A97" s="244">
        <v>44068</v>
      </c>
      <c r="B97" s="267" t="s">
        <v>2819</v>
      </c>
      <c r="C97" s="268" t="s">
        <v>3888</v>
      </c>
      <c r="D97" s="268" t="s">
        <v>3889</v>
      </c>
      <c r="E97" s="268" t="s">
        <v>584</v>
      </c>
      <c r="F97" s="382">
        <v>611001</v>
      </c>
      <c r="G97" s="267">
        <v>22.91</v>
      </c>
      <c r="H97" s="345" t="s">
        <v>2953</v>
      </c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1:35">
      <c r="B98" s="267"/>
      <c r="C98" s="268"/>
      <c r="D98" s="268"/>
      <c r="E98" s="268"/>
      <c r="F98" s="382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1:35">
      <c r="B99" s="267"/>
      <c r="C99" s="268"/>
      <c r="D99" s="268"/>
      <c r="E99" s="268"/>
      <c r="F99" s="382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1:35">
      <c r="B100" s="267"/>
      <c r="C100" s="268"/>
      <c r="D100" s="268"/>
      <c r="E100" s="268"/>
      <c r="F100" s="382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1:35">
      <c r="B101" s="267"/>
      <c r="C101" s="268"/>
      <c r="D101" s="268"/>
      <c r="E101" s="268"/>
      <c r="F101" s="382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1:35">
      <c r="B102" s="267"/>
      <c r="C102" s="268"/>
      <c r="D102" s="268"/>
      <c r="E102" s="268"/>
      <c r="F102" s="382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1:35">
      <c r="B103" s="267"/>
      <c r="C103" s="268"/>
      <c r="D103" s="268"/>
      <c r="E103" s="268"/>
      <c r="F103" s="382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1:35">
      <c r="B104" s="267"/>
      <c r="C104" s="268"/>
      <c r="D104" s="268"/>
      <c r="E104" s="268"/>
      <c r="F104" s="382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1:35">
      <c r="B105" s="267"/>
      <c r="C105" s="268"/>
      <c r="D105" s="268"/>
      <c r="E105" s="268"/>
      <c r="F105" s="382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1:35">
      <c r="B106" s="267"/>
      <c r="C106" s="268"/>
      <c r="D106" s="268"/>
      <c r="E106" s="268"/>
      <c r="F106" s="382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1:35">
      <c r="B107" s="267"/>
      <c r="C107" s="268"/>
      <c r="D107" s="268"/>
      <c r="E107" s="268"/>
      <c r="F107" s="382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1:35">
      <c r="B108" s="267"/>
      <c r="C108" s="268"/>
      <c r="D108" s="268"/>
      <c r="E108" s="268"/>
      <c r="F108" s="382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1:35">
      <c r="B109" s="267"/>
      <c r="C109" s="268"/>
      <c r="D109" s="268"/>
      <c r="E109" s="268"/>
      <c r="F109" s="382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1:35">
      <c r="B110" s="267"/>
      <c r="C110" s="268"/>
      <c r="D110" s="268"/>
      <c r="E110" s="268"/>
      <c r="F110" s="382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1:35">
      <c r="B111" s="267"/>
      <c r="C111" s="268"/>
      <c r="D111" s="268"/>
      <c r="E111" s="268"/>
      <c r="F111" s="382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1:35">
      <c r="B112" s="267"/>
      <c r="C112" s="268"/>
      <c r="D112" s="268"/>
      <c r="E112" s="268"/>
      <c r="F112" s="382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2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2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2"/>
      <c r="G115" s="267"/>
      <c r="H115" s="267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2"/>
      <c r="G116" s="267"/>
      <c r="H116" s="267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2"/>
      <c r="G117" s="267"/>
      <c r="H117" s="267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2"/>
      <c r="G118" s="267"/>
      <c r="H118" s="267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2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2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2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2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2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2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2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2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2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2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2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2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2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2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2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2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2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2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2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2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2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2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2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2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2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2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2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2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2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2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2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2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2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2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2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2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2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2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2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2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2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2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2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2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2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2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2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2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2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2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2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2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2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2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2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2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2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2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2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2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2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2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2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2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2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2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2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2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2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2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2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2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2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2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2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2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2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2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2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2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2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2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2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2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2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2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2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2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2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2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2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2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2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2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2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2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2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2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2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2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2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2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2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2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2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2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2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2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2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2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2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2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2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2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2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2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2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2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2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2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2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2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2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2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2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2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2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2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2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2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2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2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2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2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2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2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2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2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2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2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2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2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2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2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2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2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2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2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2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2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2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2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2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2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2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2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2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2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2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2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2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2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2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2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2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2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2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2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2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2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2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2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2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2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2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2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2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2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2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2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2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2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2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2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2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2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2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2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2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2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2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2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2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2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2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2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2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2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2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2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2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2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2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2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2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2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2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2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2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2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2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2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2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2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2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2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2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2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2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2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2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2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2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2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2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2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2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2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2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2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2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2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2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2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2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2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2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2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2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2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2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2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2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2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2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13"/>
  <sheetViews>
    <sheetView zoomScale="85" zoomScaleNormal="85" workbookViewId="0">
      <selection activeCell="D81" sqref="D81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3656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44069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3637</v>
      </c>
      <c r="M9" s="63" t="s">
        <v>3636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29" customFormat="1" ht="14.25">
      <c r="A10" s="522">
        <v>1</v>
      </c>
      <c r="B10" s="461">
        <v>44011</v>
      </c>
      <c r="C10" s="523"/>
      <c r="D10" s="524" t="s">
        <v>63</v>
      </c>
      <c r="E10" s="525" t="s">
        <v>3645</v>
      </c>
      <c r="F10" s="463">
        <v>1296</v>
      </c>
      <c r="G10" s="525">
        <v>1231</v>
      </c>
      <c r="H10" s="525">
        <v>1338</v>
      </c>
      <c r="I10" s="526" t="s">
        <v>3630</v>
      </c>
      <c r="J10" s="460" t="s">
        <v>3493</v>
      </c>
      <c r="K10" s="460">
        <f t="shared" ref="K10:K11" si="0">H10-F10</f>
        <v>42</v>
      </c>
      <c r="L10" s="511">
        <f t="shared" ref="L10:L13" si="1">(F10*-0.8)/100</f>
        <v>-10.368</v>
      </c>
      <c r="M10" s="464">
        <f>(K10+L10)/F10</f>
        <v>2.4407407407407405E-2</v>
      </c>
      <c r="N10" s="465" t="s">
        <v>600</v>
      </c>
      <c r="O10" s="521">
        <v>44067</v>
      </c>
      <c r="Q10" s="430"/>
      <c r="R10" s="431" t="s">
        <v>603</v>
      </c>
      <c r="S10" s="430"/>
      <c r="T10" s="430"/>
      <c r="U10" s="430"/>
      <c r="V10" s="430"/>
      <c r="W10" s="430"/>
      <c r="X10" s="430"/>
      <c r="Y10" s="430"/>
      <c r="Z10" s="430"/>
      <c r="AA10" s="430"/>
      <c r="AB10" s="430"/>
    </row>
    <row r="11" spans="1:28" s="429" customFormat="1" ht="14.25">
      <c r="A11" s="522">
        <v>2</v>
      </c>
      <c r="B11" s="461">
        <v>44014</v>
      </c>
      <c r="C11" s="523"/>
      <c r="D11" s="524" t="s">
        <v>136</v>
      </c>
      <c r="E11" s="525" t="s">
        <v>3645</v>
      </c>
      <c r="F11" s="463">
        <v>932</v>
      </c>
      <c r="G11" s="525">
        <v>874</v>
      </c>
      <c r="H11" s="525">
        <v>986</v>
      </c>
      <c r="I11" s="526" t="s">
        <v>3631</v>
      </c>
      <c r="J11" s="460" t="s">
        <v>3698</v>
      </c>
      <c r="K11" s="460">
        <f t="shared" si="0"/>
        <v>54</v>
      </c>
      <c r="L11" s="511">
        <f t="shared" si="1"/>
        <v>-7.4560000000000004</v>
      </c>
      <c r="M11" s="464">
        <f t="shared" ref="M11" si="2">(K11+L11)/F11</f>
        <v>4.9939914163090127E-2</v>
      </c>
      <c r="N11" s="465" t="s">
        <v>600</v>
      </c>
      <c r="O11" s="521">
        <v>44056</v>
      </c>
      <c r="Q11" s="430"/>
      <c r="R11" s="431" t="s">
        <v>603</v>
      </c>
      <c r="S11" s="430"/>
      <c r="T11" s="430"/>
      <c r="U11" s="430"/>
      <c r="V11" s="430"/>
      <c r="W11" s="430"/>
      <c r="X11" s="430"/>
      <c r="Y11" s="430"/>
      <c r="Z11" s="430"/>
      <c r="AA11" s="430"/>
      <c r="AB11" s="430"/>
    </row>
    <row r="12" spans="1:28" s="429" customFormat="1" ht="14.25">
      <c r="A12" s="522">
        <v>3</v>
      </c>
      <c r="B12" s="461">
        <v>44018</v>
      </c>
      <c r="C12" s="523"/>
      <c r="D12" s="524" t="s">
        <v>565</v>
      </c>
      <c r="E12" s="525" t="s">
        <v>601</v>
      </c>
      <c r="F12" s="463">
        <v>1000</v>
      </c>
      <c r="G12" s="525">
        <v>935</v>
      </c>
      <c r="H12" s="525">
        <v>1055</v>
      </c>
      <c r="I12" s="526" t="s">
        <v>3632</v>
      </c>
      <c r="J12" s="460" t="s">
        <v>724</v>
      </c>
      <c r="K12" s="460">
        <f t="shared" ref="K12:K13" si="3">H12-F12</f>
        <v>55</v>
      </c>
      <c r="L12" s="511">
        <f t="shared" si="1"/>
        <v>-8</v>
      </c>
      <c r="M12" s="464">
        <f t="shared" ref="M12:M13" si="4">(K12+L12)/F12</f>
        <v>4.7E-2</v>
      </c>
      <c r="N12" s="465" t="s">
        <v>600</v>
      </c>
      <c r="O12" s="521">
        <v>44064</v>
      </c>
      <c r="Q12" s="430"/>
      <c r="R12" s="431" t="s">
        <v>3187</v>
      </c>
      <c r="S12" s="430"/>
      <c r="T12" s="430"/>
      <c r="U12" s="430"/>
      <c r="V12" s="430"/>
      <c r="W12" s="430"/>
      <c r="X12" s="430"/>
      <c r="Y12" s="430"/>
      <c r="Z12" s="430"/>
      <c r="AA12" s="430"/>
      <c r="AB12" s="430"/>
    </row>
    <row r="13" spans="1:28" s="429" customFormat="1" ht="14.25">
      <c r="A13" s="522">
        <v>4</v>
      </c>
      <c r="B13" s="461">
        <v>44022</v>
      </c>
      <c r="C13" s="523"/>
      <c r="D13" s="524" t="s">
        <v>3635</v>
      </c>
      <c r="E13" s="525" t="s">
        <v>601</v>
      </c>
      <c r="F13" s="463">
        <v>396</v>
      </c>
      <c r="G13" s="525">
        <v>370</v>
      </c>
      <c r="H13" s="525">
        <v>420</v>
      </c>
      <c r="I13" s="526" t="s">
        <v>3634</v>
      </c>
      <c r="J13" s="460" t="s">
        <v>3673</v>
      </c>
      <c r="K13" s="460">
        <f t="shared" si="3"/>
        <v>24</v>
      </c>
      <c r="L13" s="511">
        <f t="shared" si="1"/>
        <v>-3.1680000000000001</v>
      </c>
      <c r="M13" s="464">
        <f t="shared" si="4"/>
        <v>5.2606060606060608E-2</v>
      </c>
      <c r="N13" s="465" t="s">
        <v>600</v>
      </c>
      <c r="O13" s="521">
        <v>44050</v>
      </c>
      <c r="Q13" s="430"/>
      <c r="R13" s="431" t="s">
        <v>3187</v>
      </c>
      <c r="S13" s="430"/>
      <c r="T13" s="430"/>
      <c r="U13" s="430"/>
      <c r="V13" s="430"/>
      <c r="W13" s="430"/>
      <c r="X13" s="430"/>
      <c r="Y13" s="430"/>
      <c r="Z13" s="430"/>
      <c r="AA13" s="430"/>
      <c r="AB13" s="430"/>
    </row>
    <row r="14" spans="1:28" s="429" customFormat="1" ht="14.25">
      <c r="A14" s="454">
        <v>5</v>
      </c>
      <c r="B14" s="451">
        <v>44026</v>
      </c>
      <c r="C14" s="455"/>
      <c r="D14" s="456" t="s">
        <v>242</v>
      </c>
      <c r="E14" s="457" t="s">
        <v>3684</v>
      </c>
      <c r="F14" s="436">
        <v>70.5</v>
      </c>
      <c r="G14" s="457">
        <v>64.5</v>
      </c>
      <c r="H14" s="457">
        <v>69.25</v>
      </c>
      <c r="I14" s="458" t="s">
        <v>3638</v>
      </c>
      <c r="J14" s="437" t="s">
        <v>3649</v>
      </c>
      <c r="K14" s="437">
        <f t="shared" ref="K14" si="5">H14-F14</f>
        <v>-1.25</v>
      </c>
      <c r="L14" s="513">
        <f t="shared" ref="L14" si="6">(F14*-0.8)/100</f>
        <v>-0.56400000000000006</v>
      </c>
      <c r="M14" s="438">
        <f t="shared" ref="M14" si="7">(K14+L14)/F14</f>
        <v>-2.5730496453900711E-2</v>
      </c>
      <c r="N14" s="452" t="s">
        <v>664</v>
      </c>
      <c r="O14" s="439">
        <v>44046</v>
      </c>
      <c r="Q14" s="430"/>
      <c r="R14" s="431" t="s">
        <v>603</v>
      </c>
      <c r="S14" s="430"/>
      <c r="T14" s="430"/>
      <c r="U14" s="430"/>
      <c r="V14" s="430"/>
      <c r="W14" s="430"/>
      <c r="X14" s="430"/>
      <c r="Y14" s="430"/>
      <c r="Z14" s="430"/>
      <c r="AA14" s="430"/>
      <c r="AB14" s="430"/>
    </row>
    <row r="15" spans="1:28" s="429" customFormat="1" ht="14.25">
      <c r="A15" s="384">
        <v>6</v>
      </c>
      <c r="B15" s="409">
        <v>44034</v>
      </c>
      <c r="C15" s="424"/>
      <c r="D15" s="474" t="s">
        <v>153</v>
      </c>
      <c r="E15" s="425" t="s">
        <v>601</v>
      </c>
      <c r="F15" s="425" t="s">
        <v>3639</v>
      </c>
      <c r="G15" s="434">
        <v>15950</v>
      </c>
      <c r="H15" s="425"/>
      <c r="I15" s="412" t="s">
        <v>3640</v>
      </c>
      <c r="J15" s="426" t="s">
        <v>602</v>
      </c>
      <c r="K15" s="426"/>
      <c r="L15" s="514"/>
      <c r="M15" s="426"/>
      <c r="N15" s="427"/>
      <c r="O15" s="428"/>
      <c r="Q15" s="430"/>
      <c r="R15" s="431" t="s">
        <v>603</v>
      </c>
      <c r="S15" s="430"/>
      <c r="T15" s="430"/>
      <c r="U15" s="430"/>
      <c r="V15" s="430"/>
      <c r="W15" s="430"/>
      <c r="X15" s="430"/>
      <c r="Y15" s="430"/>
      <c r="Z15" s="430"/>
      <c r="AA15" s="430"/>
      <c r="AB15" s="430"/>
    </row>
    <row r="16" spans="1:28" s="429" customFormat="1" ht="14.25">
      <c r="A16" s="505">
        <v>7</v>
      </c>
      <c r="B16" s="467">
        <v>44039</v>
      </c>
      <c r="C16" s="506"/>
      <c r="D16" s="507" t="s">
        <v>98</v>
      </c>
      <c r="E16" s="508" t="s">
        <v>601</v>
      </c>
      <c r="F16" s="509">
        <v>155</v>
      </c>
      <c r="G16" s="509">
        <v>145</v>
      </c>
      <c r="H16" s="508">
        <v>155</v>
      </c>
      <c r="I16" s="510">
        <v>175</v>
      </c>
      <c r="J16" s="476" t="s">
        <v>709</v>
      </c>
      <c r="K16" s="468">
        <f t="shared" ref="K16:K18" si="8">H16-F16</f>
        <v>0</v>
      </c>
      <c r="L16" s="487">
        <f t="shared" ref="L16:L18" si="9">(F16*-0.8)/100</f>
        <v>-1.24</v>
      </c>
      <c r="M16" s="469">
        <f t="shared" ref="M16:M18" si="10">(K16+L16)/F16</f>
        <v>-8.0000000000000002E-3</v>
      </c>
      <c r="N16" s="476" t="s">
        <v>709</v>
      </c>
      <c r="O16" s="495">
        <v>44046</v>
      </c>
      <c r="Q16" s="430"/>
      <c r="R16" s="431" t="s">
        <v>3187</v>
      </c>
      <c r="S16" s="430"/>
      <c r="T16" s="430"/>
      <c r="U16" s="430"/>
      <c r="V16" s="430"/>
      <c r="W16" s="430"/>
      <c r="X16" s="430"/>
      <c r="Y16" s="430"/>
      <c r="Z16" s="430"/>
      <c r="AA16" s="430"/>
      <c r="AB16" s="430"/>
    </row>
    <row r="17" spans="1:28" s="429" customFormat="1" ht="14.25">
      <c r="A17" s="522">
        <v>8</v>
      </c>
      <c r="B17" s="461">
        <v>44041</v>
      </c>
      <c r="C17" s="523"/>
      <c r="D17" s="524" t="s">
        <v>237</v>
      </c>
      <c r="E17" s="525" t="s">
        <v>601</v>
      </c>
      <c r="F17" s="463">
        <v>245</v>
      </c>
      <c r="G17" s="525">
        <v>230</v>
      </c>
      <c r="H17" s="525">
        <v>262</v>
      </c>
      <c r="I17" s="526">
        <v>275</v>
      </c>
      <c r="J17" s="460" t="s">
        <v>3669</v>
      </c>
      <c r="K17" s="460">
        <f t="shared" si="8"/>
        <v>17</v>
      </c>
      <c r="L17" s="511">
        <f t="shared" si="9"/>
        <v>-1.96</v>
      </c>
      <c r="M17" s="464">
        <f t="shared" si="10"/>
        <v>6.1387755102040815E-2</v>
      </c>
      <c r="N17" s="465" t="s">
        <v>600</v>
      </c>
      <c r="O17" s="521">
        <v>44049</v>
      </c>
      <c r="Q17" s="430"/>
      <c r="R17" s="431" t="s">
        <v>3187</v>
      </c>
      <c r="S17" s="430"/>
      <c r="T17" s="430"/>
      <c r="U17" s="430"/>
      <c r="V17" s="430"/>
      <c r="W17" s="430"/>
      <c r="X17" s="430"/>
      <c r="Y17" s="430"/>
      <c r="Z17" s="430"/>
      <c r="AA17" s="430"/>
      <c r="AB17" s="430"/>
    </row>
    <row r="18" spans="1:28" s="429" customFormat="1" ht="14.25">
      <c r="A18" s="440">
        <v>9</v>
      </c>
      <c r="B18" s="441">
        <v>44046</v>
      </c>
      <c r="C18" s="442"/>
      <c r="D18" s="443" t="s">
        <v>178</v>
      </c>
      <c r="E18" s="444" t="s">
        <v>601</v>
      </c>
      <c r="F18" s="445">
        <v>520</v>
      </c>
      <c r="G18" s="444">
        <v>478</v>
      </c>
      <c r="H18" s="444">
        <v>544</v>
      </c>
      <c r="I18" s="446" t="s">
        <v>3655</v>
      </c>
      <c r="J18" s="447" t="s">
        <v>3678</v>
      </c>
      <c r="K18" s="447">
        <f t="shared" si="8"/>
        <v>24</v>
      </c>
      <c r="L18" s="512">
        <f t="shared" si="9"/>
        <v>-4.16</v>
      </c>
      <c r="M18" s="448">
        <f t="shared" si="10"/>
        <v>3.8153846153846156E-2</v>
      </c>
      <c r="N18" s="449" t="s">
        <v>600</v>
      </c>
      <c r="O18" s="450">
        <v>44053</v>
      </c>
      <c r="Q18" s="430"/>
      <c r="R18" s="431" t="s">
        <v>603</v>
      </c>
      <c r="S18" s="430"/>
      <c r="T18" s="430"/>
      <c r="U18" s="430"/>
      <c r="V18" s="430"/>
      <c r="W18" s="430"/>
      <c r="X18" s="430"/>
      <c r="Y18" s="430"/>
      <c r="Z18" s="430"/>
      <c r="AA18" s="430"/>
      <c r="AB18" s="430"/>
    </row>
    <row r="19" spans="1:28" s="429" customFormat="1" ht="14.25">
      <c r="A19" s="522">
        <v>10</v>
      </c>
      <c r="B19" s="461">
        <v>44048</v>
      </c>
      <c r="C19" s="523"/>
      <c r="D19" s="524" t="s">
        <v>67</v>
      </c>
      <c r="E19" s="525" t="s">
        <v>601</v>
      </c>
      <c r="F19" s="463">
        <v>398</v>
      </c>
      <c r="G19" s="525">
        <v>374</v>
      </c>
      <c r="H19" s="525">
        <v>430</v>
      </c>
      <c r="I19" s="526">
        <v>450</v>
      </c>
      <c r="J19" s="460" t="s">
        <v>3677</v>
      </c>
      <c r="K19" s="460">
        <f t="shared" ref="K19" si="11">H19-F19</f>
        <v>32</v>
      </c>
      <c r="L19" s="511">
        <f t="shared" ref="L19" si="12">(F19*-0.8)/100</f>
        <v>-3.1840000000000002</v>
      </c>
      <c r="M19" s="464">
        <f t="shared" ref="M19" si="13">(K19+L19)/F19</f>
        <v>7.240201005025125E-2</v>
      </c>
      <c r="N19" s="465" t="s">
        <v>600</v>
      </c>
      <c r="O19" s="521">
        <v>44053</v>
      </c>
      <c r="Q19" s="430"/>
      <c r="R19" s="431" t="s">
        <v>3187</v>
      </c>
      <c r="S19" s="430"/>
      <c r="T19" s="430"/>
      <c r="U19" s="430"/>
      <c r="V19" s="430"/>
      <c r="W19" s="430"/>
      <c r="X19" s="430"/>
      <c r="Y19" s="430"/>
      <c r="Z19" s="430"/>
      <c r="AA19" s="430"/>
      <c r="AB19" s="430"/>
    </row>
    <row r="20" spans="1:28" s="429" customFormat="1" ht="14.25">
      <c r="A20" s="522">
        <v>11</v>
      </c>
      <c r="B20" s="461">
        <v>44049</v>
      </c>
      <c r="C20" s="523"/>
      <c r="D20" s="524" t="s">
        <v>98</v>
      </c>
      <c r="E20" s="525" t="s">
        <v>601</v>
      </c>
      <c r="F20" s="463">
        <v>153</v>
      </c>
      <c r="G20" s="525">
        <v>141</v>
      </c>
      <c r="H20" s="525">
        <v>162.5</v>
      </c>
      <c r="I20" s="526">
        <v>175</v>
      </c>
      <c r="J20" s="460" t="s">
        <v>3671</v>
      </c>
      <c r="K20" s="460">
        <f t="shared" ref="K20:K22" si="14">H20-F20</f>
        <v>9.5</v>
      </c>
      <c r="L20" s="511">
        <f t="shared" ref="L20:L22" si="15">(F20*-0.8)/100</f>
        <v>-1.224</v>
      </c>
      <c r="M20" s="464">
        <f t="shared" ref="M20:M22" si="16">(K20+L20)/F20</f>
        <v>5.4091503267973857E-2</v>
      </c>
      <c r="N20" s="465" t="s">
        <v>600</v>
      </c>
      <c r="O20" s="521">
        <v>44050</v>
      </c>
      <c r="Q20" s="430"/>
      <c r="R20" s="431" t="s">
        <v>3187</v>
      </c>
      <c r="S20" s="430"/>
      <c r="T20" s="430"/>
      <c r="U20" s="430"/>
      <c r="V20" s="430"/>
      <c r="W20" s="430"/>
      <c r="X20" s="430"/>
      <c r="Y20" s="430"/>
      <c r="Z20" s="430"/>
      <c r="AA20" s="430"/>
      <c r="AB20" s="430"/>
    </row>
    <row r="21" spans="1:28" s="429" customFormat="1" ht="14.25">
      <c r="A21" s="522">
        <v>12</v>
      </c>
      <c r="B21" s="461">
        <v>44053</v>
      </c>
      <c r="C21" s="523"/>
      <c r="D21" s="524" t="s">
        <v>51</v>
      </c>
      <c r="E21" s="525" t="s">
        <v>601</v>
      </c>
      <c r="F21" s="463">
        <v>1790</v>
      </c>
      <c r="G21" s="525">
        <v>1695</v>
      </c>
      <c r="H21" s="525">
        <v>1895</v>
      </c>
      <c r="I21" s="526" t="s">
        <v>3680</v>
      </c>
      <c r="J21" s="460" t="s">
        <v>3675</v>
      </c>
      <c r="K21" s="460">
        <f t="shared" si="14"/>
        <v>105</v>
      </c>
      <c r="L21" s="511">
        <f t="shared" si="15"/>
        <v>-14.32</v>
      </c>
      <c r="M21" s="464">
        <f t="shared" si="16"/>
        <v>5.0659217877094972E-2</v>
      </c>
      <c r="N21" s="465" t="s">
        <v>600</v>
      </c>
      <c r="O21" s="521">
        <v>44062</v>
      </c>
      <c r="Q21" s="430"/>
      <c r="R21" s="431" t="s">
        <v>603</v>
      </c>
      <c r="S21" s="430"/>
      <c r="T21" s="430"/>
      <c r="U21" s="430"/>
      <c r="V21" s="430"/>
      <c r="W21" s="430"/>
      <c r="X21" s="430"/>
      <c r="Y21" s="430"/>
      <c r="Z21" s="430"/>
      <c r="AA21" s="430"/>
      <c r="AB21" s="430"/>
    </row>
    <row r="22" spans="1:28" s="429" customFormat="1" ht="14.25">
      <c r="A22" s="522">
        <v>13</v>
      </c>
      <c r="B22" s="461">
        <v>44053</v>
      </c>
      <c r="C22" s="523"/>
      <c r="D22" s="524" t="s">
        <v>195</v>
      </c>
      <c r="E22" s="525" t="s">
        <v>601</v>
      </c>
      <c r="F22" s="463">
        <v>3975</v>
      </c>
      <c r="G22" s="525">
        <v>3720</v>
      </c>
      <c r="H22" s="525">
        <v>4205</v>
      </c>
      <c r="I22" s="526" t="s">
        <v>3681</v>
      </c>
      <c r="J22" s="460" t="s">
        <v>3737</v>
      </c>
      <c r="K22" s="460">
        <f t="shared" si="14"/>
        <v>230</v>
      </c>
      <c r="L22" s="511">
        <f t="shared" si="15"/>
        <v>-31.8</v>
      </c>
      <c r="M22" s="464">
        <f t="shared" si="16"/>
        <v>4.986163522012578E-2</v>
      </c>
      <c r="N22" s="465" t="s">
        <v>600</v>
      </c>
      <c r="O22" s="521">
        <v>44062</v>
      </c>
      <c r="Q22" s="430"/>
      <c r="R22" s="431" t="s">
        <v>603</v>
      </c>
      <c r="S22" s="430"/>
      <c r="T22" s="430"/>
      <c r="U22" s="430"/>
      <c r="V22" s="430"/>
      <c r="W22" s="430"/>
      <c r="X22" s="430"/>
      <c r="Y22" s="430"/>
      <c r="Z22" s="430"/>
      <c r="AA22" s="430"/>
      <c r="AB22" s="430"/>
    </row>
    <row r="23" spans="1:28" s="429" customFormat="1" ht="14.25">
      <c r="A23" s="522">
        <v>14</v>
      </c>
      <c r="B23" s="461">
        <v>44053</v>
      </c>
      <c r="C23" s="523"/>
      <c r="D23" s="524" t="s">
        <v>145</v>
      </c>
      <c r="E23" s="525" t="s">
        <v>601</v>
      </c>
      <c r="F23" s="463">
        <v>957</v>
      </c>
      <c r="G23" s="525">
        <v>895</v>
      </c>
      <c r="H23" s="525">
        <v>1012.5</v>
      </c>
      <c r="I23" s="526" t="s">
        <v>3682</v>
      </c>
      <c r="J23" s="460" t="s">
        <v>3752</v>
      </c>
      <c r="K23" s="460">
        <f t="shared" ref="K23:K25" si="17">H23-F23</f>
        <v>55.5</v>
      </c>
      <c r="L23" s="511">
        <f t="shared" ref="L23:L25" si="18">(F23*-0.8)/100</f>
        <v>-7.6560000000000006</v>
      </c>
      <c r="M23" s="464">
        <f t="shared" ref="M23:M25" si="19">(K23+L23)/F23</f>
        <v>4.9993730407523515E-2</v>
      </c>
      <c r="N23" s="465" t="s">
        <v>600</v>
      </c>
      <c r="O23" s="521">
        <v>44063</v>
      </c>
      <c r="Q23" s="430"/>
      <c r="R23" s="431" t="s">
        <v>3187</v>
      </c>
      <c r="S23" s="430"/>
      <c r="T23" s="430"/>
      <c r="U23" s="430"/>
      <c r="V23" s="430"/>
      <c r="W23" s="430"/>
      <c r="X23" s="430"/>
      <c r="Y23" s="430"/>
      <c r="Z23" s="430"/>
      <c r="AA23" s="430"/>
      <c r="AB23" s="430"/>
    </row>
    <row r="24" spans="1:28" s="429" customFormat="1" ht="14.25">
      <c r="A24" s="522">
        <v>15</v>
      </c>
      <c r="B24" s="461">
        <v>44056</v>
      </c>
      <c r="C24" s="523"/>
      <c r="D24" s="524" t="s">
        <v>533</v>
      </c>
      <c r="E24" s="525" t="s">
        <v>601</v>
      </c>
      <c r="F24" s="463">
        <v>1203</v>
      </c>
      <c r="G24" s="525">
        <v>1140</v>
      </c>
      <c r="H24" s="525">
        <v>1275</v>
      </c>
      <c r="I24" s="526" t="s">
        <v>3706</v>
      </c>
      <c r="J24" s="460" t="s">
        <v>3738</v>
      </c>
      <c r="K24" s="460">
        <f t="shared" si="17"/>
        <v>72</v>
      </c>
      <c r="L24" s="511">
        <f t="shared" si="18"/>
        <v>-9.6240000000000006</v>
      </c>
      <c r="M24" s="464">
        <f t="shared" si="19"/>
        <v>5.1850374064837904E-2</v>
      </c>
      <c r="N24" s="465" t="s">
        <v>600</v>
      </c>
      <c r="O24" s="521">
        <v>44062</v>
      </c>
      <c r="Q24" s="430"/>
      <c r="R24" s="431" t="s">
        <v>603</v>
      </c>
      <c r="S24" s="430"/>
      <c r="T24" s="430"/>
      <c r="U24" s="430"/>
      <c r="V24" s="430"/>
      <c r="W24" s="430"/>
      <c r="X24" s="430"/>
      <c r="Y24" s="430"/>
      <c r="Z24" s="430"/>
      <c r="AA24" s="430"/>
      <c r="AB24" s="430"/>
    </row>
    <row r="25" spans="1:28" s="429" customFormat="1" ht="14.25">
      <c r="A25" s="522">
        <v>16</v>
      </c>
      <c r="B25" s="461">
        <v>44057</v>
      </c>
      <c r="C25" s="523"/>
      <c r="D25" s="524" t="s">
        <v>86</v>
      </c>
      <c r="E25" s="525" t="s">
        <v>601</v>
      </c>
      <c r="F25" s="463">
        <v>376</v>
      </c>
      <c r="G25" s="525">
        <v>349</v>
      </c>
      <c r="H25" s="525">
        <v>397.5</v>
      </c>
      <c r="I25" s="526" t="s">
        <v>3720</v>
      </c>
      <c r="J25" s="460" t="s">
        <v>3739</v>
      </c>
      <c r="K25" s="460">
        <f t="shared" si="17"/>
        <v>21.5</v>
      </c>
      <c r="L25" s="511">
        <f t="shared" si="18"/>
        <v>-3.008</v>
      </c>
      <c r="M25" s="464">
        <f t="shared" si="19"/>
        <v>4.9180851063829786E-2</v>
      </c>
      <c r="N25" s="465" t="s">
        <v>600</v>
      </c>
      <c r="O25" s="521">
        <v>44062</v>
      </c>
      <c r="Q25" s="430"/>
      <c r="R25" s="431" t="s">
        <v>3187</v>
      </c>
      <c r="S25" s="430"/>
      <c r="T25" s="430"/>
      <c r="U25" s="430"/>
      <c r="V25" s="430"/>
      <c r="W25" s="430"/>
      <c r="X25" s="430"/>
      <c r="Y25" s="430"/>
      <c r="Z25" s="430"/>
      <c r="AA25" s="430"/>
      <c r="AB25" s="430"/>
    </row>
    <row r="26" spans="1:28" s="429" customFormat="1" ht="14.25">
      <c r="A26" s="384">
        <v>17</v>
      </c>
      <c r="B26" s="409">
        <v>44057</v>
      </c>
      <c r="C26" s="424"/>
      <c r="D26" s="474" t="s">
        <v>128</v>
      </c>
      <c r="E26" s="425" t="s">
        <v>601</v>
      </c>
      <c r="F26" s="425" t="s">
        <v>3721</v>
      </c>
      <c r="G26" s="434">
        <v>187</v>
      </c>
      <c r="H26" s="425"/>
      <c r="I26" s="412" t="s">
        <v>3722</v>
      </c>
      <c r="J26" s="426" t="s">
        <v>602</v>
      </c>
      <c r="K26" s="426"/>
      <c r="L26" s="514"/>
      <c r="M26" s="426"/>
      <c r="N26" s="427"/>
      <c r="O26" s="428"/>
      <c r="Q26" s="430"/>
      <c r="R26" s="431" t="s">
        <v>3707</v>
      </c>
      <c r="S26" s="430"/>
      <c r="T26" s="430"/>
      <c r="U26" s="430"/>
      <c r="V26" s="430"/>
      <c r="W26" s="430"/>
      <c r="X26" s="430"/>
      <c r="Y26" s="430"/>
      <c r="Z26" s="430"/>
      <c r="AA26" s="430"/>
      <c r="AB26" s="430"/>
    </row>
    <row r="27" spans="1:28" s="429" customFormat="1" ht="14.25">
      <c r="A27" s="505">
        <v>18</v>
      </c>
      <c r="B27" s="467">
        <v>44057</v>
      </c>
      <c r="C27" s="506"/>
      <c r="D27" s="507" t="s">
        <v>74</v>
      </c>
      <c r="E27" s="508" t="s">
        <v>3628</v>
      </c>
      <c r="F27" s="508">
        <v>412.5</v>
      </c>
      <c r="G27" s="509">
        <v>438</v>
      </c>
      <c r="H27" s="508">
        <v>405</v>
      </c>
      <c r="I27" s="510" t="s">
        <v>3723</v>
      </c>
      <c r="J27" s="468" t="s">
        <v>3749</v>
      </c>
      <c r="K27" s="468">
        <f>F27-H27</f>
        <v>7.5</v>
      </c>
      <c r="L27" s="487">
        <f>(F27*-0.8)/100</f>
        <v>-3.3</v>
      </c>
      <c r="M27" s="469">
        <f t="shared" ref="M27" si="20">(K27+L27)/F27</f>
        <v>1.0181818181818183E-2</v>
      </c>
      <c r="N27" s="476" t="s">
        <v>709</v>
      </c>
      <c r="O27" s="495">
        <v>44063</v>
      </c>
      <c r="Q27" s="430"/>
      <c r="R27" s="431" t="s">
        <v>3707</v>
      </c>
      <c r="S27" s="430"/>
      <c r="T27" s="430"/>
      <c r="U27" s="430"/>
      <c r="V27" s="430"/>
      <c r="W27" s="430"/>
      <c r="X27" s="430"/>
      <c r="Y27" s="430"/>
      <c r="Z27" s="430"/>
      <c r="AA27" s="430"/>
      <c r="AB27" s="430"/>
    </row>
    <row r="28" spans="1:28" s="429" customFormat="1" ht="14.25">
      <c r="A28" s="527">
        <v>19</v>
      </c>
      <c r="B28" s="451">
        <v>44057</v>
      </c>
      <c r="C28" s="531"/>
      <c r="D28" s="532" t="s">
        <v>111</v>
      </c>
      <c r="E28" s="436" t="s">
        <v>3628</v>
      </c>
      <c r="F28" s="436">
        <v>2790</v>
      </c>
      <c r="G28" s="533">
        <v>2930</v>
      </c>
      <c r="H28" s="533">
        <v>2930</v>
      </c>
      <c r="I28" s="436" t="s">
        <v>3724</v>
      </c>
      <c r="J28" s="437" t="s">
        <v>3732</v>
      </c>
      <c r="K28" s="437">
        <f>F28-H28</f>
        <v>-140</v>
      </c>
      <c r="L28" s="513">
        <f>(F28*-0.8)/100</f>
        <v>-22.32</v>
      </c>
      <c r="M28" s="438">
        <f t="shared" ref="M28:M29" si="21">(K28+L28)/F28</f>
        <v>-5.8179211469534045E-2</v>
      </c>
      <c r="N28" s="452" t="s">
        <v>664</v>
      </c>
      <c r="O28" s="439">
        <v>44060</v>
      </c>
      <c r="Q28" s="430"/>
      <c r="R28" s="431" t="s">
        <v>3707</v>
      </c>
      <c r="S28" s="430"/>
      <c r="T28" s="430"/>
      <c r="U28" s="430"/>
      <c r="V28" s="430"/>
      <c r="W28" s="430"/>
      <c r="X28" s="430"/>
      <c r="Y28" s="430"/>
      <c r="Z28" s="430"/>
      <c r="AA28" s="430"/>
      <c r="AB28" s="430"/>
    </row>
    <row r="29" spans="1:28" s="429" customFormat="1" ht="14.25">
      <c r="A29" s="522">
        <v>20</v>
      </c>
      <c r="B29" s="461">
        <v>44060</v>
      </c>
      <c r="C29" s="523"/>
      <c r="D29" s="524" t="s">
        <v>163</v>
      </c>
      <c r="E29" s="525" t="s">
        <v>601</v>
      </c>
      <c r="F29" s="463">
        <v>1360</v>
      </c>
      <c r="G29" s="525">
        <v>1280</v>
      </c>
      <c r="H29" s="525">
        <v>1440</v>
      </c>
      <c r="I29" s="526" t="s">
        <v>3729</v>
      </c>
      <c r="J29" s="460" t="s">
        <v>3740</v>
      </c>
      <c r="K29" s="460">
        <f t="shared" ref="K29" si="22">H29-F29</f>
        <v>80</v>
      </c>
      <c r="L29" s="511">
        <f t="shared" ref="L29" si="23">(F29*-0.8)/100</f>
        <v>-10.88</v>
      </c>
      <c r="M29" s="464">
        <f t="shared" si="21"/>
        <v>5.0823529411764712E-2</v>
      </c>
      <c r="N29" s="465" t="s">
        <v>600</v>
      </c>
      <c r="O29" s="521">
        <v>44062</v>
      </c>
      <c r="Q29" s="430"/>
      <c r="R29" s="431" t="s">
        <v>3187</v>
      </c>
      <c r="S29" s="430"/>
      <c r="T29" s="430"/>
      <c r="U29" s="430"/>
      <c r="V29" s="430"/>
      <c r="W29" s="430"/>
      <c r="X29" s="430"/>
      <c r="Y29" s="430"/>
      <c r="Z29" s="430"/>
      <c r="AA29" s="430"/>
      <c r="AB29" s="430"/>
    </row>
    <row r="30" spans="1:28" s="429" customFormat="1" ht="14.25">
      <c r="A30" s="522">
        <v>21</v>
      </c>
      <c r="B30" s="461">
        <v>44062</v>
      </c>
      <c r="C30" s="523"/>
      <c r="D30" s="524" t="s">
        <v>569</v>
      </c>
      <c r="E30" s="525" t="s">
        <v>601</v>
      </c>
      <c r="F30" s="463">
        <v>2005</v>
      </c>
      <c r="G30" s="525">
        <v>1870</v>
      </c>
      <c r="H30" s="525">
        <v>2135</v>
      </c>
      <c r="I30" s="526" t="s">
        <v>3741</v>
      </c>
      <c r="J30" s="460" t="s">
        <v>3686</v>
      </c>
      <c r="K30" s="460">
        <f t="shared" ref="K30:K31" si="24">H30-F30</f>
        <v>130</v>
      </c>
      <c r="L30" s="511">
        <f t="shared" ref="L30:L31" si="25">(F30*-0.8)/100</f>
        <v>-16.04</v>
      </c>
      <c r="M30" s="464">
        <f t="shared" ref="M30:M31" si="26">(K30+L30)/F30</f>
        <v>5.6837905236907738E-2</v>
      </c>
      <c r="N30" s="465" t="s">
        <v>600</v>
      </c>
      <c r="O30" s="521">
        <v>44064</v>
      </c>
      <c r="Q30" s="430"/>
      <c r="R30" s="431" t="s">
        <v>603</v>
      </c>
      <c r="S30" s="430"/>
      <c r="T30" s="430"/>
      <c r="U30" s="430"/>
      <c r="V30" s="430"/>
      <c r="W30" s="430"/>
      <c r="X30" s="430"/>
      <c r="Y30" s="430"/>
      <c r="Z30" s="430"/>
      <c r="AA30" s="430"/>
      <c r="AB30" s="430"/>
    </row>
    <row r="31" spans="1:28" s="429" customFormat="1" ht="14.25">
      <c r="A31" s="440">
        <v>22</v>
      </c>
      <c r="B31" s="441">
        <v>44063</v>
      </c>
      <c r="C31" s="442"/>
      <c r="D31" s="443" t="s">
        <v>546</v>
      </c>
      <c r="E31" s="444" t="s">
        <v>601</v>
      </c>
      <c r="F31" s="445">
        <v>785</v>
      </c>
      <c r="G31" s="444">
        <v>730</v>
      </c>
      <c r="H31" s="444">
        <v>825</v>
      </c>
      <c r="I31" s="446" t="s">
        <v>3745</v>
      </c>
      <c r="J31" s="447" t="s">
        <v>3633</v>
      </c>
      <c r="K31" s="447">
        <f t="shared" si="24"/>
        <v>40</v>
      </c>
      <c r="L31" s="512">
        <f t="shared" si="25"/>
        <v>-6.28</v>
      </c>
      <c r="M31" s="448">
        <f t="shared" si="26"/>
        <v>4.2955414012738849E-2</v>
      </c>
      <c r="N31" s="449" t="s">
        <v>600</v>
      </c>
      <c r="O31" s="450">
        <v>44064</v>
      </c>
      <c r="Q31" s="430"/>
      <c r="R31" s="431" t="s">
        <v>603</v>
      </c>
      <c r="S31" s="430"/>
      <c r="T31" s="430"/>
      <c r="U31" s="430"/>
      <c r="V31" s="430"/>
      <c r="W31" s="430"/>
      <c r="X31" s="430"/>
      <c r="Y31" s="430"/>
      <c r="Z31" s="430"/>
      <c r="AA31" s="430"/>
      <c r="AB31" s="430"/>
    </row>
    <row r="32" spans="1:28" s="429" customFormat="1" ht="14.25">
      <c r="A32" s="440">
        <v>23</v>
      </c>
      <c r="B32" s="441">
        <v>44064</v>
      </c>
      <c r="C32" s="442"/>
      <c r="D32" s="443" t="s">
        <v>3758</v>
      </c>
      <c r="E32" s="444" t="s">
        <v>3759</v>
      </c>
      <c r="F32" s="445">
        <v>117.5</v>
      </c>
      <c r="G32" s="444">
        <v>110</v>
      </c>
      <c r="H32" s="444">
        <v>122.5</v>
      </c>
      <c r="I32" s="446" t="s">
        <v>3760</v>
      </c>
      <c r="J32" s="447" t="s">
        <v>3770</v>
      </c>
      <c r="K32" s="447">
        <f t="shared" ref="K32" si="27">H32-F32</f>
        <v>5</v>
      </c>
      <c r="L32" s="512">
        <f t="shared" ref="L32" si="28">(F32*-0.8)/100</f>
        <v>-0.94</v>
      </c>
      <c r="M32" s="448">
        <f t="shared" ref="M32" si="29">(K32+L32)/F32</f>
        <v>3.4553191489361708E-2</v>
      </c>
      <c r="N32" s="449" t="s">
        <v>600</v>
      </c>
      <c r="O32" s="450">
        <v>44067</v>
      </c>
      <c r="Q32" s="430"/>
      <c r="R32" s="431" t="s">
        <v>603</v>
      </c>
      <c r="S32" s="430"/>
      <c r="T32" s="430"/>
      <c r="U32" s="430"/>
      <c r="V32" s="430"/>
      <c r="W32" s="430"/>
      <c r="X32" s="430"/>
      <c r="Y32" s="430"/>
      <c r="Z32" s="430"/>
      <c r="AA32" s="430"/>
      <c r="AB32" s="430"/>
    </row>
    <row r="33" spans="1:38" s="429" customFormat="1" ht="14.25">
      <c r="A33" s="384">
        <v>24</v>
      </c>
      <c r="B33" s="409">
        <v>44064</v>
      </c>
      <c r="C33" s="424"/>
      <c r="D33" s="474" t="s">
        <v>284</v>
      </c>
      <c r="E33" s="425" t="s">
        <v>601</v>
      </c>
      <c r="F33" s="425" t="s">
        <v>3765</v>
      </c>
      <c r="G33" s="434">
        <v>160</v>
      </c>
      <c r="H33" s="425"/>
      <c r="I33" s="412">
        <v>195</v>
      </c>
      <c r="J33" s="426" t="s">
        <v>602</v>
      </c>
      <c r="K33" s="426"/>
      <c r="L33" s="514"/>
      <c r="M33" s="426"/>
      <c r="N33" s="427"/>
      <c r="O33" s="428"/>
      <c r="Q33" s="430"/>
      <c r="R33" s="431" t="s">
        <v>3187</v>
      </c>
      <c r="S33" s="430"/>
      <c r="T33" s="430"/>
      <c r="U33" s="430"/>
      <c r="V33" s="430"/>
      <c r="W33" s="430"/>
      <c r="X33" s="430"/>
      <c r="Y33" s="430"/>
      <c r="Z33" s="430"/>
      <c r="AA33" s="430"/>
      <c r="AB33" s="430"/>
    </row>
    <row r="34" spans="1:38" s="429" customFormat="1" ht="14.25">
      <c r="A34" s="384">
        <v>25</v>
      </c>
      <c r="B34" s="409">
        <v>44068</v>
      </c>
      <c r="C34" s="424"/>
      <c r="D34" s="474" t="s">
        <v>1976</v>
      </c>
      <c r="E34" s="425" t="s">
        <v>601</v>
      </c>
      <c r="F34" s="425" t="s">
        <v>3794</v>
      </c>
      <c r="G34" s="434">
        <v>217</v>
      </c>
      <c r="H34" s="425"/>
      <c r="I34" s="412" t="s">
        <v>3795</v>
      </c>
      <c r="J34" s="426" t="s">
        <v>602</v>
      </c>
      <c r="K34" s="426"/>
      <c r="L34" s="514"/>
      <c r="M34" s="426"/>
      <c r="N34" s="427"/>
      <c r="O34" s="428"/>
      <c r="Q34" s="430"/>
      <c r="R34" s="431" t="s">
        <v>603</v>
      </c>
      <c r="S34" s="430"/>
      <c r="T34" s="430"/>
      <c r="U34" s="430"/>
      <c r="V34" s="430"/>
      <c r="W34" s="430"/>
      <c r="X34" s="430"/>
      <c r="Y34" s="430"/>
      <c r="Z34" s="430"/>
      <c r="AA34" s="430"/>
      <c r="AB34" s="430"/>
    </row>
    <row r="35" spans="1:38" s="5" customFormat="1" ht="14.25">
      <c r="A35" s="384"/>
      <c r="B35" s="409"/>
      <c r="C35" s="410"/>
      <c r="D35" s="391"/>
      <c r="E35" s="411"/>
      <c r="F35" s="412"/>
      <c r="G35" s="413"/>
      <c r="H35" s="413"/>
      <c r="I35" s="412"/>
      <c r="J35" s="378"/>
      <c r="K35" s="378"/>
      <c r="L35" s="515"/>
      <c r="M35" s="376"/>
      <c r="N35" s="389"/>
      <c r="O35" s="383"/>
      <c r="P35" s="429"/>
      <c r="Q35" s="64"/>
      <c r="R35" s="341"/>
      <c r="S35" s="64"/>
      <c r="T35" s="64"/>
      <c r="U35" s="64"/>
      <c r="V35" s="64"/>
      <c r="W35" s="64"/>
      <c r="X35" s="64"/>
      <c r="Y35" s="64"/>
      <c r="Z35" s="64"/>
      <c r="AA35" s="64"/>
      <c r="AB35" s="64"/>
    </row>
    <row r="36" spans="1:38" s="5" customFormat="1" ht="12" customHeight="1">
      <c r="A36" s="23" t="s">
        <v>604</v>
      </c>
      <c r="B36" s="24"/>
      <c r="C36" s="25"/>
      <c r="D36" s="26"/>
      <c r="E36" s="27"/>
      <c r="F36" s="28"/>
      <c r="G36" s="28"/>
      <c r="H36" s="28"/>
      <c r="I36" s="28"/>
      <c r="J36" s="65"/>
      <c r="K36" s="28"/>
      <c r="L36" s="516"/>
      <c r="M36" s="38"/>
      <c r="N36" s="65"/>
      <c r="O36" s="66"/>
      <c r="P36" s="8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29" t="s">
        <v>605</v>
      </c>
      <c r="B37" s="23"/>
      <c r="C37" s="23"/>
      <c r="D37" s="23"/>
      <c r="F37" s="30" t="s">
        <v>606</v>
      </c>
      <c r="G37" s="17"/>
      <c r="H37" s="31"/>
      <c r="I37" s="36"/>
      <c r="J37" s="67"/>
      <c r="K37" s="68"/>
      <c r="L37" s="517"/>
      <c r="M37" s="69"/>
      <c r="N37" s="16"/>
      <c r="O37" s="70"/>
      <c r="P37" s="8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23" t="s">
        <v>607</v>
      </c>
      <c r="B38" s="23"/>
      <c r="C38" s="23"/>
      <c r="D38" s="23"/>
      <c r="E38" s="32"/>
      <c r="F38" s="30" t="s">
        <v>608</v>
      </c>
      <c r="G38" s="17"/>
      <c r="H38" s="31"/>
      <c r="I38" s="36"/>
      <c r="J38" s="67"/>
      <c r="K38" s="68"/>
      <c r="L38" s="517"/>
      <c r="M38" s="69"/>
      <c r="N38" s="16"/>
      <c r="O38" s="70"/>
      <c r="P38" s="8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23"/>
      <c r="B39" s="23"/>
      <c r="C39" s="23"/>
      <c r="D39" s="23"/>
      <c r="E39" s="32"/>
      <c r="F39" s="17"/>
      <c r="G39" s="17"/>
      <c r="H39" s="31"/>
      <c r="I39" s="36"/>
      <c r="J39" s="71"/>
      <c r="K39" s="68"/>
      <c r="L39" s="517"/>
      <c r="M39" s="17"/>
      <c r="N39" s="72"/>
      <c r="O39" s="5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ht="15">
      <c r="A40" s="11"/>
      <c r="B40" s="33" t="s">
        <v>609</v>
      </c>
      <c r="C40" s="33"/>
      <c r="D40" s="33"/>
      <c r="E40" s="33"/>
      <c r="F40" s="34"/>
      <c r="G40" s="32"/>
      <c r="H40" s="32"/>
      <c r="I40" s="73"/>
      <c r="J40" s="74"/>
      <c r="K40" s="75"/>
      <c r="L40" s="518"/>
      <c r="M40" s="12"/>
      <c r="N40" s="11"/>
      <c r="O40" s="53"/>
      <c r="P40" s="7"/>
      <c r="R40" s="82"/>
      <c r="S40" s="16"/>
      <c r="T40" s="16"/>
      <c r="U40" s="16"/>
      <c r="V40" s="16"/>
      <c r="W40" s="16"/>
      <c r="X40" s="16"/>
      <c r="Y40" s="16"/>
      <c r="Z40" s="16"/>
    </row>
    <row r="41" spans="1:38" s="6" customFormat="1" ht="38.25">
      <c r="A41" s="20" t="s">
        <v>16</v>
      </c>
      <c r="B41" s="21" t="s">
        <v>575</v>
      </c>
      <c r="C41" s="21"/>
      <c r="D41" s="22" t="s">
        <v>588</v>
      </c>
      <c r="E41" s="21" t="s">
        <v>589</v>
      </c>
      <c r="F41" s="21" t="s">
        <v>590</v>
      </c>
      <c r="G41" s="21" t="s">
        <v>610</v>
      </c>
      <c r="H41" s="21" t="s">
        <v>592</v>
      </c>
      <c r="I41" s="21" t="s">
        <v>593</v>
      </c>
      <c r="J41" s="76" t="s">
        <v>594</v>
      </c>
      <c r="K41" s="62" t="s">
        <v>611</v>
      </c>
      <c r="L41" s="519" t="s">
        <v>3637</v>
      </c>
      <c r="M41" s="63" t="s">
        <v>3636</v>
      </c>
      <c r="N41" s="21" t="s">
        <v>597</v>
      </c>
      <c r="O41" s="78" t="s">
        <v>598</v>
      </c>
      <c r="P41" s="7"/>
      <c r="Q41" s="40"/>
      <c r="R41" s="38"/>
      <c r="S41" s="38"/>
      <c r="T41" s="38"/>
    </row>
    <row r="42" spans="1:38" s="9" customFormat="1" ht="15" customHeight="1">
      <c r="A42" s="579">
        <v>1</v>
      </c>
      <c r="B42" s="461">
        <v>44042</v>
      </c>
      <c r="C42" s="503"/>
      <c r="D42" s="462" t="s">
        <v>86</v>
      </c>
      <c r="E42" s="463" t="s">
        <v>601</v>
      </c>
      <c r="F42" s="496">
        <v>446.5</v>
      </c>
      <c r="G42" s="496">
        <v>431</v>
      </c>
      <c r="H42" s="496">
        <v>463</v>
      </c>
      <c r="I42" s="504">
        <v>475</v>
      </c>
      <c r="J42" s="460" t="s">
        <v>3658</v>
      </c>
      <c r="K42" s="460">
        <f t="shared" ref="K42:K45" si="30">H42-F42</f>
        <v>16.5</v>
      </c>
      <c r="L42" s="511">
        <f t="shared" ref="L42:L45" si="31">(F42*-0.8)/100</f>
        <v>-3.5720000000000005</v>
      </c>
      <c r="M42" s="464">
        <f t="shared" ref="M42:M45" si="32">(K42+L42)/F42</f>
        <v>2.8954087346024632E-2</v>
      </c>
      <c r="N42" s="465" t="s">
        <v>600</v>
      </c>
      <c r="O42" s="521">
        <v>44047</v>
      </c>
      <c r="P42" s="64"/>
      <c r="Q42" s="64"/>
      <c r="R42" s="423" t="s">
        <v>3187</v>
      </c>
      <c r="S42" s="6"/>
      <c r="T42" s="6"/>
      <c r="U42" s="6"/>
      <c r="V42" s="6"/>
      <c r="W42" s="6"/>
      <c r="X42" s="6"/>
      <c r="Y42" s="6"/>
      <c r="Z42" s="6"/>
      <c r="AA42" s="6"/>
    </row>
    <row r="43" spans="1:38" s="9" customFormat="1" ht="15" customHeight="1">
      <c r="A43" s="579">
        <v>2</v>
      </c>
      <c r="B43" s="461">
        <v>44043</v>
      </c>
      <c r="C43" s="503"/>
      <c r="D43" s="462" t="s">
        <v>313</v>
      </c>
      <c r="E43" s="463" t="s">
        <v>601</v>
      </c>
      <c r="F43" s="496">
        <v>641</v>
      </c>
      <c r="G43" s="496">
        <v>625</v>
      </c>
      <c r="H43" s="496">
        <v>657</v>
      </c>
      <c r="I43" s="504" t="s">
        <v>3646</v>
      </c>
      <c r="J43" s="460" t="s">
        <v>3659</v>
      </c>
      <c r="K43" s="460">
        <f t="shared" si="30"/>
        <v>16</v>
      </c>
      <c r="L43" s="511">
        <f t="shared" si="31"/>
        <v>-5.128000000000001</v>
      </c>
      <c r="M43" s="464">
        <f t="shared" si="32"/>
        <v>1.6960998439937598E-2</v>
      </c>
      <c r="N43" s="465" t="s">
        <v>600</v>
      </c>
      <c r="O43" s="521">
        <v>44047</v>
      </c>
      <c r="P43" s="64"/>
      <c r="Q43" s="64"/>
      <c r="R43" s="423" t="s">
        <v>3187</v>
      </c>
      <c r="S43" s="6"/>
      <c r="T43" s="6"/>
      <c r="U43" s="6"/>
      <c r="V43" s="6"/>
      <c r="W43" s="6"/>
      <c r="X43" s="6"/>
      <c r="Y43" s="6"/>
      <c r="Z43" s="6"/>
      <c r="AA43" s="6"/>
    </row>
    <row r="44" spans="1:38" ht="15" customHeight="1">
      <c r="A44" s="580">
        <v>3</v>
      </c>
      <c r="B44" s="451">
        <v>44043</v>
      </c>
      <c r="C44" s="455"/>
      <c r="D44" s="456" t="s">
        <v>71</v>
      </c>
      <c r="E44" s="457" t="s">
        <v>601</v>
      </c>
      <c r="F44" s="527">
        <v>410</v>
      </c>
      <c r="G44" s="527">
        <v>399</v>
      </c>
      <c r="H44" s="527">
        <v>399</v>
      </c>
      <c r="I44" s="527">
        <v>430</v>
      </c>
      <c r="J44" s="437" t="s">
        <v>3672</v>
      </c>
      <c r="K44" s="437">
        <f t="shared" si="30"/>
        <v>-11</v>
      </c>
      <c r="L44" s="513">
        <f t="shared" si="31"/>
        <v>-3.28</v>
      </c>
      <c r="M44" s="438">
        <f t="shared" si="32"/>
        <v>-3.4829268292682923E-2</v>
      </c>
      <c r="N44" s="452" t="s">
        <v>664</v>
      </c>
      <c r="O44" s="439">
        <v>44050</v>
      </c>
      <c r="P44" s="7"/>
      <c r="Q44" s="11"/>
      <c r="R44" s="12" t="s">
        <v>3187</v>
      </c>
      <c r="S44" s="16"/>
      <c r="T44" s="16"/>
      <c r="U44" s="16"/>
      <c r="V44" s="16"/>
      <c r="W44" s="16"/>
      <c r="X44" s="16"/>
      <c r="Y44" s="16"/>
      <c r="Z44" s="16"/>
      <c r="AA44" s="16"/>
    </row>
    <row r="45" spans="1:38" ht="15" customHeight="1">
      <c r="A45" s="579">
        <v>4</v>
      </c>
      <c r="B45" s="461">
        <v>44046</v>
      </c>
      <c r="C45" s="503"/>
      <c r="D45" s="462" t="s">
        <v>69</v>
      </c>
      <c r="E45" s="463" t="s">
        <v>601</v>
      </c>
      <c r="F45" s="496">
        <v>551</v>
      </c>
      <c r="G45" s="496">
        <v>534</v>
      </c>
      <c r="H45" s="496">
        <v>564</v>
      </c>
      <c r="I45" s="504" t="s">
        <v>3644</v>
      </c>
      <c r="J45" s="460" t="s">
        <v>3674</v>
      </c>
      <c r="K45" s="460">
        <f t="shared" si="30"/>
        <v>13</v>
      </c>
      <c r="L45" s="511">
        <f t="shared" si="31"/>
        <v>-4.4080000000000004</v>
      </c>
      <c r="M45" s="464">
        <f t="shared" si="32"/>
        <v>1.5593466424682394E-2</v>
      </c>
      <c r="N45" s="465" t="s">
        <v>600</v>
      </c>
      <c r="O45" s="521">
        <v>44053</v>
      </c>
      <c r="P45" s="7"/>
      <c r="Q45" s="11"/>
      <c r="R45" s="12" t="s">
        <v>603</v>
      </c>
      <c r="S45" s="16"/>
      <c r="T45" s="16"/>
      <c r="U45" s="16"/>
      <c r="V45" s="16"/>
      <c r="W45" s="16"/>
      <c r="X45" s="16"/>
      <c r="Y45" s="16"/>
      <c r="Z45" s="16"/>
      <c r="AA45" s="16"/>
    </row>
    <row r="46" spans="1:38" ht="15" customHeight="1">
      <c r="A46" s="579">
        <v>5</v>
      </c>
      <c r="B46" s="461">
        <v>44046</v>
      </c>
      <c r="C46" s="503"/>
      <c r="D46" s="462" t="s">
        <v>83</v>
      </c>
      <c r="E46" s="463" t="s">
        <v>601</v>
      </c>
      <c r="F46" s="496">
        <v>705</v>
      </c>
      <c r="G46" s="496">
        <v>688</v>
      </c>
      <c r="H46" s="496">
        <v>717</v>
      </c>
      <c r="I46" s="504" t="s">
        <v>3651</v>
      </c>
      <c r="J46" s="460" t="s">
        <v>3652</v>
      </c>
      <c r="K46" s="460">
        <f t="shared" ref="K46:K47" si="33">H46-F46</f>
        <v>12</v>
      </c>
      <c r="L46" s="511">
        <f>(F46*-0.07)/100</f>
        <v>-0.49349999999999999</v>
      </c>
      <c r="M46" s="464">
        <f t="shared" ref="M46:M47" si="34">(K46+L46)/F46</f>
        <v>1.6321276595744682E-2</v>
      </c>
      <c r="N46" s="465" t="s">
        <v>600</v>
      </c>
      <c r="O46" s="477">
        <v>44046</v>
      </c>
      <c r="P46" s="7"/>
      <c r="Q46" s="11"/>
      <c r="R46" s="12" t="s">
        <v>603</v>
      </c>
      <c r="S46" s="16"/>
      <c r="T46" s="16"/>
      <c r="U46" s="16"/>
      <c r="V46" s="16"/>
      <c r="W46" s="16"/>
      <c r="X46" s="16"/>
      <c r="Y46" s="16"/>
      <c r="Z46" s="16"/>
      <c r="AA46" s="16"/>
    </row>
    <row r="47" spans="1:38" ht="15" customHeight="1">
      <c r="A47" s="579">
        <v>6</v>
      </c>
      <c r="B47" s="461">
        <v>44046</v>
      </c>
      <c r="C47" s="503"/>
      <c r="D47" s="462" t="s">
        <v>3653</v>
      </c>
      <c r="E47" s="463" t="s">
        <v>601</v>
      </c>
      <c r="F47" s="496">
        <v>2247.5</v>
      </c>
      <c r="G47" s="496">
        <v>2190</v>
      </c>
      <c r="H47" s="496">
        <v>2299.5</v>
      </c>
      <c r="I47" s="504">
        <v>2350</v>
      </c>
      <c r="J47" s="460" t="s">
        <v>3661</v>
      </c>
      <c r="K47" s="460">
        <f t="shared" si="33"/>
        <v>52</v>
      </c>
      <c r="L47" s="511">
        <f t="shared" ref="L47" si="35">(F47*-0.8)/100</f>
        <v>-17.98</v>
      </c>
      <c r="M47" s="464">
        <f t="shared" si="34"/>
        <v>1.5136818687430477E-2</v>
      </c>
      <c r="N47" s="465" t="s">
        <v>600</v>
      </c>
      <c r="O47" s="521">
        <v>44048</v>
      </c>
      <c r="P47" s="7"/>
      <c r="Q47" s="11"/>
      <c r="R47" s="12" t="s">
        <v>3187</v>
      </c>
      <c r="S47" s="16"/>
      <c r="T47" s="16"/>
      <c r="U47" s="16"/>
      <c r="V47" s="16"/>
      <c r="W47" s="16"/>
      <c r="X47" s="16"/>
      <c r="Y47" s="16"/>
      <c r="Z47" s="16"/>
      <c r="AA47" s="16"/>
    </row>
    <row r="48" spans="1:38" ht="15" customHeight="1">
      <c r="A48" s="579">
        <v>7</v>
      </c>
      <c r="B48" s="461">
        <v>44046</v>
      </c>
      <c r="C48" s="503"/>
      <c r="D48" s="462" t="s">
        <v>110</v>
      </c>
      <c r="E48" s="463" t="s">
        <v>601</v>
      </c>
      <c r="F48" s="496">
        <v>1001</v>
      </c>
      <c r="G48" s="496">
        <v>970</v>
      </c>
      <c r="H48" s="496">
        <v>1034</v>
      </c>
      <c r="I48" s="504" t="s">
        <v>3654</v>
      </c>
      <c r="J48" s="460" t="s">
        <v>3660</v>
      </c>
      <c r="K48" s="460">
        <f t="shared" ref="K48" si="36">H48-F48</f>
        <v>33</v>
      </c>
      <c r="L48" s="511">
        <f t="shared" ref="L48" si="37">(F48*-0.8)/100</f>
        <v>-8.0080000000000009</v>
      </c>
      <c r="M48" s="464">
        <f t="shared" ref="M48" si="38">(K48+L48)/F48</f>
        <v>2.4967032967032964E-2</v>
      </c>
      <c r="N48" s="465" t="s">
        <v>600</v>
      </c>
      <c r="O48" s="521">
        <v>44047</v>
      </c>
      <c r="P48" s="7"/>
      <c r="Q48" s="11"/>
      <c r="R48" s="12" t="s">
        <v>603</v>
      </c>
      <c r="S48" s="16"/>
      <c r="T48" s="16"/>
      <c r="U48" s="16"/>
      <c r="V48" s="16"/>
      <c r="W48" s="16"/>
      <c r="X48" s="16"/>
      <c r="Y48" s="16"/>
      <c r="Z48" s="16"/>
      <c r="AA48" s="16"/>
    </row>
    <row r="49" spans="1:27" s="9" customFormat="1" ht="15" customHeight="1">
      <c r="A49" s="579">
        <v>8</v>
      </c>
      <c r="B49" s="461">
        <v>44047</v>
      </c>
      <c r="C49" s="503"/>
      <c r="D49" s="462" t="s">
        <v>494</v>
      </c>
      <c r="E49" s="463" t="s">
        <v>601</v>
      </c>
      <c r="F49" s="496">
        <v>4385</v>
      </c>
      <c r="G49" s="496">
        <v>4280</v>
      </c>
      <c r="H49" s="496">
        <v>4490</v>
      </c>
      <c r="I49" s="504" t="s">
        <v>3657</v>
      </c>
      <c r="J49" s="460" t="s">
        <v>3675</v>
      </c>
      <c r="K49" s="460">
        <f t="shared" ref="K49" si="39">H49-F49</f>
        <v>105</v>
      </c>
      <c r="L49" s="511">
        <f t="shared" ref="L49" si="40">(F49*-0.8)/100</f>
        <v>-35.08</v>
      </c>
      <c r="M49" s="464">
        <f t="shared" ref="M49" si="41">(K49+L49)/F49</f>
        <v>1.594526795895097E-2</v>
      </c>
      <c r="N49" s="465" t="s">
        <v>600</v>
      </c>
      <c r="O49" s="521">
        <v>44050</v>
      </c>
      <c r="P49" s="64"/>
      <c r="Q49" s="64"/>
      <c r="R49" s="423" t="s">
        <v>603</v>
      </c>
      <c r="S49" s="6"/>
      <c r="T49" s="6"/>
      <c r="U49" s="6"/>
      <c r="V49" s="6"/>
      <c r="W49" s="6"/>
      <c r="X49" s="6"/>
      <c r="Y49" s="6"/>
      <c r="Z49" s="6"/>
      <c r="AA49" s="6"/>
    </row>
    <row r="50" spans="1:27" s="9" customFormat="1" ht="15" customHeight="1">
      <c r="A50" s="579">
        <v>9</v>
      </c>
      <c r="B50" s="461">
        <v>44048</v>
      </c>
      <c r="C50" s="503"/>
      <c r="D50" s="462" t="s">
        <v>88</v>
      </c>
      <c r="E50" s="463" t="s">
        <v>601</v>
      </c>
      <c r="F50" s="496">
        <v>504</v>
      </c>
      <c r="G50" s="496">
        <v>489</v>
      </c>
      <c r="H50" s="496">
        <v>518</v>
      </c>
      <c r="I50" s="504" t="s">
        <v>3662</v>
      </c>
      <c r="J50" s="460" t="s">
        <v>3676</v>
      </c>
      <c r="K50" s="460">
        <f t="shared" ref="K50" si="42">H50-F50</f>
        <v>14</v>
      </c>
      <c r="L50" s="511">
        <f t="shared" ref="L50" si="43">(F50*-0.8)/100</f>
        <v>-4.032</v>
      </c>
      <c r="M50" s="464">
        <f t="shared" ref="M50" si="44">(K50+L50)/F50</f>
        <v>1.9777777777777776E-2</v>
      </c>
      <c r="N50" s="465" t="s">
        <v>600</v>
      </c>
      <c r="O50" s="521">
        <v>44053</v>
      </c>
      <c r="P50" s="64"/>
      <c r="Q50" s="64"/>
      <c r="R50" s="423" t="s">
        <v>603</v>
      </c>
      <c r="S50" s="6"/>
      <c r="T50" s="6"/>
      <c r="U50" s="6"/>
      <c r="V50" s="6"/>
      <c r="W50" s="6"/>
      <c r="X50" s="6"/>
      <c r="Y50" s="6"/>
      <c r="Z50" s="6"/>
      <c r="AA50" s="6"/>
    </row>
    <row r="51" spans="1:27" s="9" customFormat="1" ht="15" customHeight="1">
      <c r="A51" s="579">
        <v>10</v>
      </c>
      <c r="B51" s="461">
        <v>44048</v>
      </c>
      <c r="C51" s="503"/>
      <c r="D51" s="462" t="s">
        <v>80</v>
      </c>
      <c r="E51" s="463" t="s">
        <v>601</v>
      </c>
      <c r="F51" s="496">
        <v>299</v>
      </c>
      <c r="G51" s="496">
        <v>290</v>
      </c>
      <c r="H51" s="496">
        <v>304</v>
      </c>
      <c r="I51" s="504">
        <v>320</v>
      </c>
      <c r="J51" s="460" t="s">
        <v>3668</v>
      </c>
      <c r="K51" s="460">
        <f t="shared" ref="K51" si="45">H51-F51</f>
        <v>5</v>
      </c>
      <c r="L51" s="511">
        <f>(F51*-0.07)/100</f>
        <v>-0.20930000000000004</v>
      </c>
      <c r="M51" s="464">
        <f t="shared" ref="M51:M53" si="46">(K51+L51)/F51</f>
        <v>1.6022408026755853E-2</v>
      </c>
      <c r="N51" s="465" t="s">
        <v>600</v>
      </c>
      <c r="O51" s="477">
        <v>44048</v>
      </c>
      <c r="P51" s="64"/>
      <c r="Q51" s="64"/>
      <c r="R51" s="423" t="s">
        <v>3187</v>
      </c>
      <c r="S51" s="6"/>
      <c r="T51" s="6"/>
      <c r="U51" s="6"/>
      <c r="V51" s="6"/>
      <c r="W51" s="6"/>
      <c r="X51" s="6"/>
      <c r="Y51" s="6"/>
      <c r="Z51" s="6"/>
      <c r="AA51" s="6"/>
    </row>
    <row r="52" spans="1:27" s="9" customFormat="1" ht="15" customHeight="1">
      <c r="A52" s="580">
        <v>11</v>
      </c>
      <c r="B52" s="451">
        <v>44050</v>
      </c>
      <c r="C52" s="531"/>
      <c r="D52" s="532" t="s">
        <v>186</v>
      </c>
      <c r="E52" s="436" t="s">
        <v>3628</v>
      </c>
      <c r="F52" s="436">
        <v>403</v>
      </c>
      <c r="G52" s="533">
        <v>415</v>
      </c>
      <c r="H52" s="533">
        <v>417</v>
      </c>
      <c r="I52" s="436" t="s">
        <v>3670</v>
      </c>
      <c r="J52" s="437" t="s">
        <v>3687</v>
      </c>
      <c r="K52" s="437">
        <f>F52-H52</f>
        <v>-14</v>
      </c>
      <c r="L52" s="513">
        <f>(F52*-0.8)/100</f>
        <v>-3.2240000000000002</v>
      </c>
      <c r="M52" s="438">
        <f t="shared" si="46"/>
        <v>-4.2739454094292806E-2</v>
      </c>
      <c r="N52" s="452" t="s">
        <v>664</v>
      </c>
      <c r="O52" s="439">
        <v>44054</v>
      </c>
      <c r="P52" s="64"/>
      <c r="Q52" s="64"/>
      <c r="R52" s="423" t="s">
        <v>603</v>
      </c>
      <c r="S52" s="6"/>
      <c r="T52" s="6"/>
      <c r="U52" s="6"/>
      <c r="V52" s="6"/>
      <c r="W52" s="6"/>
      <c r="X52" s="6"/>
      <c r="Y52" s="6"/>
      <c r="Z52" s="6"/>
      <c r="AA52" s="6"/>
    </row>
    <row r="53" spans="1:27" s="9" customFormat="1" ht="15" customHeight="1">
      <c r="A53" s="579">
        <v>12</v>
      </c>
      <c r="B53" s="461">
        <v>44050</v>
      </c>
      <c r="C53" s="503"/>
      <c r="D53" s="462" t="s">
        <v>367</v>
      </c>
      <c r="E53" s="463" t="s">
        <v>601</v>
      </c>
      <c r="F53" s="496">
        <v>273</v>
      </c>
      <c r="G53" s="496">
        <v>264</v>
      </c>
      <c r="H53" s="496">
        <v>281.5</v>
      </c>
      <c r="I53" s="504">
        <v>294</v>
      </c>
      <c r="J53" s="460" t="s">
        <v>3709</v>
      </c>
      <c r="K53" s="460">
        <f t="shared" ref="K53" si="47">H53-F53</f>
        <v>8.5</v>
      </c>
      <c r="L53" s="511">
        <f t="shared" ref="L53" si="48">(F53*-0.8)/100</f>
        <v>-2.1840000000000002</v>
      </c>
      <c r="M53" s="464">
        <f t="shared" si="46"/>
        <v>2.3135531135531136E-2</v>
      </c>
      <c r="N53" s="465" t="s">
        <v>600</v>
      </c>
      <c r="O53" s="521">
        <v>44057</v>
      </c>
      <c r="P53" s="64"/>
      <c r="Q53" s="64"/>
      <c r="R53" s="423" t="s">
        <v>3187</v>
      </c>
      <c r="S53" s="6"/>
      <c r="T53" s="6"/>
      <c r="U53" s="6"/>
      <c r="V53" s="6"/>
      <c r="W53" s="6"/>
      <c r="X53" s="6"/>
      <c r="Y53" s="6"/>
      <c r="Z53" s="6"/>
      <c r="AA53" s="6"/>
    </row>
    <row r="54" spans="1:27" s="9" customFormat="1" ht="15" customHeight="1">
      <c r="A54" s="579">
        <v>13</v>
      </c>
      <c r="B54" s="461">
        <v>44053</v>
      </c>
      <c r="C54" s="503"/>
      <c r="D54" s="462" t="s">
        <v>193</v>
      </c>
      <c r="E54" s="463" t="s">
        <v>601</v>
      </c>
      <c r="F54" s="496">
        <v>963</v>
      </c>
      <c r="G54" s="496">
        <v>938</v>
      </c>
      <c r="H54" s="496">
        <v>986.5</v>
      </c>
      <c r="I54" s="504" t="s">
        <v>3679</v>
      </c>
      <c r="J54" s="460" t="s">
        <v>3702</v>
      </c>
      <c r="K54" s="460">
        <f t="shared" ref="K54:K55" si="49">H54-F54</f>
        <v>23.5</v>
      </c>
      <c r="L54" s="511">
        <f t="shared" ref="L54:L55" si="50">(F54*-0.8)/100</f>
        <v>-7.7040000000000006</v>
      </c>
      <c r="M54" s="464">
        <f t="shared" ref="M54:M55" si="51">(K54+L54)/F54</f>
        <v>1.6402907580477674E-2</v>
      </c>
      <c r="N54" s="465" t="s">
        <v>600</v>
      </c>
      <c r="O54" s="521">
        <v>44056</v>
      </c>
      <c r="P54" s="64"/>
      <c r="Q54" s="64"/>
      <c r="R54" s="423" t="s">
        <v>603</v>
      </c>
      <c r="S54" s="6"/>
      <c r="T54" s="6"/>
      <c r="U54" s="6"/>
      <c r="V54" s="6"/>
      <c r="W54" s="6"/>
      <c r="X54" s="6"/>
      <c r="Y54" s="6"/>
      <c r="Z54" s="6"/>
      <c r="AA54" s="6"/>
    </row>
    <row r="55" spans="1:27" s="9" customFormat="1" ht="15" customHeight="1">
      <c r="A55" s="580">
        <v>14</v>
      </c>
      <c r="B55" s="451">
        <v>44053</v>
      </c>
      <c r="C55" s="531"/>
      <c r="D55" s="532" t="s">
        <v>248</v>
      </c>
      <c r="E55" s="436" t="s">
        <v>601</v>
      </c>
      <c r="F55" s="436">
        <v>895</v>
      </c>
      <c r="G55" s="533">
        <v>868</v>
      </c>
      <c r="H55" s="533">
        <v>868</v>
      </c>
      <c r="I55" s="436">
        <v>940</v>
      </c>
      <c r="J55" s="437" t="s">
        <v>3710</v>
      </c>
      <c r="K55" s="437">
        <f t="shared" si="49"/>
        <v>-27</v>
      </c>
      <c r="L55" s="513">
        <f t="shared" si="50"/>
        <v>-7.16</v>
      </c>
      <c r="M55" s="438">
        <f t="shared" si="51"/>
        <v>-3.8167597765363125E-2</v>
      </c>
      <c r="N55" s="452" t="s">
        <v>664</v>
      </c>
      <c r="O55" s="439">
        <v>44050</v>
      </c>
      <c r="P55" s="64"/>
      <c r="Q55" s="64"/>
      <c r="R55" s="423" t="s">
        <v>3187</v>
      </c>
      <c r="S55" s="6"/>
      <c r="T55" s="6"/>
      <c r="U55" s="6"/>
      <c r="V55" s="6"/>
      <c r="W55" s="6"/>
      <c r="X55" s="6"/>
      <c r="Y55" s="6"/>
      <c r="Z55" s="6"/>
      <c r="AA55" s="6"/>
    </row>
    <row r="56" spans="1:27" s="9" customFormat="1" ht="15" customHeight="1">
      <c r="A56" s="579">
        <v>15</v>
      </c>
      <c r="B56" s="461">
        <v>44053</v>
      </c>
      <c r="C56" s="503"/>
      <c r="D56" s="462" t="s">
        <v>494</v>
      </c>
      <c r="E56" s="463" t="s">
        <v>601</v>
      </c>
      <c r="F56" s="496">
        <v>4510</v>
      </c>
      <c r="G56" s="496">
        <v>4350</v>
      </c>
      <c r="H56" s="496">
        <v>4640</v>
      </c>
      <c r="I56" s="504" t="s">
        <v>3683</v>
      </c>
      <c r="J56" s="460" t="s">
        <v>3686</v>
      </c>
      <c r="K56" s="460">
        <f t="shared" ref="K56" si="52">H56-F56</f>
        <v>130</v>
      </c>
      <c r="L56" s="511">
        <f t="shared" ref="L56" si="53">(F56*-0.8)/100</f>
        <v>-36.08</v>
      </c>
      <c r="M56" s="464">
        <f t="shared" ref="M56" si="54">(K56+L56)/F56</f>
        <v>2.0824833702882482E-2</v>
      </c>
      <c r="N56" s="465" t="s">
        <v>600</v>
      </c>
      <c r="O56" s="521">
        <v>44054</v>
      </c>
      <c r="P56" s="64"/>
      <c r="Q56" s="64"/>
      <c r="R56" s="423" t="s">
        <v>603</v>
      </c>
      <c r="S56" s="6"/>
      <c r="T56" s="6"/>
      <c r="U56" s="6"/>
      <c r="V56" s="6"/>
      <c r="W56" s="6"/>
      <c r="X56" s="6"/>
      <c r="Y56" s="6"/>
      <c r="Z56" s="6"/>
      <c r="AA56" s="6"/>
    </row>
    <row r="57" spans="1:27" s="9" customFormat="1" ht="15" customHeight="1">
      <c r="A57" s="579">
        <v>16</v>
      </c>
      <c r="B57" s="461">
        <v>44053</v>
      </c>
      <c r="C57" s="503"/>
      <c r="D57" s="462" t="s">
        <v>122</v>
      </c>
      <c r="E57" s="463" t="s">
        <v>601</v>
      </c>
      <c r="F57" s="496">
        <v>389.5</v>
      </c>
      <c r="G57" s="496">
        <v>378</v>
      </c>
      <c r="H57" s="496">
        <v>403</v>
      </c>
      <c r="I57" s="504">
        <v>410</v>
      </c>
      <c r="J57" s="460" t="s">
        <v>3701</v>
      </c>
      <c r="K57" s="460">
        <f t="shared" ref="K57" si="55">H57-F57</f>
        <v>13.5</v>
      </c>
      <c r="L57" s="511">
        <f t="shared" ref="L57" si="56">(F57*-0.8)/100</f>
        <v>-3.1160000000000001</v>
      </c>
      <c r="M57" s="464">
        <f t="shared" ref="M57" si="57">(K57+L57)/F57</f>
        <v>2.665982028241335E-2</v>
      </c>
      <c r="N57" s="465" t="s">
        <v>600</v>
      </c>
      <c r="O57" s="521">
        <v>44056</v>
      </c>
      <c r="P57" s="64"/>
      <c r="Q57" s="64"/>
      <c r="R57" s="423" t="s">
        <v>603</v>
      </c>
      <c r="S57" s="6"/>
      <c r="T57" s="6"/>
      <c r="U57" s="6"/>
      <c r="V57" s="6"/>
      <c r="W57" s="6"/>
      <c r="X57" s="6"/>
      <c r="Y57" s="6"/>
      <c r="Z57" s="6"/>
      <c r="AA57" s="6"/>
    </row>
    <row r="58" spans="1:27" s="9" customFormat="1" ht="15" customHeight="1">
      <c r="A58" s="579">
        <v>17</v>
      </c>
      <c r="B58" s="461">
        <v>44055</v>
      </c>
      <c r="C58" s="503"/>
      <c r="D58" s="462" t="s">
        <v>2932</v>
      </c>
      <c r="E58" s="463" t="s">
        <v>601</v>
      </c>
      <c r="F58" s="496">
        <v>1355</v>
      </c>
      <c r="G58" s="496">
        <v>1315</v>
      </c>
      <c r="H58" s="496">
        <v>1375</v>
      </c>
      <c r="I58" s="504" t="s">
        <v>3693</v>
      </c>
      <c r="J58" s="460" t="s">
        <v>3696</v>
      </c>
      <c r="K58" s="460">
        <f t="shared" ref="K58:K59" si="58">H58-F58</f>
        <v>20</v>
      </c>
      <c r="L58" s="511">
        <f>(F58*-0.07)/100</f>
        <v>-0.94850000000000012</v>
      </c>
      <c r="M58" s="464">
        <f t="shared" ref="M58:M59" si="59">(K58+L58)/F58</f>
        <v>1.4060147601476015E-2</v>
      </c>
      <c r="N58" s="465" t="s">
        <v>600</v>
      </c>
      <c r="O58" s="477">
        <v>44055</v>
      </c>
      <c r="P58" s="64"/>
      <c r="Q58" s="64"/>
      <c r="R58" s="423" t="s">
        <v>603</v>
      </c>
      <c r="S58" s="6"/>
      <c r="T58" s="6"/>
      <c r="U58" s="6"/>
      <c r="V58" s="6"/>
      <c r="W58" s="6"/>
      <c r="X58" s="6"/>
      <c r="Y58" s="6"/>
      <c r="Z58" s="6"/>
      <c r="AA58" s="6"/>
    </row>
    <row r="59" spans="1:27" s="9" customFormat="1" ht="15" customHeight="1">
      <c r="A59" s="579">
        <v>18</v>
      </c>
      <c r="B59" s="461">
        <v>44055</v>
      </c>
      <c r="C59" s="503"/>
      <c r="D59" s="462" t="s">
        <v>237</v>
      </c>
      <c r="E59" s="463" t="s">
        <v>601</v>
      </c>
      <c r="F59" s="496">
        <v>253.5</v>
      </c>
      <c r="G59" s="496">
        <v>245</v>
      </c>
      <c r="H59" s="496">
        <v>262.5</v>
      </c>
      <c r="I59" s="504" t="s">
        <v>3694</v>
      </c>
      <c r="J59" s="460" t="s">
        <v>3406</v>
      </c>
      <c r="K59" s="460">
        <f t="shared" si="58"/>
        <v>9</v>
      </c>
      <c r="L59" s="511">
        <f t="shared" ref="L59" si="60">(F59*-0.8)/100</f>
        <v>-2.028</v>
      </c>
      <c r="M59" s="464">
        <f t="shared" si="59"/>
        <v>2.7502958579881654E-2</v>
      </c>
      <c r="N59" s="465" t="s">
        <v>600</v>
      </c>
      <c r="O59" s="521">
        <v>44061</v>
      </c>
      <c r="P59" s="64"/>
      <c r="Q59" s="64"/>
      <c r="R59" s="423" t="s">
        <v>3187</v>
      </c>
      <c r="S59" s="6"/>
      <c r="T59" s="6"/>
      <c r="U59" s="6"/>
      <c r="V59" s="6"/>
      <c r="W59" s="6"/>
      <c r="X59" s="6"/>
      <c r="Y59" s="6"/>
      <c r="Z59" s="6"/>
      <c r="AA59" s="6"/>
    </row>
    <row r="60" spans="1:27" s="9" customFormat="1" ht="15" customHeight="1">
      <c r="A60" s="579">
        <v>19</v>
      </c>
      <c r="B60" s="461">
        <v>44056</v>
      </c>
      <c r="C60" s="503"/>
      <c r="D60" s="462" t="s">
        <v>69</v>
      </c>
      <c r="E60" s="463" t="s">
        <v>601</v>
      </c>
      <c r="F60" s="496">
        <v>533</v>
      </c>
      <c r="G60" s="496">
        <v>519</v>
      </c>
      <c r="H60" s="496">
        <v>544.5</v>
      </c>
      <c r="I60" s="504" t="s">
        <v>3699</v>
      </c>
      <c r="J60" s="460" t="s">
        <v>3708</v>
      </c>
      <c r="K60" s="460">
        <f t="shared" ref="K60:K61" si="61">H60-F60</f>
        <v>11.5</v>
      </c>
      <c r="L60" s="511">
        <f>(F60*-0.07)/100</f>
        <v>-0.37310000000000004</v>
      </c>
      <c r="M60" s="464">
        <f t="shared" ref="M60:M61" si="62">(K60+L60)/F60</f>
        <v>2.0875984990619136E-2</v>
      </c>
      <c r="N60" s="465" t="s">
        <v>600</v>
      </c>
      <c r="O60" s="477">
        <v>44056</v>
      </c>
      <c r="P60" s="64"/>
      <c r="Q60" s="64"/>
      <c r="R60" s="423" t="s">
        <v>603</v>
      </c>
      <c r="S60" s="6"/>
      <c r="T60" s="6"/>
      <c r="U60" s="6"/>
      <c r="V60" s="6"/>
      <c r="W60" s="6"/>
      <c r="X60" s="6"/>
      <c r="Y60" s="6"/>
      <c r="Z60" s="6"/>
      <c r="AA60" s="6"/>
    </row>
    <row r="61" spans="1:27" s="9" customFormat="1" ht="15" customHeight="1">
      <c r="A61" s="579">
        <v>20</v>
      </c>
      <c r="B61" s="461">
        <v>44056</v>
      </c>
      <c r="C61" s="503"/>
      <c r="D61" s="462" t="s">
        <v>122</v>
      </c>
      <c r="E61" s="463" t="s">
        <v>601</v>
      </c>
      <c r="F61" s="496">
        <v>396</v>
      </c>
      <c r="G61" s="496">
        <v>385</v>
      </c>
      <c r="H61" s="496">
        <v>406</v>
      </c>
      <c r="I61" s="504" t="s">
        <v>3700</v>
      </c>
      <c r="J61" s="460" t="s">
        <v>3746</v>
      </c>
      <c r="K61" s="460">
        <f t="shared" si="61"/>
        <v>10</v>
      </c>
      <c r="L61" s="511">
        <f t="shared" ref="L61" si="63">(F61*-0.8)/100</f>
        <v>-3.1680000000000001</v>
      </c>
      <c r="M61" s="464">
        <f t="shared" si="62"/>
        <v>1.7252525252525252E-2</v>
      </c>
      <c r="N61" s="465" t="s">
        <v>600</v>
      </c>
      <c r="O61" s="521">
        <v>44063</v>
      </c>
      <c r="P61" s="64"/>
      <c r="Q61" s="64"/>
      <c r="R61" s="423" t="s">
        <v>603</v>
      </c>
      <c r="S61" s="6"/>
      <c r="T61" s="6"/>
      <c r="U61" s="6"/>
      <c r="V61" s="6"/>
      <c r="W61" s="6"/>
      <c r="X61" s="6"/>
      <c r="Y61" s="6"/>
      <c r="Z61" s="6"/>
      <c r="AA61" s="6"/>
    </row>
    <row r="62" spans="1:27" s="9" customFormat="1" ht="15" customHeight="1">
      <c r="A62" s="579">
        <v>21</v>
      </c>
      <c r="B62" s="461">
        <v>44057</v>
      </c>
      <c r="C62" s="503"/>
      <c r="D62" s="462" t="s">
        <v>76</v>
      </c>
      <c r="E62" s="463" t="s">
        <v>601</v>
      </c>
      <c r="F62" s="496">
        <v>390.5</v>
      </c>
      <c r="G62" s="496">
        <v>379.5</v>
      </c>
      <c r="H62" s="496">
        <v>397.5</v>
      </c>
      <c r="I62" s="504" t="s">
        <v>3711</v>
      </c>
      <c r="J62" s="460" t="s">
        <v>3712</v>
      </c>
      <c r="K62" s="460">
        <f t="shared" ref="K62" si="64">H62-F62</f>
        <v>7</v>
      </c>
      <c r="L62" s="511">
        <f>(F62*-0.07)/100</f>
        <v>-0.27334999999999998</v>
      </c>
      <c r="M62" s="464">
        <f t="shared" ref="M62" si="65">(K62+L62)/F62</f>
        <v>1.7225736235595392E-2</v>
      </c>
      <c r="N62" s="465" t="s">
        <v>600</v>
      </c>
      <c r="O62" s="477">
        <v>44057</v>
      </c>
      <c r="P62" s="64"/>
      <c r="Q62" s="64"/>
      <c r="R62" s="423" t="s">
        <v>603</v>
      </c>
      <c r="S62" s="6"/>
      <c r="T62" s="6"/>
      <c r="U62" s="6"/>
      <c r="V62" s="6"/>
      <c r="W62" s="6"/>
      <c r="X62" s="6"/>
      <c r="Y62" s="6"/>
      <c r="Z62" s="6"/>
      <c r="AA62" s="6"/>
    </row>
    <row r="63" spans="1:27" s="9" customFormat="1" ht="15" customHeight="1">
      <c r="A63" s="579">
        <v>22</v>
      </c>
      <c r="B63" s="461">
        <v>44057</v>
      </c>
      <c r="C63" s="503"/>
      <c r="D63" s="462" t="s">
        <v>190</v>
      </c>
      <c r="E63" s="463" t="s">
        <v>601</v>
      </c>
      <c r="F63" s="496">
        <v>2825</v>
      </c>
      <c r="G63" s="496">
        <v>2760</v>
      </c>
      <c r="H63" s="496">
        <v>2875</v>
      </c>
      <c r="I63" s="504" t="s">
        <v>3713</v>
      </c>
      <c r="J63" s="460" t="s">
        <v>3714</v>
      </c>
      <c r="K63" s="460">
        <f t="shared" ref="K63" si="66">H63-F63</f>
        <v>50</v>
      </c>
      <c r="L63" s="511">
        <f>(F63*-0.07)/100</f>
        <v>-1.9775000000000003</v>
      </c>
      <c r="M63" s="464">
        <f t="shared" ref="M63:M64" si="67">(K63+L63)/F63</f>
        <v>1.6999115044247788E-2</v>
      </c>
      <c r="N63" s="465" t="s">
        <v>600</v>
      </c>
      <c r="O63" s="477">
        <v>44057</v>
      </c>
      <c r="P63" s="64"/>
      <c r="Q63" s="64"/>
      <c r="R63" s="423" t="s">
        <v>3187</v>
      </c>
      <c r="S63" s="6"/>
      <c r="T63" s="6"/>
      <c r="U63" s="6"/>
      <c r="V63" s="6"/>
      <c r="W63" s="6"/>
      <c r="X63" s="6"/>
      <c r="Y63" s="6"/>
      <c r="Z63" s="6"/>
      <c r="AA63" s="6"/>
    </row>
    <row r="64" spans="1:27" s="9" customFormat="1" ht="15" customHeight="1">
      <c r="A64" s="579">
        <v>23</v>
      </c>
      <c r="B64" s="461">
        <v>44057</v>
      </c>
      <c r="C64" s="503"/>
      <c r="D64" s="462" t="s">
        <v>186</v>
      </c>
      <c r="E64" s="463" t="s">
        <v>3628</v>
      </c>
      <c r="F64" s="496">
        <v>430.5</v>
      </c>
      <c r="G64" s="496">
        <v>445</v>
      </c>
      <c r="H64" s="496">
        <v>422</v>
      </c>
      <c r="I64" s="504" t="s">
        <v>3715</v>
      </c>
      <c r="J64" s="460" t="s">
        <v>3709</v>
      </c>
      <c r="K64" s="460">
        <f>F64-H64</f>
        <v>8.5</v>
      </c>
      <c r="L64" s="511">
        <f>(F64*-0.07)/100</f>
        <v>-0.30135000000000001</v>
      </c>
      <c r="M64" s="464">
        <f t="shared" si="67"/>
        <v>1.9044483159117307E-2</v>
      </c>
      <c r="N64" s="465" t="s">
        <v>600</v>
      </c>
      <c r="O64" s="477">
        <v>44057</v>
      </c>
      <c r="P64" s="64"/>
      <c r="Q64" s="64"/>
      <c r="R64" s="423" t="s">
        <v>603</v>
      </c>
      <c r="S64" s="6"/>
      <c r="T64" s="6"/>
      <c r="U64" s="6"/>
      <c r="V64" s="6"/>
      <c r="W64" s="6"/>
      <c r="X64" s="6"/>
      <c r="Y64" s="6"/>
      <c r="Z64" s="6"/>
      <c r="AA64" s="6"/>
    </row>
    <row r="65" spans="1:27" s="9" customFormat="1" ht="15" customHeight="1">
      <c r="A65" s="581">
        <v>24</v>
      </c>
      <c r="B65" s="542">
        <v>44060</v>
      </c>
      <c r="C65" s="543"/>
      <c r="D65" s="544" t="s">
        <v>135</v>
      </c>
      <c r="E65" s="545" t="s">
        <v>3628</v>
      </c>
      <c r="F65" s="541">
        <v>267.5</v>
      </c>
      <c r="G65" s="541">
        <v>274</v>
      </c>
      <c r="H65" s="541">
        <v>266.5</v>
      </c>
      <c r="I65" s="546" t="s">
        <v>3725</v>
      </c>
      <c r="J65" s="547" t="s">
        <v>3726</v>
      </c>
      <c r="K65" s="547">
        <f>F65-H65</f>
        <v>1</v>
      </c>
      <c r="L65" s="548">
        <f>(F65*-0.07)/100</f>
        <v>-0.18725000000000003</v>
      </c>
      <c r="M65" s="549">
        <f t="shared" ref="M65:M66" si="68">(K65+L65)/F65</f>
        <v>3.0383177570093458E-3</v>
      </c>
      <c r="N65" s="550" t="s">
        <v>709</v>
      </c>
      <c r="O65" s="551">
        <v>44060</v>
      </c>
      <c r="P65" s="64"/>
      <c r="Q65" s="64"/>
      <c r="R65" s="423" t="s">
        <v>603</v>
      </c>
      <c r="S65" s="6"/>
      <c r="T65" s="6"/>
      <c r="U65" s="6"/>
      <c r="V65" s="6"/>
      <c r="W65" s="6"/>
      <c r="X65" s="6"/>
      <c r="Y65" s="6"/>
      <c r="Z65" s="6"/>
      <c r="AA65" s="6"/>
    </row>
    <row r="66" spans="1:27" s="9" customFormat="1" ht="15" customHeight="1">
      <c r="A66" s="579">
        <v>25</v>
      </c>
      <c r="B66" s="461">
        <v>44060</v>
      </c>
      <c r="C66" s="503"/>
      <c r="D66" s="462" t="s">
        <v>3727</v>
      </c>
      <c r="E66" s="463" t="s">
        <v>601</v>
      </c>
      <c r="F66" s="496">
        <v>310</v>
      </c>
      <c r="G66" s="496">
        <v>300</v>
      </c>
      <c r="H66" s="496">
        <v>315</v>
      </c>
      <c r="I66" s="504" t="s">
        <v>3728</v>
      </c>
      <c r="J66" s="460" t="s">
        <v>3668</v>
      </c>
      <c r="K66" s="460">
        <f t="shared" ref="K66" si="69">H66-F66</f>
        <v>5</v>
      </c>
      <c r="L66" s="511">
        <f>(F66*-0.07)/100</f>
        <v>-0.21700000000000003</v>
      </c>
      <c r="M66" s="464">
        <f t="shared" si="68"/>
        <v>1.5429032258064516E-2</v>
      </c>
      <c r="N66" s="465" t="s">
        <v>600</v>
      </c>
      <c r="O66" s="477">
        <v>44060</v>
      </c>
      <c r="P66" s="64"/>
      <c r="Q66" s="64"/>
      <c r="R66" s="423" t="s">
        <v>603</v>
      </c>
      <c r="S66" s="6"/>
      <c r="T66" s="6"/>
      <c r="U66" s="6"/>
      <c r="V66" s="6"/>
      <c r="W66" s="6"/>
      <c r="X66" s="6"/>
      <c r="Y66" s="6"/>
      <c r="Z66" s="6"/>
      <c r="AA66" s="6"/>
    </row>
    <row r="67" spans="1:27" s="9" customFormat="1" ht="15" customHeight="1">
      <c r="A67" s="581">
        <v>26</v>
      </c>
      <c r="B67" s="542">
        <v>44060</v>
      </c>
      <c r="C67" s="543"/>
      <c r="D67" s="544" t="s">
        <v>186</v>
      </c>
      <c r="E67" s="545" t="s">
        <v>3628</v>
      </c>
      <c r="F67" s="541">
        <v>425.5</v>
      </c>
      <c r="G67" s="541">
        <v>435</v>
      </c>
      <c r="H67" s="541">
        <v>424.5</v>
      </c>
      <c r="I67" s="546" t="s">
        <v>3715</v>
      </c>
      <c r="J67" s="547" t="s">
        <v>3726</v>
      </c>
      <c r="K67" s="547">
        <f>F67-H67</f>
        <v>1</v>
      </c>
      <c r="L67" s="548">
        <f>(F67*-0.7)/100</f>
        <v>-2.9784999999999995</v>
      </c>
      <c r="M67" s="549">
        <f t="shared" ref="M67" si="70">(K67+L67)/F67</f>
        <v>-4.6498237367802574E-3</v>
      </c>
      <c r="N67" s="550" t="s">
        <v>709</v>
      </c>
      <c r="O67" s="558">
        <v>44068</v>
      </c>
      <c r="P67" s="64"/>
      <c r="Q67" s="64"/>
      <c r="R67" s="423" t="s">
        <v>603</v>
      </c>
      <c r="S67" s="6"/>
      <c r="T67" s="6"/>
      <c r="U67" s="6"/>
      <c r="V67" s="6"/>
      <c r="W67" s="6"/>
      <c r="X67" s="6"/>
      <c r="Y67" s="6"/>
      <c r="Z67" s="6"/>
      <c r="AA67" s="6"/>
    </row>
    <row r="68" spans="1:27" s="9" customFormat="1" ht="15" customHeight="1">
      <c r="A68" s="579">
        <v>27</v>
      </c>
      <c r="B68" s="461">
        <v>44062</v>
      </c>
      <c r="C68" s="503"/>
      <c r="D68" s="462" t="s">
        <v>3736</v>
      </c>
      <c r="E68" s="463" t="s">
        <v>601</v>
      </c>
      <c r="F68" s="496">
        <v>1260</v>
      </c>
      <c r="G68" s="496">
        <v>1220</v>
      </c>
      <c r="H68" s="496">
        <v>1290</v>
      </c>
      <c r="I68" s="504">
        <v>1330</v>
      </c>
      <c r="J68" s="460" t="s">
        <v>3747</v>
      </c>
      <c r="K68" s="460">
        <f t="shared" ref="K68:K69" si="71">H68-F68</f>
        <v>30</v>
      </c>
      <c r="L68" s="511">
        <f t="shared" ref="L68:L69" si="72">(F68*-0.8)/100</f>
        <v>-10.08</v>
      </c>
      <c r="M68" s="464">
        <f t="shared" ref="M68:M69" si="73">(K68+L68)/F68</f>
        <v>1.5809523809523812E-2</v>
      </c>
      <c r="N68" s="465" t="s">
        <v>600</v>
      </c>
      <c r="O68" s="521">
        <v>44063</v>
      </c>
      <c r="P68" s="64"/>
      <c r="Q68" s="64"/>
      <c r="R68" s="423" t="s">
        <v>3187</v>
      </c>
      <c r="S68" s="6"/>
      <c r="T68" s="6"/>
      <c r="U68" s="6"/>
      <c r="V68" s="6"/>
      <c r="W68" s="6"/>
      <c r="X68" s="6"/>
      <c r="Y68" s="6"/>
      <c r="Z68" s="6"/>
      <c r="AA68" s="6"/>
    </row>
    <row r="69" spans="1:27" s="9" customFormat="1" ht="15" customHeight="1">
      <c r="A69" s="580">
        <v>28</v>
      </c>
      <c r="B69" s="451">
        <v>44062</v>
      </c>
      <c r="C69" s="531"/>
      <c r="D69" s="532" t="s">
        <v>69</v>
      </c>
      <c r="E69" s="436" t="s">
        <v>601</v>
      </c>
      <c r="F69" s="436">
        <v>532</v>
      </c>
      <c r="G69" s="533">
        <v>515</v>
      </c>
      <c r="H69" s="533">
        <v>514</v>
      </c>
      <c r="I69" s="436" t="s">
        <v>3742</v>
      </c>
      <c r="J69" s="437" t="s">
        <v>3771</v>
      </c>
      <c r="K69" s="437">
        <f t="shared" si="71"/>
        <v>-18</v>
      </c>
      <c r="L69" s="513">
        <f t="shared" si="72"/>
        <v>-4.2560000000000002</v>
      </c>
      <c r="M69" s="438">
        <f t="shared" si="73"/>
        <v>-4.1834586466165412E-2</v>
      </c>
      <c r="N69" s="452" t="s">
        <v>664</v>
      </c>
      <c r="O69" s="439">
        <v>44067</v>
      </c>
      <c r="P69" s="64"/>
      <c r="Q69" s="64"/>
      <c r="R69" s="423" t="s">
        <v>603</v>
      </c>
      <c r="S69" s="6"/>
      <c r="T69" s="6"/>
      <c r="U69" s="6"/>
      <c r="V69" s="6"/>
      <c r="W69" s="6"/>
      <c r="X69" s="6"/>
      <c r="Y69" s="6"/>
      <c r="Z69" s="6"/>
      <c r="AA69" s="6"/>
    </row>
    <row r="70" spans="1:27" s="9" customFormat="1" ht="15" customHeight="1">
      <c r="A70" s="579">
        <v>29</v>
      </c>
      <c r="B70" s="461">
        <v>44062</v>
      </c>
      <c r="C70" s="503"/>
      <c r="D70" s="462" t="s">
        <v>67</v>
      </c>
      <c r="E70" s="463" t="s">
        <v>601</v>
      </c>
      <c r="F70" s="496">
        <v>496</v>
      </c>
      <c r="G70" s="496">
        <v>481</v>
      </c>
      <c r="H70" s="496">
        <v>508</v>
      </c>
      <c r="I70" s="504">
        <v>520</v>
      </c>
      <c r="J70" s="460" t="s">
        <v>3652</v>
      </c>
      <c r="K70" s="460">
        <f t="shared" ref="K70" si="74">H70-F70</f>
        <v>12</v>
      </c>
      <c r="L70" s="511">
        <f t="shared" ref="L70" si="75">(F70*-0.8)/100</f>
        <v>-3.968</v>
      </c>
      <c r="M70" s="464">
        <f t="shared" ref="M70" si="76">(K70+L70)/F70</f>
        <v>1.6193548387096773E-2</v>
      </c>
      <c r="N70" s="465" t="s">
        <v>600</v>
      </c>
      <c r="O70" s="521">
        <v>44067</v>
      </c>
      <c r="P70" s="64"/>
      <c r="Q70" s="64"/>
      <c r="R70" s="423" t="s">
        <v>3187</v>
      </c>
      <c r="S70" s="6"/>
      <c r="T70" s="6"/>
      <c r="U70" s="6"/>
      <c r="V70" s="6"/>
      <c r="W70" s="6"/>
      <c r="X70" s="6"/>
      <c r="Y70" s="6"/>
      <c r="Z70" s="6"/>
      <c r="AA70" s="6"/>
    </row>
    <row r="71" spans="1:27" s="9" customFormat="1" ht="15" customHeight="1">
      <c r="A71" s="579">
        <v>30</v>
      </c>
      <c r="B71" s="461">
        <v>44062</v>
      </c>
      <c r="C71" s="503"/>
      <c r="D71" s="462" t="s">
        <v>61</v>
      </c>
      <c r="E71" s="463" t="s">
        <v>601</v>
      </c>
      <c r="F71" s="496">
        <v>47.15</v>
      </c>
      <c r="G71" s="496">
        <v>45.8</v>
      </c>
      <c r="H71" s="496">
        <v>48.25</v>
      </c>
      <c r="I71" s="504" t="s">
        <v>3743</v>
      </c>
      <c r="J71" s="460" t="s">
        <v>3757</v>
      </c>
      <c r="K71" s="460">
        <f t="shared" ref="K71" si="77">H71-F71</f>
        <v>1.1000000000000014</v>
      </c>
      <c r="L71" s="511">
        <f t="shared" ref="L71" si="78">(F71*-0.8)/100</f>
        <v>-0.37719999999999998</v>
      </c>
      <c r="M71" s="464">
        <f t="shared" ref="M71" si="79">(K71+L71)/F71</f>
        <v>1.5329798515376488E-2</v>
      </c>
      <c r="N71" s="465" t="s">
        <v>600</v>
      </c>
      <c r="O71" s="521">
        <v>44064</v>
      </c>
      <c r="P71" s="64"/>
      <c r="Q71" s="64"/>
      <c r="R71" s="423" t="s">
        <v>603</v>
      </c>
      <c r="S71" s="6"/>
      <c r="T71" s="6"/>
      <c r="U71" s="6"/>
      <c r="V71" s="6"/>
      <c r="W71" s="6"/>
      <c r="X71" s="6"/>
      <c r="Y71" s="6"/>
      <c r="Z71" s="6"/>
      <c r="AA71" s="6"/>
    </row>
    <row r="72" spans="1:27" s="9" customFormat="1" ht="15" customHeight="1">
      <c r="A72" s="579">
        <v>31</v>
      </c>
      <c r="B72" s="461">
        <v>44062</v>
      </c>
      <c r="C72" s="503"/>
      <c r="D72" s="462" t="s">
        <v>284</v>
      </c>
      <c r="E72" s="463" t="s">
        <v>601</v>
      </c>
      <c r="F72" s="496">
        <v>164.25</v>
      </c>
      <c r="G72" s="496">
        <v>159.80000000000001</v>
      </c>
      <c r="H72" s="496">
        <v>167.75</v>
      </c>
      <c r="I72" s="504">
        <v>172</v>
      </c>
      <c r="J72" s="460" t="s">
        <v>3744</v>
      </c>
      <c r="K72" s="460">
        <f t="shared" ref="K72" si="80">H72-F72</f>
        <v>3.5</v>
      </c>
      <c r="L72" s="511">
        <f>(F72*-0.07)/100</f>
        <v>-0.11497500000000001</v>
      </c>
      <c r="M72" s="464">
        <f t="shared" ref="M72" si="81">(K72+L72)/F72</f>
        <v>2.0608980213089802E-2</v>
      </c>
      <c r="N72" s="465" t="s">
        <v>600</v>
      </c>
      <c r="O72" s="477">
        <v>44062</v>
      </c>
      <c r="P72" s="64"/>
      <c r="Q72" s="64"/>
      <c r="R72" s="423" t="s">
        <v>3187</v>
      </c>
      <c r="S72" s="6"/>
      <c r="T72" s="6"/>
      <c r="U72" s="6"/>
      <c r="V72" s="6"/>
      <c r="W72" s="6"/>
      <c r="X72" s="6"/>
      <c r="Y72" s="6"/>
      <c r="Z72" s="6"/>
      <c r="AA72" s="6"/>
    </row>
    <row r="73" spans="1:27" s="9" customFormat="1" ht="15" customHeight="1">
      <c r="A73" s="579">
        <v>32</v>
      </c>
      <c r="B73" s="461">
        <v>44063</v>
      </c>
      <c r="C73" s="503"/>
      <c r="D73" s="462" t="s">
        <v>307</v>
      </c>
      <c r="E73" s="463" t="s">
        <v>601</v>
      </c>
      <c r="F73" s="496">
        <v>133.5</v>
      </c>
      <c r="G73" s="496">
        <v>129.5</v>
      </c>
      <c r="H73" s="496">
        <v>136.25</v>
      </c>
      <c r="I73" s="504" t="s">
        <v>3748</v>
      </c>
      <c r="J73" s="460" t="s">
        <v>3750</v>
      </c>
      <c r="K73" s="460">
        <f t="shared" ref="K73" si="82">H73-F73</f>
        <v>2.75</v>
      </c>
      <c r="L73" s="511">
        <f>(F73*-0.07)/100</f>
        <v>-9.3450000000000005E-2</v>
      </c>
      <c r="M73" s="464">
        <f t="shared" ref="M73:M75" si="83">(K73+L73)/F73</f>
        <v>1.9899250936329591E-2</v>
      </c>
      <c r="N73" s="465" t="s">
        <v>600</v>
      </c>
      <c r="O73" s="477">
        <v>44063</v>
      </c>
      <c r="P73" s="64"/>
      <c r="Q73" s="64"/>
      <c r="R73" s="423" t="s">
        <v>3187</v>
      </c>
      <c r="S73" s="6"/>
      <c r="T73" s="6"/>
      <c r="U73" s="6"/>
      <c r="V73" s="6"/>
      <c r="W73" s="6"/>
      <c r="X73" s="6"/>
      <c r="Y73" s="6"/>
      <c r="Z73" s="6"/>
      <c r="AA73" s="6"/>
    </row>
    <row r="74" spans="1:27" s="9" customFormat="1" ht="15" customHeight="1">
      <c r="A74" s="579">
        <v>33</v>
      </c>
      <c r="B74" s="461">
        <v>44063</v>
      </c>
      <c r="C74" s="555"/>
      <c r="D74" s="462" t="s">
        <v>114</v>
      </c>
      <c r="E74" s="463" t="s">
        <v>3628</v>
      </c>
      <c r="F74" s="463">
        <v>199.5</v>
      </c>
      <c r="G74" s="556">
        <v>205</v>
      </c>
      <c r="H74" s="556">
        <v>194.5</v>
      </c>
      <c r="I74" s="463" t="s">
        <v>3751</v>
      </c>
      <c r="J74" s="460" t="s">
        <v>3668</v>
      </c>
      <c r="K74" s="460">
        <f>F74-H74</f>
        <v>5</v>
      </c>
      <c r="L74" s="511">
        <f>(F74*-0.8)/100</f>
        <v>-1.5960000000000003</v>
      </c>
      <c r="M74" s="464">
        <f t="shared" si="83"/>
        <v>1.7062656641604008E-2</v>
      </c>
      <c r="N74" s="465" t="s">
        <v>600</v>
      </c>
      <c r="O74" s="521">
        <v>44067</v>
      </c>
      <c r="P74" s="64"/>
      <c r="Q74" s="64"/>
      <c r="R74" s="423" t="s">
        <v>603</v>
      </c>
      <c r="S74" s="6"/>
      <c r="T74" s="6"/>
      <c r="U74" s="6"/>
      <c r="V74" s="6"/>
      <c r="W74" s="6"/>
      <c r="X74" s="6"/>
      <c r="Y74" s="6"/>
      <c r="Z74" s="6"/>
      <c r="AA74" s="6"/>
    </row>
    <row r="75" spans="1:27" s="9" customFormat="1" ht="15" customHeight="1">
      <c r="A75" s="580">
        <v>34</v>
      </c>
      <c r="B75" s="451">
        <v>44064</v>
      </c>
      <c r="C75" s="531"/>
      <c r="D75" s="532" t="s">
        <v>437</v>
      </c>
      <c r="E75" s="436" t="s">
        <v>3759</v>
      </c>
      <c r="F75" s="436">
        <v>151.5</v>
      </c>
      <c r="G75" s="533">
        <v>147</v>
      </c>
      <c r="H75" s="533">
        <v>147.5</v>
      </c>
      <c r="I75" s="436" t="s">
        <v>3761</v>
      </c>
      <c r="J75" s="437" t="s">
        <v>3772</v>
      </c>
      <c r="K75" s="437">
        <f t="shared" ref="K75" si="84">H75-F75</f>
        <v>-4</v>
      </c>
      <c r="L75" s="513">
        <f t="shared" ref="L75" si="85">(F75*-0.8)/100</f>
        <v>-1.212</v>
      </c>
      <c r="M75" s="438">
        <f t="shared" si="83"/>
        <v>-3.4402640264026403E-2</v>
      </c>
      <c r="N75" s="452" t="s">
        <v>664</v>
      </c>
      <c r="O75" s="439">
        <v>44067</v>
      </c>
      <c r="P75" s="64"/>
      <c r="Q75" s="64"/>
      <c r="R75" s="423" t="s">
        <v>3187</v>
      </c>
      <c r="S75" s="6"/>
      <c r="T75" s="6"/>
      <c r="U75" s="6"/>
      <c r="V75" s="6"/>
      <c r="W75" s="6"/>
      <c r="X75" s="6"/>
      <c r="Y75" s="6"/>
      <c r="Z75" s="6"/>
      <c r="AA75" s="6"/>
    </row>
    <row r="76" spans="1:27" s="9" customFormat="1" ht="15" customHeight="1">
      <c r="A76" s="582">
        <v>35</v>
      </c>
      <c r="B76" s="409">
        <v>44064</v>
      </c>
      <c r="C76" s="479"/>
      <c r="D76" s="480" t="s">
        <v>3762</v>
      </c>
      <c r="E76" s="481" t="s">
        <v>601</v>
      </c>
      <c r="F76" s="481" t="s">
        <v>3763</v>
      </c>
      <c r="G76" s="482">
        <v>477</v>
      </c>
      <c r="H76" s="482"/>
      <c r="I76" s="481" t="s">
        <v>3764</v>
      </c>
      <c r="J76" s="483" t="s">
        <v>602</v>
      </c>
      <c r="K76" s="483"/>
      <c r="L76" s="520"/>
      <c r="M76" s="484"/>
      <c r="N76" s="485"/>
      <c r="O76" s="486"/>
      <c r="P76" s="64"/>
      <c r="Q76" s="64"/>
      <c r="R76" s="423" t="s">
        <v>603</v>
      </c>
      <c r="S76" s="6"/>
      <c r="T76" s="6"/>
      <c r="U76" s="6"/>
      <c r="V76" s="6"/>
      <c r="W76" s="6"/>
      <c r="X76" s="6"/>
      <c r="Y76" s="6"/>
      <c r="Z76" s="6"/>
      <c r="AA76" s="6"/>
    </row>
    <row r="77" spans="1:27" s="9" customFormat="1" ht="15" customHeight="1">
      <c r="A77" s="582">
        <v>36</v>
      </c>
      <c r="B77" s="409">
        <v>44067</v>
      </c>
      <c r="C77" s="479"/>
      <c r="D77" s="480" t="s">
        <v>115</v>
      </c>
      <c r="E77" s="481" t="s">
        <v>601</v>
      </c>
      <c r="F77" s="481" t="s">
        <v>3779</v>
      </c>
      <c r="G77" s="482">
        <v>207</v>
      </c>
      <c r="H77" s="482"/>
      <c r="I77" s="481">
        <v>224</v>
      </c>
      <c r="J77" s="483" t="s">
        <v>602</v>
      </c>
      <c r="K77" s="483"/>
      <c r="L77" s="520"/>
      <c r="M77" s="484"/>
      <c r="N77" s="485"/>
      <c r="O77" s="486"/>
      <c r="P77" s="64"/>
      <c r="Q77" s="64"/>
      <c r="R77" s="423" t="s">
        <v>3187</v>
      </c>
      <c r="S77" s="6"/>
      <c r="T77" s="6"/>
      <c r="U77" s="6"/>
      <c r="V77" s="6"/>
      <c r="W77" s="6"/>
      <c r="X77" s="6"/>
      <c r="Y77" s="6"/>
      <c r="Z77" s="6"/>
      <c r="AA77" s="6"/>
    </row>
    <row r="78" spans="1:27" s="9" customFormat="1" ht="15" customHeight="1">
      <c r="A78" s="583">
        <v>37</v>
      </c>
      <c r="B78" s="478">
        <v>44068</v>
      </c>
      <c r="C78" s="479"/>
      <c r="D78" s="480" t="s">
        <v>116</v>
      </c>
      <c r="E78" s="481" t="s">
        <v>601</v>
      </c>
      <c r="F78" s="481" t="s">
        <v>3663</v>
      </c>
      <c r="G78" s="482">
        <v>2150</v>
      </c>
      <c r="H78" s="482"/>
      <c r="I78" s="481">
        <v>2300</v>
      </c>
      <c r="J78" s="483" t="s">
        <v>602</v>
      </c>
      <c r="K78" s="483"/>
      <c r="L78" s="520"/>
      <c r="M78" s="484"/>
      <c r="N78" s="485"/>
      <c r="O78" s="486"/>
      <c r="P78" s="64"/>
      <c r="Q78" s="64"/>
      <c r="R78" s="423" t="s">
        <v>3187</v>
      </c>
      <c r="S78" s="6">
        <v>5</v>
      </c>
      <c r="T78" s="6"/>
      <c r="U78" s="6"/>
      <c r="V78" s="6"/>
      <c r="W78" s="6"/>
      <c r="X78" s="6"/>
      <c r="Y78" s="6"/>
      <c r="Z78" s="6"/>
      <c r="AA78" s="6"/>
    </row>
    <row r="79" spans="1:27" s="9" customFormat="1" ht="15" customHeight="1">
      <c r="A79" s="583">
        <v>38</v>
      </c>
      <c r="B79" s="478">
        <v>44068</v>
      </c>
      <c r="C79" s="479"/>
      <c r="D79" s="480" t="s">
        <v>187</v>
      </c>
      <c r="E79" s="481" t="s">
        <v>601</v>
      </c>
      <c r="F79" s="481" t="s">
        <v>3695</v>
      </c>
      <c r="G79" s="482">
        <v>2190</v>
      </c>
      <c r="H79" s="482"/>
      <c r="I79" s="481">
        <v>2350</v>
      </c>
      <c r="J79" s="483" t="s">
        <v>602</v>
      </c>
      <c r="K79" s="483"/>
      <c r="L79" s="520"/>
      <c r="M79" s="484"/>
      <c r="N79" s="485"/>
      <c r="O79" s="486"/>
      <c r="P79" s="64"/>
      <c r="Q79" s="64"/>
      <c r="R79" s="423" t="s">
        <v>3187</v>
      </c>
      <c r="S79" s="6">
        <v>17</v>
      </c>
      <c r="T79" s="6"/>
      <c r="U79" s="6"/>
      <c r="V79" s="6"/>
      <c r="W79" s="6"/>
      <c r="X79" s="6"/>
      <c r="Y79" s="6"/>
      <c r="Z79" s="6"/>
      <c r="AA79" s="6"/>
    </row>
    <row r="80" spans="1:27" s="9" customFormat="1" ht="15" customHeight="1">
      <c r="A80" s="580">
        <v>39</v>
      </c>
      <c r="B80" s="451">
        <v>44068</v>
      </c>
      <c r="C80" s="531"/>
      <c r="D80" s="532" t="s">
        <v>3796</v>
      </c>
      <c r="E80" s="436" t="s">
        <v>601</v>
      </c>
      <c r="F80" s="436">
        <v>293.5</v>
      </c>
      <c r="G80" s="533">
        <v>287</v>
      </c>
      <c r="H80" s="533">
        <v>287</v>
      </c>
      <c r="I80" s="436">
        <v>305</v>
      </c>
      <c r="J80" s="437" t="s">
        <v>3797</v>
      </c>
      <c r="K80" s="437">
        <f t="shared" ref="K80" si="86">H80-F80</f>
        <v>-6.5</v>
      </c>
      <c r="L80" s="513">
        <f>(F80*-0.07)/100</f>
        <v>-0.20545000000000002</v>
      </c>
      <c r="M80" s="438">
        <f t="shared" ref="M80" si="87">(K80+L80)/F80</f>
        <v>-2.2846507666098807E-2</v>
      </c>
      <c r="N80" s="452" t="s">
        <v>664</v>
      </c>
      <c r="O80" s="439">
        <v>44068</v>
      </c>
      <c r="P80" s="64"/>
      <c r="Q80" s="64"/>
      <c r="R80" s="423" t="s">
        <v>3187</v>
      </c>
      <c r="S80" s="6"/>
      <c r="T80" s="6"/>
      <c r="U80" s="6"/>
      <c r="V80" s="6"/>
      <c r="W80" s="6"/>
      <c r="X80" s="6"/>
      <c r="Y80" s="6"/>
      <c r="Z80" s="6"/>
      <c r="AA80" s="6"/>
    </row>
    <row r="81" spans="1:34" s="9" customFormat="1" ht="15" customHeight="1">
      <c r="A81" s="478">
        <v>40</v>
      </c>
      <c r="B81" s="478"/>
      <c r="C81" s="479"/>
      <c r="D81" s="480"/>
      <c r="E81" s="481"/>
      <c r="F81" s="481"/>
      <c r="G81" s="482"/>
      <c r="H81" s="482"/>
      <c r="I81" s="481"/>
      <c r="J81" s="483"/>
      <c r="K81" s="483"/>
      <c r="L81" s="520"/>
      <c r="M81" s="484"/>
      <c r="N81" s="485"/>
      <c r="O81" s="486"/>
      <c r="P81" s="64"/>
      <c r="Q81" s="64"/>
      <c r="R81" s="423"/>
      <c r="S81" s="6"/>
      <c r="T81" s="6"/>
      <c r="U81" s="6"/>
      <c r="V81" s="6"/>
      <c r="W81" s="6"/>
      <c r="X81" s="6"/>
      <c r="Y81" s="6"/>
      <c r="Z81" s="6"/>
      <c r="AA81" s="6"/>
    </row>
    <row r="82" spans="1:34" ht="15" customHeight="1">
      <c r="A82" s="415"/>
      <c r="B82" s="415"/>
      <c r="C82" s="415"/>
      <c r="D82" s="415"/>
      <c r="E82" s="415"/>
      <c r="F82" s="435"/>
      <c r="G82" s="435"/>
      <c r="H82" s="435"/>
      <c r="I82" s="435"/>
      <c r="J82" s="466"/>
      <c r="K82" s="435"/>
      <c r="L82" s="435"/>
      <c r="M82" s="377"/>
      <c r="N82" s="378"/>
      <c r="O82" s="378"/>
      <c r="P82" s="7"/>
      <c r="Q82" s="11"/>
      <c r="R82" s="12"/>
      <c r="S82" s="16"/>
      <c r="T82" s="16"/>
      <c r="U82" s="16"/>
      <c r="V82" s="16"/>
      <c r="W82" s="16"/>
      <c r="X82" s="16"/>
      <c r="Y82" s="16"/>
      <c r="Z82" s="16"/>
      <c r="AA82" s="16"/>
    </row>
    <row r="83" spans="1:34" ht="44.25" customHeight="1">
      <c r="A83" s="23" t="s">
        <v>604</v>
      </c>
      <c r="B83" s="39"/>
      <c r="C83" s="39"/>
      <c r="D83" s="40"/>
      <c r="E83" s="36"/>
      <c r="F83" s="36"/>
      <c r="G83" s="35"/>
      <c r="H83" s="35" t="s">
        <v>3642</v>
      </c>
      <c r="I83" s="36"/>
      <c r="J83" s="17"/>
      <c r="K83" s="79"/>
      <c r="L83" s="80"/>
      <c r="M83" s="79"/>
      <c r="N83" s="81"/>
      <c r="O83" s="79"/>
      <c r="P83" s="7"/>
      <c r="Q83" s="16"/>
      <c r="R83" s="12"/>
      <c r="S83" s="16"/>
      <c r="T83" s="16"/>
      <c r="U83" s="16"/>
      <c r="V83" s="16"/>
      <c r="W83" s="16"/>
      <c r="X83" s="16"/>
      <c r="Y83" s="16"/>
      <c r="Z83" s="5"/>
      <c r="AA83" s="5"/>
      <c r="AB83" s="5"/>
    </row>
    <row r="84" spans="1:34" s="6" customFormat="1">
      <c r="A84" s="29" t="s">
        <v>605</v>
      </c>
      <c r="B84" s="23"/>
      <c r="C84" s="23"/>
      <c r="D84" s="23"/>
      <c r="E84" s="5"/>
      <c r="F84" s="30" t="s">
        <v>606</v>
      </c>
      <c r="G84" s="41"/>
      <c r="H84" s="42"/>
      <c r="I84" s="82"/>
      <c r="J84" s="17"/>
      <c r="K84" s="83"/>
      <c r="L84" s="84"/>
      <c r="M84" s="85"/>
      <c r="N84" s="86"/>
      <c r="O84" s="87"/>
      <c r="P84" s="5"/>
      <c r="Q84" s="4"/>
      <c r="R84" s="12"/>
      <c r="Z84" s="9"/>
      <c r="AA84" s="9"/>
      <c r="AB84" s="9"/>
      <c r="AC84" s="9"/>
      <c r="AD84" s="9"/>
      <c r="AE84" s="9"/>
      <c r="AF84" s="9"/>
      <c r="AG84" s="9"/>
      <c r="AH84" s="9"/>
    </row>
    <row r="85" spans="1:34" s="9" customFormat="1" ht="14.25" customHeight="1">
      <c r="A85" s="29"/>
      <c r="B85" s="23"/>
      <c r="C85" s="23"/>
      <c r="D85" s="23"/>
      <c r="E85" s="32"/>
      <c r="F85" s="30" t="s">
        <v>608</v>
      </c>
      <c r="G85" s="41"/>
      <c r="H85" s="42"/>
      <c r="I85" s="82"/>
      <c r="J85" s="17"/>
      <c r="K85" s="83"/>
      <c r="L85" s="84"/>
      <c r="M85" s="85"/>
      <c r="N85" s="86"/>
      <c r="O85" s="87"/>
      <c r="P85" s="5"/>
      <c r="Q85" s="4"/>
      <c r="R85" s="12"/>
      <c r="S85" s="6"/>
      <c r="Y85" s="6"/>
      <c r="Z85" s="6"/>
    </row>
    <row r="86" spans="1:34" s="9" customFormat="1" ht="14.25" customHeight="1">
      <c r="A86" s="23"/>
      <c r="B86" s="23"/>
      <c r="C86" s="23"/>
      <c r="D86" s="23"/>
      <c r="E86" s="32"/>
      <c r="F86" s="17"/>
      <c r="G86" s="17"/>
      <c r="H86" s="31"/>
      <c r="I86" s="36"/>
      <c r="J86" s="71"/>
      <c r="K86" s="68"/>
      <c r="L86" s="69"/>
      <c r="M86" s="17"/>
      <c r="N86" s="72"/>
      <c r="O86" s="57"/>
      <c r="P86" s="8"/>
      <c r="Q86" s="4"/>
      <c r="R86" s="12"/>
      <c r="S86" s="6"/>
      <c r="Y86" s="6"/>
      <c r="Z86" s="6"/>
    </row>
    <row r="87" spans="1:34" s="9" customFormat="1" ht="15">
      <c r="A87" s="43" t="s">
        <v>615</v>
      </c>
      <c r="B87" s="43"/>
      <c r="C87" s="43"/>
      <c r="D87" s="43"/>
      <c r="E87" s="32"/>
      <c r="F87" s="17"/>
      <c r="G87" s="12"/>
      <c r="H87" s="17"/>
      <c r="I87" s="12"/>
      <c r="J87" s="88"/>
      <c r="K87" s="12"/>
      <c r="L87" s="12"/>
      <c r="M87" s="12"/>
      <c r="N87" s="12"/>
      <c r="O87" s="89"/>
      <c r="P87"/>
      <c r="Q87" s="4"/>
      <c r="R87" s="12"/>
      <c r="S87" s="6"/>
      <c r="Y87" s="6"/>
      <c r="Z87" s="6"/>
    </row>
    <row r="88" spans="1:34" s="9" customFormat="1" ht="38.25">
      <c r="A88" s="21" t="s">
        <v>16</v>
      </c>
      <c r="B88" s="21" t="s">
        <v>575</v>
      </c>
      <c r="C88" s="21"/>
      <c r="D88" s="22" t="s">
        <v>588</v>
      </c>
      <c r="E88" s="21" t="s">
        <v>589</v>
      </c>
      <c r="F88" s="21" t="s">
        <v>590</v>
      </c>
      <c r="G88" s="21" t="s">
        <v>610</v>
      </c>
      <c r="H88" s="21" t="s">
        <v>592</v>
      </c>
      <c r="I88" s="21" t="s">
        <v>593</v>
      </c>
      <c r="J88" s="20" t="s">
        <v>594</v>
      </c>
      <c r="K88" s="77" t="s">
        <v>616</v>
      </c>
      <c r="L88" s="63" t="s">
        <v>3637</v>
      </c>
      <c r="M88" s="77" t="s">
        <v>612</v>
      </c>
      <c r="N88" s="21" t="s">
        <v>613</v>
      </c>
      <c r="O88" s="20" t="s">
        <v>597</v>
      </c>
      <c r="P88" s="90" t="s">
        <v>598</v>
      </c>
      <c r="Q88" s="4"/>
      <c r="R88" s="17"/>
      <c r="S88" s="6"/>
      <c r="Y88" s="6"/>
      <c r="Z88" s="6"/>
    </row>
    <row r="89" spans="1:34" s="9" customFormat="1" ht="14.25" customHeight="1">
      <c r="A89" s="501">
        <v>1</v>
      </c>
      <c r="B89" s="502">
        <v>44043</v>
      </c>
      <c r="C89" s="502"/>
      <c r="D89" s="459" t="s">
        <v>3647</v>
      </c>
      <c r="E89" s="501" t="s">
        <v>3628</v>
      </c>
      <c r="F89" s="497">
        <v>220.25</v>
      </c>
      <c r="G89" s="501">
        <v>225</v>
      </c>
      <c r="H89" s="501">
        <v>224.5</v>
      </c>
      <c r="I89" s="501">
        <v>210</v>
      </c>
      <c r="J89" s="437" t="s">
        <v>3643</v>
      </c>
      <c r="K89" s="498" t="s">
        <v>3650</v>
      </c>
      <c r="L89" s="534">
        <f>(220.25*3000)*-0.07%</f>
        <v>-462.52500000000009</v>
      </c>
      <c r="M89" s="534">
        <f>+N89*K89+L89</f>
        <v>-13212.525</v>
      </c>
      <c r="N89" s="501">
        <v>3000</v>
      </c>
      <c r="O89" s="437" t="s">
        <v>664</v>
      </c>
      <c r="P89" s="473">
        <v>44046</v>
      </c>
      <c r="Q89" s="4"/>
      <c r="R89" s="423" t="s">
        <v>603</v>
      </c>
      <c r="S89" s="6"/>
      <c r="Y89" s="6"/>
      <c r="Z89" s="6"/>
    </row>
    <row r="90" spans="1:34" s="405" customFormat="1" ht="14.25" customHeight="1">
      <c r="A90" s="535">
        <v>2</v>
      </c>
      <c r="B90" s="536">
        <v>44054</v>
      </c>
      <c r="C90" s="536"/>
      <c r="D90" s="537" t="s">
        <v>3691</v>
      </c>
      <c r="E90" s="535" t="s">
        <v>601</v>
      </c>
      <c r="F90" s="538">
        <v>2734.5</v>
      </c>
      <c r="G90" s="535">
        <v>2695</v>
      </c>
      <c r="H90" s="535">
        <v>2760</v>
      </c>
      <c r="I90" s="535" t="s">
        <v>3692</v>
      </c>
      <c r="J90" s="460" t="s">
        <v>3697</v>
      </c>
      <c r="K90" s="460">
        <f>H90-F90</f>
        <v>25.5</v>
      </c>
      <c r="L90" s="460">
        <f>(H90*N90)*0.07%</f>
        <v>579.60000000000014</v>
      </c>
      <c r="M90" s="460">
        <f>(K90*N90)-L90</f>
        <v>7070.4</v>
      </c>
      <c r="N90" s="460">
        <v>300</v>
      </c>
      <c r="O90" s="465" t="s">
        <v>600</v>
      </c>
      <c r="P90" s="521">
        <v>44055</v>
      </c>
      <c r="Q90" s="392"/>
      <c r="R90" s="344" t="s">
        <v>3187</v>
      </c>
      <c r="S90" s="40"/>
      <c r="Y90" s="40"/>
      <c r="Z90" s="40"/>
    </row>
    <row r="91" spans="1:34" s="405" customFormat="1" ht="14.25" customHeight="1">
      <c r="A91" s="535">
        <v>3</v>
      </c>
      <c r="B91" s="536">
        <v>44057</v>
      </c>
      <c r="C91" s="536"/>
      <c r="D91" s="537" t="s">
        <v>3718</v>
      </c>
      <c r="E91" s="535" t="s">
        <v>3628</v>
      </c>
      <c r="F91" s="538">
        <v>11335</v>
      </c>
      <c r="G91" s="535">
        <v>11410</v>
      </c>
      <c r="H91" s="535">
        <v>11245</v>
      </c>
      <c r="I91" s="535">
        <v>11200</v>
      </c>
      <c r="J91" s="460" t="s">
        <v>3719</v>
      </c>
      <c r="K91" s="460">
        <f>F91-H91</f>
        <v>90</v>
      </c>
      <c r="L91" s="511">
        <f>(H91*N91)*0.07%</f>
        <v>590.36250000000007</v>
      </c>
      <c r="M91" s="511">
        <f>(K91*N91)-L91</f>
        <v>6159.6374999999998</v>
      </c>
      <c r="N91" s="535">
        <v>75</v>
      </c>
      <c r="O91" s="465" t="s">
        <v>600</v>
      </c>
      <c r="P91" s="477">
        <v>44057</v>
      </c>
      <c r="Q91" s="392"/>
      <c r="R91" s="344" t="s">
        <v>3707</v>
      </c>
      <c r="S91" s="40"/>
      <c r="Y91" s="40"/>
      <c r="Z91" s="40"/>
    </row>
    <row r="92" spans="1:34" s="405" customFormat="1" ht="14.25" customHeight="1">
      <c r="A92" s="501">
        <v>4</v>
      </c>
      <c r="B92" s="502">
        <v>44060</v>
      </c>
      <c r="C92" s="502"/>
      <c r="D92" s="459" t="s">
        <v>3730</v>
      </c>
      <c r="E92" s="501" t="s">
        <v>3628</v>
      </c>
      <c r="F92" s="497">
        <v>6725</v>
      </c>
      <c r="G92" s="501">
        <v>6830</v>
      </c>
      <c r="H92" s="501">
        <v>6830</v>
      </c>
      <c r="I92" s="501" t="s">
        <v>3731</v>
      </c>
      <c r="J92" s="437" t="s">
        <v>3734</v>
      </c>
      <c r="K92" s="437">
        <f>F92-H92</f>
        <v>-105</v>
      </c>
      <c r="L92" s="513">
        <f>(H92*N92)*0.07%</f>
        <v>478.10000000000008</v>
      </c>
      <c r="M92" s="513">
        <f>(K92*N92)-L92</f>
        <v>-10978.1</v>
      </c>
      <c r="N92" s="501">
        <v>100</v>
      </c>
      <c r="O92" s="437" t="s">
        <v>664</v>
      </c>
      <c r="P92" s="553">
        <v>44061</v>
      </c>
      <c r="Q92" s="392"/>
      <c r="R92" s="344" t="s">
        <v>603</v>
      </c>
      <c r="S92" s="40"/>
      <c r="Y92" s="40"/>
      <c r="Z92" s="40"/>
    </row>
    <row r="93" spans="1:34" s="405" customFormat="1" ht="14.25" customHeight="1">
      <c r="A93" s="501">
        <v>5</v>
      </c>
      <c r="B93" s="502">
        <v>44061</v>
      </c>
      <c r="C93" s="502"/>
      <c r="D93" s="459" t="s">
        <v>3718</v>
      </c>
      <c r="E93" s="501" t="s">
        <v>3628</v>
      </c>
      <c r="F93" s="497">
        <v>11325</v>
      </c>
      <c r="G93" s="501">
        <v>11410</v>
      </c>
      <c r="H93" s="501">
        <v>11400</v>
      </c>
      <c r="I93" s="501">
        <v>11200</v>
      </c>
      <c r="J93" s="437" t="s">
        <v>3735</v>
      </c>
      <c r="K93" s="437">
        <f>F93-H93</f>
        <v>-75</v>
      </c>
      <c r="L93" s="513">
        <f>(H93*N93)*0.07%</f>
        <v>598.50000000000011</v>
      </c>
      <c r="M93" s="513">
        <f>(K93*N93)-L93</f>
        <v>-6223.5</v>
      </c>
      <c r="N93" s="501">
        <v>75</v>
      </c>
      <c r="O93" s="437" t="s">
        <v>664</v>
      </c>
      <c r="P93" s="553">
        <v>44061</v>
      </c>
      <c r="Q93" s="392"/>
      <c r="R93" s="344" t="s">
        <v>603</v>
      </c>
      <c r="S93" s="40"/>
      <c r="Y93" s="40"/>
      <c r="Z93" s="40"/>
    </row>
    <row r="94" spans="1:34" s="405" customFormat="1" ht="14.25" customHeight="1">
      <c r="A94" s="475"/>
      <c r="B94" s="471"/>
      <c r="C94" s="471"/>
      <c r="D94" s="391"/>
      <c r="E94" s="475"/>
      <c r="F94" s="499"/>
      <c r="G94" s="475"/>
      <c r="H94" s="475"/>
      <c r="I94" s="475"/>
      <c r="J94" s="552"/>
      <c r="K94" s="552"/>
      <c r="L94" s="539"/>
      <c r="M94" s="539"/>
      <c r="N94" s="475"/>
      <c r="O94" s="426"/>
      <c r="P94" s="540"/>
      <c r="Q94" s="392"/>
      <c r="R94" s="344"/>
      <c r="S94" s="40"/>
      <c r="Y94" s="40"/>
      <c r="Z94" s="40"/>
    </row>
    <row r="95" spans="1:34" s="405" customFormat="1" ht="14.25" customHeight="1">
      <c r="A95" s="475"/>
      <c r="B95" s="471"/>
      <c r="C95" s="471"/>
      <c r="D95" s="391"/>
      <c r="E95" s="475"/>
      <c r="F95" s="499"/>
      <c r="G95" s="475"/>
      <c r="H95" s="475"/>
      <c r="I95" s="475"/>
      <c r="J95" s="552"/>
      <c r="K95" s="552"/>
      <c r="L95" s="539"/>
      <c r="M95" s="539"/>
      <c r="N95" s="475"/>
      <c r="O95" s="426"/>
      <c r="P95" s="540"/>
      <c r="Q95" s="392"/>
      <c r="R95" s="344"/>
      <c r="S95" s="40"/>
      <c r="Y95" s="40"/>
      <c r="Z95" s="40"/>
    </row>
    <row r="96" spans="1:34" s="9" customFormat="1" ht="13.9" customHeight="1">
      <c r="A96" s="475"/>
      <c r="B96" s="471"/>
      <c r="C96" s="471"/>
      <c r="D96" s="391"/>
      <c r="E96" s="475"/>
      <c r="F96" s="499"/>
      <c r="G96" s="475"/>
      <c r="H96" s="475"/>
      <c r="I96" s="475"/>
      <c r="J96" s="471"/>
      <c r="K96" s="470"/>
      <c r="L96" s="475"/>
      <c r="M96" s="475"/>
      <c r="N96" s="475"/>
      <c r="O96" s="475"/>
      <c r="P96" s="500"/>
      <c r="Q96" s="4"/>
      <c r="R96" s="423"/>
      <c r="S96" s="6"/>
      <c r="Y96" s="6"/>
      <c r="Z96" s="6"/>
    </row>
    <row r="97" spans="1:34" s="9" customFormat="1" ht="14.25">
      <c r="A97" s="416"/>
      <c r="B97" s="417"/>
      <c r="C97" s="417"/>
      <c r="D97" s="418"/>
      <c r="E97" s="416"/>
      <c r="F97" s="419"/>
      <c r="G97" s="416"/>
      <c r="H97" s="416"/>
      <c r="I97" s="416"/>
      <c r="J97" s="420"/>
      <c r="K97" s="420"/>
      <c r="L97" s="421"/>
      <c r="M97" s="420"/>
      <c r="N97" s="420"/>
      <c r="O97" s="422"/>
      <c r="P97" s="4"/>
      <c r="Q97" s="4"/>
      <c r="R97" s="93"/>
      <c r="S97" s="6"/>
      <c r="Y97" s="6"/>
      <c r="Z97" s="6"/>
    </row>
    <row r="98" spans="1:34" s="9" customFormat="1" ht="15">
      <c r="A98" s="379"/>
      <c r="B98" s="380"/>
      <c r="C98" s="380"/>
      <c r="D98" s="381"/>
      <c r="E98" s="379"/>
      <c r="F98" s="387"/>
      <c r="G98" s="379"/>
      <c r="H98" s="379"/>
      <c r="I98" s="379"/>
      <c r="J98" s="380"/>
      <c r="K98" s="79"/>
      <c r="L98" s="379"/>
      <c r="M98" s="379"/>
      <c r="N98" s="379"/>
      <c r="O98" s="388"/>
      <c r="P98" s="4"/>
      <c r="Q98" s="4"/>
      <c r="R98" s="93"/>
      <c r="S98" s="6"/>
      <c r="Y98" s="6"/>
      <c r="Z98" s="6"/>
    </row>
    <row r="99" spans="1:34" s="6" customFormat="1">
      <c r="A99" s="44"/>
      <c r="B99" s="45"/>
      <c r="C99" s="46"/>
      <c r="D99" s="47"/>
      <c r="E99" s="48"/>
      <c r="F99" s="49"/>
      <c r="G99" s="49"/>
      <c r="H99" s="49"/>
      <c r="I99" s="49"/>
      <c r="J99" s="17"/>
      <c r="K99" s="91"/>
      <c r="L99" s="91"/>
      <c r="M99" s="17"/>
      <c r="N99" s="16"/>
      <c r="O99" s="92"/>
      <c r="P99" s="5"/>
      <c r="Q99" s="4"/>
      <c r="R99" s="17"/>
      <c r="Z99" s="9"/>
      <c r="AA99" s="9"/>
      <c r="AB99" s="9"/>
      <c r="AC99" s="9"/>
      <c r="AD99" s="9"/>
      <c r="AE99" s="9"/>
      <c r="AF99" s="9"/>
      <c r="AG99" s="9"/>
      <c r="AH99" s="9"/>
    </row>
    <row r="100" spans="1:34" s="6" customFormat="1" ht="15">
      <c r="A100" s="50" t="s">
        <v>617</v>
      </c>
      <c r="B100" s="50"/>
      <c r="C100" s="50"/>
      <c r="D100" s="50"/>
      <c r="E100" s="51"/>
      <c r="F100" s="49"/>
      <c r="G100" s="49"/>
      <c r="H100" s="49"/>
      <c r="I100" s="49"/>
      <c r="J100" s="53"/>
      <c r="K100" s="12"/>
      <c r="L100" s="12"/>
      <c r="M100" s="12"/>
      <c r="N100" s="11"/>
      <c r="O100" s="53"/>
      <c r="P100" s="5"/>
      <c r="Q100" s="4"/>
      <c r="R100" s="17"/>
      <c r="Z100" s="9"/>
      <c r="AA100" s="9"/>
      <c r="AB100" s="9"/>
      <c r="AC100" s="9"/>
      <c r="AD100" s="9"/>
      <c r="AE100" s="9"/>
      <c r="AF100" s="9"/>
      <c r="AG100" s="9"/>
      <c r="AH100" s="9"/>
    </row>
    <row r="101" spans="1:34" s="6" customFormat="1" ht="38.25">
      <c r="A101" s="21" t="s">
        <v>16</v>
      </c>
      <c r="B101" s="21" t="s">
        <v>575</v>
      </c>
      <c r="C101" s="21"/>
      <c r="D101" s="22" t="s">
        <v>588</v>
      </c>
      <c r="E101" s="21" t="s">
        <v>589</v>
      </c>
      <c r="F101" s="21" t="s">
        <v>590</v>
      </c>
      <c r="G101" s="52" t="s">
        <v>610</v>
      </c>
      <c r="H101" s="21" t="s">
        <v>592</v>
      </c>
      <c r="I101" s="21" t="s">
        <v>593</v>
      </c>
      <c r="J101" s="20" t="s">
        <v>594</v>
      </c>
      <c r="K101" s="20" t="s">
        <v>618</v>
      </c>
      <c r="L101" s="63" t="s">
        <v>3637</v>
      </c>
      <c r="M101" s="77" t="s">
        <v>612</v>
      </c>
      <c r="N101" s="21" t="s">
        <v>613</v>
      </c>
      <c r="O101" s="21" t="s">
        <v>597</v>
      </c>
      <c r="P101" s="22" t="s">
        <v>598</v>
      </c>
      <c r="Q101" s="4"/>
      <c r="R101" s="17"/>
      <c r="Z101" s="9"/>
      <c r="AA101" s="9"/>
      <c r="AB101" s="9"/>
      <c r="AC101" s="9"/>
      <c r="AD101" s="9"/>
      <c r="AE101" s="9"/>
      <c r="AF101" s="9"/>
      <c r="AG101" s="9"/>
      <c r="AH101" s="9"/>
    </row>
    <row r="102" spans="1:34" s="40" customFormat="1" ht="14.25">
      <c r="A102" s="496">
        <v>1</v>
      </c>
      <c r="B102" s="528">
        <v>44043</v>
      </c>
      <c r="C102" s="528"/>
      <c r="D102" s="462" t="s">
        <v>3648</v>
      </c>
      <c r="E102" s="463" t="s">
        <v>601</v>
      </c>
      <c r="F102" s="463">
        <v>2.2000000000000002</v>
      </c>
      <c r="G102" s="529">
        <v>0.5</v>
      </c>
      <c r="H102" s="529">
        <v>2.9</v>
      </c>
      <c r="I102" s="530" t="s">
        <v>3666</v>
      </c>
      <c r="J102" s="460" t="s">
        <v>3685</v>
      </c>
      <c r="K102" s="460">
        <f>H102-F102</f>
        <v>0.69999999999999973</v>
      </c>
      <c r="L102" s="460">
        <v>100</v>
      </c>
      <c r="M102" s="460">
        <f>(K102*N102)-100</f>
        <v>2139.9999999999991</v>
      </c>
      <c r="N102" s="460">
        <v>3200</v>
      </c>
      <c r="O102" s="465" t="s">
        <v>600</v>
      </c>
      <c r="P102" s="521">
        <v>44054</v>
      </c>
      <c r="Q102" s="392"/>
      <c r="R102" s="344" t="s">
        <v>603</v>
      </c>
      <c r="Z102" s="405"/>
      <c r="AA102" s="405"/>
      <c r="AB102" s="405"/>
      <c r="AC102" s="405"/>
      <c r="AD102" s="405"/>
      <c r="AE102" s="405"/>
      <c r="AF102" s="405"/>
      <c r="AG102" s="405"/>
      <c r="AH102" s="405"/>
    </row>
    <row r="103" spans="1:34" s="40" customFormat="1" ht="14.25">
      <c r="A103" s="488">
        <v>2</v>
      </c>
      <c r="B103" s="489">
        <v>44048</v>
      </c>
      <c r="C103" s="489"/>
      <c r="D103" s="490" t="s">
        <v>3664</v>
      </c>
      <c r="E103" s="491" t="s">
        <v>601</v>
      </c>
      <c r="F103" s="491" t="s">
        <v>3665</v>
      </c>
      <c r="G103" s="434"/>
      <c r="H103" s="434"/>
      <c r="I103" s="492" t="s">
        <v>3667</v>
      </c>
      <c r="J103" s="493" t="s">
        <v>602</v>
      </c>
      <c r="K103" s="493"/>
      <c r="L103" s="493"/>
      <c r="M103" s="493"/>
      <c r="N103" s="493"/>
      <c r="O103" s="493"/>
      <c r="P103" s="494"/>
      <c r="Q103" s="392"/>
      <c r="R103" s="344" t="s">
        <v>603</v>
      </c>
      <c r="Z103" s="405"/>
      <c r="AA103" s="405"/>
      <c r="AB103" s="405"/>
      <c r="AC103" s="405"/>
      <c r="AD103" s="405"/>
      <c r="AE103" s="405"/>
      <c r="AF103" s="405"/>
      <c r="AG103" s="405"/>
      <c r="AH103" s="405"/>
    </row>
    <row r="104" spans="1:34" s="40" customFormat="1" ht="14.25">
      <c r="A104" s="573">
        <v>3</v>
      </c>
      <c r="B104" s="575">
        <v>44054</v>
      </c>
      <c r="C104" s="489"/>
      <c r="D104" s="490" t="s">
        <v>3688</v>
      </c>
      <c r="E104" s="491" t="s">
        <v>601</v>
      </c>
      <c r="F104" s="491" t="s">
        <v>3689</v>
      </c>
      <c r="G104" s="434"/>
      <c r="H104" s="434"/>
      <c r="I104" s="492"/>
      <c r="J104" s="577" t="s">
        <v>602</v>
      </c>
      <c r="K104" s="493"/>
      <c r="L104" s="493"/>
      <c r="M104" s="493"/>
      <c r="N104" s="493"/>
      <c r="O104" s="493"/>
      <c r="P104" s="494"/>
      <c r="Q104" s="392"/>
      <c r="R104" s="344" t="s">
        <v>603</v>
      </c>
      <c r="Z104" s="405"/>
      <c r="AA104" s="405"/>
      <c r="AB104" s="405"/>
      <c r="AC104" s="405"/>
      <c r="AD104" s="405"/>
      <c r="AE104" s="405"/>
      <c r="AF104" s="405"/>
      <c r="AG104" s="405"/>
      <c r="AH104" s="405"/>
    </row>
    <row r="105" spans="1:34" s="40" customFormat="1" ht="14.25">
      <c r="A105" s="574"/>
      <c r="B105" s="576"/>
      <c r="C105" s="489"/>
      <c r="D105" s="490" t="s">
        <v>3703</v>
      </c>
      <c r="E105" s="491" t="s">
        <v>3628</v>
      </c>
      <c r="F105" s="491" t="s">
        <v>3690</v>
      </c>
      <c r="G105" s="434"/>
      <c r="H105" s="434"/>
      <c r="I105" s="492"/>
      <c r="J105" s="578"/>
      <c r="K105" s="493"/>
      <c r="L105" s="493"/>
      <c r="M105" s="493"/>
      <c r="N105" s="493"/>
      <c r="O105" s="493"/>
      <c r="P105" s="494"/>
      <c r="Q105" s="392"/>
      <c r="R105" s="344"/>
      <c r="Z105" s="405"/>
      <c r="AA105" s="405"/>
      <c r="AB105" s="405"/>
      <c r="AC105" s="405"/>
      <c r="AD105" s="405"/>
      <c r="AE105" s="405"/>
      <c r="AF105" s="405"/>
      <c r="AG105" s="405"/>
      <c r="AH105" s="405"/>
    </row>
    <row r="106" spans="1:34" s="40" customFormat="1" ht="14.25">
      <c r="A106" s="496">
        <v>4</v>
      </c>
      <c r="B106" s="528">
        <v>44056</v>
      </c>
      <c r="C106" s="528"/>
      <c r="D106" s="462" t="s">
        <v>3704</v>
      </c>
      <c r="E106" s="463" t="s">
        <v>601</v>
      </c>
      <c r="F106" s="463">
        <v>15.5</v>
      </c>
      <c r="G106" s="529"/>
      <c r="H106" s="529">
        <v>30</v>
      </c>
      <c r="I106" s="463">
        <v>50</v>
      </c>
      <c r="J106" s="460" t="s">
        <v>3705</v>
      </c>
      <c r="K106" s="460">
        <f>H106-F106</f>
        <v>14.5</v>
      </c>
      <c r="L106" s="460">
        <v>100</v>
      </c>
      <c r="M106" s="460">
        <f>(K106*N106)-100</f>
        <v>987.5</v>
      </c>
      <c r="N106" s="460">
        <v>75</v>
      </c>
      <c r="O106" s="465" t="s">
        <v>600</v>
      </c>
      <c r="P106" s="477">
        <v>44056</v>
      </c>
      <c r="Q106" s="392"/>
      <c r="R106" s="344" t="s">
        <v>3707</v>
      </c>
      <c r="Z106" s="405"/>
      <c r="AA106" s="405"/>
      <c r="AB106" s="405"/>
      <c r="AC106" s="405"/>
      <c r="AD106" s="405"/>
      <c r="AE106" s="405"/>
      <c r="AF106" s="405"/>
      <c r="AG106" s="405"/>
      <c r="AH106" s="405"/>
    </row>
    <row r="107" spans="1:34" s="40" customFormat="1" ht="14.25">
      <c r="A107" s="496">
        <v>5</v>
      </c>
      <c r="B107" s="528">
        <v>44057</v>
      </c>
      <c r="C107" s="528"/>
      <c r="D107" s="462" t="s">
        <v>3716</v>
      </c>
      <c r="E107" s="463" t="s">
        <v>601</v>
      </c>
      <c r="F107" s="463">
        <v>77.5</v>
      </c>
      <c r="G107" s="529">
        <v>40</v>
      </c>
      <c r="H107" s="529">
        <v>108.5</v>
      </c>
      <c r="I107" s="463">
        <v>150</v>
      </c>
      <c r="J107" s="460" t="s">
        <v>3717</v>
      </c>
      <c r="K107" s="460">
        <f>H107-F107</f>
        <v>31</v>
      </c>
      <c r="L107" s="460">
        <v>100</v>
      </c>
      <c r="M107" s="460">
        <f>(K107*N107)-100</f>
        <v>2225</v>
      </c>
      <c r="N107" s="460">
        <v>75</v>
      </c>
      <c r="O107" s="465" t="s">
        <v>600</v>
      </c>
      <c r="P107" s="477">
        <v>44057</v>
      </c>
      <c r="Q107" s="392"/>
      <c r="R107" s="344" t="s">
        <v>3707</v>
      </c>
      <c r="Z107" s="405"/>
      <c r="AA107" s="405"/>
      <c r="AB107" s="405"/>
      <c r="AC107" s="405"/>
      <c r="AD107" s="405"/>
      <c r="AE107" s="405"/>
      <c r="AF107" s="405"/>
      <c r="AG107" s="405"/>
      <c r="AH107" s="405"/>
    </row>
    <row r="108" spans="1:34" s="40" customFormat="1" ht="14.25">
      <c r="A108" s="496">
        <v>6</v>
      </c>
      <c r="B108" s="528">
        <v>44063</v>
      </c>
      <c r="C108" s="528"/>
      <c r="D108" s="462" t="s">
        <v>3716</v>
      </c>
      <c r="E108" s="463" t="s">
        <v>601</v>
      </c>
      <c r="F108" s="463">
        <v>16</v>
      </c>
      <c r="G108" s="529"/>
      <c r="H108" s="529">
        <v>29</v>
      </c>
      <c r="I108" s="463">
        <v>50</v>
      </c>
      <c r="J108" s="460" t="s">
        <v>3674</v>
      </c>
      <c r="K108" s="460">
        <f>H108-F108</f>
        <v>13</v>
      </c>
      <c r="L108" s="460">
        <v>100</v>
      </c>
      <c r="M108" s="460">
        <f>(K108*N108)-100</f>
        <v>875</v>
      </c>
      <c r="N108" s="460">
        <v>75</v>
      </c>
      <c r="O108" s="465" t="s">
        <v>600</v>
      </c>
      <c r="P108" s="477">
        <v>44063</v>
      </c>
      <c r="Q108" s="392"/>
      <c r="R108" s="344" t="s">
        <v>3187</v>
      </c>
      <c r="Z108" s="405"/>
      <c r="AA108" s="405"/>
      <c r="AB108" s="405"/>
      <c r="AC108" s="405"/>
      <c r="AD108" s="405"/>
      <c r="AE108" s="405"/>
      <c r="AF108" s="405"/>
      <c r="AG108" s="405"/>
      <c r="AH108" s="405"/>
    </row>
    <row r="109" spans="1:34" s="40" customFormat="1" ht="14.25">
      <c r="A109" s="496">
        <v>7</v>
      </c>
      <c r="B109" s="528">
        <v>44064</v>
      </c>
      <c r="C109" s="528"/>
      <c r="D109" s="462" t="s">
        <v>3755</v>
      </c>
      <c r="E109" s="463" t="s">
        <v>601</v>
      </c>
      <c r="F109" s="463">
        <v>74.5</v>
      </c>
      <c r="G109" s="529">
        <v>35</v>
      </c>
      <c r="H109" s="529">
        <v>79</v>
      </c>
      <c r="I109" s="463">
        <v>150</v>
      </c>
      <c r="J109" s="460" t="s">
        <v>3756</v>
      </c>
      <c r="K109" s="460">
        <f>H109-F109</f>
        <v>4.5</v>
      </c>
      <c r="L109" s="460">
        <v>100</v>
      </c>
      <c r="M109" s="460">
        <f>(K109*N109)-100</f>
        <v>237.5</v>
      </c>
      <c r="N109" s="460">
        <v>75</v>
      </c>
      <c r="O109" s="465" t="s">
        <v>600</v>
      </c>
      <c r="P109" s="477">
        <v>44064</v>
      </c>
      <c r="Q109" s="392"/>
      <c r="R109" s="344" t="s">
        <v>603</v>
      </c>
      <c r="Z109" s="405"/>
      <c r="AA109" s="405"/>
      <c r="AB109" s="405"/>
      <c r="AC109" s="405"/>
      <c r="AD109" s="405"/>
      <c r="AE109" s="405"/>
      <c r="AF109" s="405"/>
      <c r="AG109" s="405"/>
      <c r="AH109" s="405"/>
    </row>
    <row r="110" spans="1:34" s="40" customFormat="1" ht="14.25">
      <c r="A110" s="496">
        <v>8</v>
      </c>
      <c r="B110" s="528">
        <v>44067</v>
      </c>
      <c r="C110" s="528"/>
      <c r="D110" s="462" t="s">
        <v>3773</v>
      </c>
      <c r="E110" s="463" t="s">
        <v>601</v>
      </c>
      <c r="F110" s="463">
        <v>0.55000000000000004</v>
      </c>
      <c r="G110" s="529"/>
      <c r="H110" s="529">
        <v>0.75</v>
      </c>
      <c r="I110" s="463" t="s">
        <v>3774</v>
      </c>
      <c r="J110" s="460" t="s">
        <v>3775</v>
      </c>
      <c r="K110" s="460">
        <f>H110-F110</f>
        <v>0.19999999999999996</v>
      </c>
      <c r="L110" s="460">
        <v>100</v>
      </c>
      <c r="M110" s="460">
        <f>(K110*N110)-100</f>
        <v>1599.9999999999995</v>
      </c>
      <c r="N110" s="460">
        <v>8500</v>
      </c>
      <c r="O110" s="465" t="s">
        <v>600</v>
      </c>
      <c r="P110" s="477">
        <v>44067</v>
      </c>
      <c r="Q110" s="392"/>
      <c r="R110" s="344" t="s">
        <v>603</v>
      </c>
      <c r="Z110" s="405"/>
      <c r="AA110" s="405"/>
      <c r="AB110" s="405"/>
      <c r="AC110" s="405"/>
      <c r="AD110" s="405"/>
      <c r="AE110" s="405"/>
      <c r="AF110" s="405"/>
      <c r="AG110" s="405"/>
      <c r="AH110" s="405"/>
    </row>
    <row r="111" spans="1:34" s="40" customFormat="1" ht="14.25">
      <c r="A111" s="488">
        <v>9</v>
      </c>
      <c r="B111" s="489">
        <v>44067</v>
      </c>
      <c r="C111" s="489"/>
      <c r="D111" s="490" t="s">
        <v>3776</v>
      </c>
      <c r="E111" s="491" t="s">
        <v>601</v>
      </c>
      <c r="F111" s="491" t="s">
        <v>3777</v>
      </c>
      <c r="G111" s="434">
        <v>18</v>
      </c>
      <c r="H111" s="434"/>
      <c r="I111" s="491" t="s">
        <v>3778</v>
      </c>
      <c r="J111" s="554" t="s">
        <v>602</v>
      </c>
      <c r="K111" s="554"/>
      <c r="L111" s="554"/>
      <c r="M111" s="554"/>
      <c r="N111" s="554"/>
      <c r="O111" s="426"/>
      <c r="P111" s="540"/>
      <c r="Q111" s="392"/>
      <c r="R111" s="344" t="s">
        <v>603</v>
      </c>
      <c r="Z111" s="405"/>
      <c r="AA111" s="405"/>
      <c r="AB111" s="405"/>
      <c r="AC111" s="405"/>
      <c r="AD111" s="405"/>
      <c r="AE111" s="405"/>
      <c r="AF111" s="405"/>
      <c r="AG111" s="405"/>
      <c r="AH111" s="405"/>
    </row>
    <row r="112" spans="1:34" s="40" customFormat="1" ht="14.25">
      <c r="A112" s="496">
        <v>10</v>
      </c>
      <c r="B112" s="528">
        <v>44067</v>
      </c>
      <c r="C112" s="528"/>
      <c r="D112" s="462" t="s">
        <v>3780</v>
      </c>
      <c r="E112" s="463" t="s">
        <v>601</v>
      </c>
      <c r="F112" s="463">
        <v>7.5</v>
      </c>
      <c r="G112" s="529">
        <v>2.5</v>
      </c>
      <c r="H112" s="529">
        <v>9.5</v>
      </c>
      <c r="I112" s="463" t="s">
        <v>3781</v>
      </c>
      <c r="J112" s="460" t="s">
        <v>3782</v>
      </c>
      <c r="K112" s="460">
        <f>H112-F112</f>
        <v>2</v>
      </c>
      <c r="L112" s="460">
        <v>100</v>
      </c>
      <c r="M112" s="460">
        <f>(K112*N112)-100</f>
        <v>1900</v>
      </c>
      <c r="N112" s="460">
        <v>1000</v>
      </c>
      <c r="O112" s="465" t="s">
        <v>600</v>
      </c>
      <c r="P112" s="477">
        <v>44067</v>
      </c>
      <c r="Q112" s="392"/>
      <c r="R112" s="344" t="s">
        <v>3187</v>
      </c>
      <c r="Z112" s="405"/>
      <c r="AA112" s="405"/>
      <c r="AB112" s="405"/>
      <c r="AC112" s="405"/>
      <c r="AD112" s="405"/>
      <c r="AE112" s="405"/>
      <c r="AF112" s="405"/>
      <c r="AG112" s="405"/>
      <c r="AH112" s="405"/>
    </row>
    <row r="113" spans="1:34" s="40" customFormat="1" ht="14.25">
      <c r="A113" s="496">
        <v>11</v>
      </c>
      <c r="B113" s="528">
        <v>44068</v>
      </c>
      <c r="C113" s="528"/>
      <c r="D113" s="462" t="s">
        <v>3798</v>
      </c>
      <c r="E113" s="463" t="s">
        <v>601</v>
      </c>
      <c r="F113" s="463">
        <v>3.75</v>
      </c>
      <c r="G113" s="529"/>
      <c r="H113" s="529">
        <v>5.0999999999999996</v>
      </c>
      <c r="I113" s="463">
        <v>8</v>
      </c>
      <c r="J113" s="460" t="s">
        <v>3799</v>
      </c>
      <c r="K113" s="460">
        <f>H113-F113</f>
        <v>1.3499999999999996</v>
      </c>
      <c r="L113" s="460">
        <v>100</v>
      </c>
      <c r="M113" s="460">
        <f>(K113*N113)-100</f>
        <v>1789.9999999999995</v>
      </c>
      <c r="N113" s="460">
        <v>1400</v>
      </c>
      <c r="O113" s="465" t="s">
        <v>600</v>
      </c>
      <c r="P113" s="477">
        <v>44068</v>
      </c>
      <c r="Q113" s="392"/>
      <c r="R113" s="344" t="s">
        <v>603</v>
      </c>
      <c r="Z113" s="405"/>
      <c r="AA113" s="405"/>
      <c r="AB113" s="405"/>
      <c r="AC113" s="405"/>
      <c r="AD113" s="405"/>
      <c r="AE113" s="405"/>
      <c r="AF113" s="405"/>
      <c r="AG113" s="405"/>
      <c r="AH113" s="405"/>
    </row>
    <row r="114" spans="1:34" s="40" customFormat="1" ht="14.25">
      <c r="A114" s="488">
        <v>12</v>
      </c>
      <c r="B114" s="489">
        <v>44068</v>
      </c>
      <c r="C114" s="489"/>
      <c r="D114" s="490" t="s">
        <v>3800</v>
      </c>
      <c r="E114" s="491" t="s">
        <v>601</v>
      </c>
      <c r="F114" s="492" t="s">
        <v>3801</v>
      </c>
      <c r="G114" s="434">
        <v>1.5</v>
      </c>
      <c r="H114" s="434"/>
      <c r="I114" s="491" t="s">
        <v>3802</v>
      </c>
      <c r="J114" s="557" t="s">
        <v>602</v>
      </c>
      <c r="K114" s="557"/>
      <c r="L114" s="557"/>
      <c r="M114" s="557"/>
      <c r="N114" s="557"/>
      <c r="O114" s="426"/>
      <c r="P114" s="540"/>
      <c r="Q114" s="392"/>
      <c r="R114" s="344" t="s">
        <v>603</v>
      </c>
      <c r="Z114" s="405"/>
      <c r="AA114" s="405"/>
      <c r="AB114" s="405"/>
      <c r="AC114" s="405"/>
      <c r="AD114" s="405"/>
      <c r="AE114" s="405"/>
      <c r="AF114" s="405"/>
      <c r="AG114" s="405"/>
      <c r="AH114" s="405"/>
    </row>
    <row r="115" spans="1:34" s="40" customFormat="1" ht="14.25">
      <c r="A115" s="475"/>
      <c r="B115" s="489"/>
      <c r="C115" s="489"/>
      <c r="D115" s="490"/>
      <c r="E115" s="491"/>
      <c r="F115" s="491"/>
      <c r="G115" s="434"/>
      <c r="H115" s="434"/>
      <c r="I115" s="491"/>
      <c r="J115" s="557"/>
      <c r="K115" s="557"/>
      <c r="L115" s="557"/>
      <c r="M115" s="557"/>
      <c r="N115" s="557"/>
      <c r="O115" s="426"/>
      <c r="P115" s="540"/>
      <c r="Q115" s="392"/>
      <c r="R115" s="344"/>
      <c r="Z115" s="405"/>
      <c r="AA115" s="405"/>
      <c r="AB115" s="405"/>
      <c r="AC115" s="405"/>
      <c r="AD115" s="405"/>
      <c r="AE115" s="405"/>
      <c r="AF115" s="405"/>
      <c r="AG115" s="405"/>
      <c r="AH115" s="405"/>
    </row>
    <row r="116" spans="1:34" s="40" customFormat="1" ht="15">
      <c r="A116" s="475"/>
      <c r="B116" s="471"/>
      <c r="C116" s="471"/>
      <c r="D116" s="391"/>
      <c r="E116" s="475"/>
      <c r="F116" s="432"/>
      <c r="G116" s="475"/>
      <c r="H116" s="475"/>
      <c r="I116" s="475"/>
      <c r="J116" s="471"/>
      <c r="K116" s="470"/>
      <c r="L116" s="475"/>
      <c r="M116" s="475"/>
      <c r="N116" s="475"/>
      <c r="O116" s="475"/>
      <c r="P116" s="472"/>
      <c r="Q116" s="392"/>
      <c r="R116" s="344"/>
      <c r="Z116" s="405"/>
      <c r="AA116" s="405"/>
      <c r="AB116" s="405"/>
      <c r="AC116" s="405"/>
      <c r="AD116" s="405"/>
      <c r="AE116" s="405"/>
      <c r="AF116" s="405"/>
      <c r="AG116" s="405"/>
      <c r="AH116" s="405"/>
    </row>
    <row r="117" spans="1:34" s="40" customFormat="1" ht="14.25">
      <c r="A117" s="379"/>
      <c r="B117" s="380"/>
      <c r="C117" s="380"/>
      <c r="D117" s="381"/>
      <c r="E117" s="379"/>
      <c r="F117" s="406"/>
      <c r="G117" s="379"/>
      <c r="H117" s="379"/>
      <c r="I117" s="379"/>
      <c r="J117" s="380"/>
      <c r="K117" s="407"/>
      <c r="L117" s="379"/>
      <c r="M117" s="379"/>
      <c r="N117" s="379"/>
      <c r="O117" s="408"/>
      <c r="P117" s="392"/>
      <c r="Q117" s="392"/>
      <c r="R117" s="344"/>
      <c r="Z117" s="405"/>
      <c r="AA117" s="405"/>
      <c r="AB117" s="405"/>
      <c r="AC117" s="405"/>
      <c r="AD117" s="405"/>
      <c r="AE117" s="405"/>
      <c r="AF117" s="405"/>
      <c r="AG117" s="405"/>
      <c r="AH117" s="405"/>
    </row>
    <row r="118" spans="1:34" ht="15">
      <c r="A118" s="100" t="s">
        <v>619</v>
      </c>
      <c r="B118" s="101"/>
      <c r="C118" s="101"/>
      <c r="D118" s="102"/>
      <c r="E118" s="34"/>
      <c r="F118" s="32"/>
      <c r="G118" s="32"/>
      <c r="H118" s="73"/>
      <c r="I118" s="120"/>
      <c r="J118" s="121"/>
      <c r="K118" s="17"/>
      <c r="L118" s="17"/>
      <c r="M118" s="17"/>
      <c r="N118" s="11"/>
      <c r="O118" s="53"/>
      <c r="Q118" s="9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34" ht="38.25">
      <c r="A119" s="20" t="s">
        <v>16</v>
      </c>
      <c r="B119" s="21" t="s">
        <v>575</v>
      </c>
      <c r="C119" s="21"/>
      <c r="D119" s="22" t="s">
        <v>588</v>
      </c>
      <c r="E119" s="21" t="s">
        <v>589</v>
      </c>
      <c r="F119" s="21" t="s">
        <v>590</v>
      </c>
      <c r="G119" s="21" t="s">
        <v>591</v>
      </c>
      <c r="H119" s="21" t="s">
        <v>592</v>
      </c>
      <c r="I119" s="21" t="s">
        <v>593</v>
      </c>
      <c r="J119" s="20" t="s">
        <v>594</v>
      </c>
      <c r="K119" s="21" t="s">
        <v>595</v>
      </c>
      <c r="L119" s="21" t="s">
        <v>596</v>
      </c>
      <c r="M119" s="21" t="s">
        <v>597</v>
      </c>
      <c r="N119" s="22" t="s">
        <v>598</v>
      </c>
      <c r="O119" s="21" t="s">
        <v>599</v>
      </c>
      <c r="P119" s="98"/>
      <c r="Q119" s="11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34" s="8" customFormat="1">
      <c r="A120" s="393"/>
      <c r="B120" s="394"/>
      <c r="C120" s="395"/>
      <c r="D120" s="396"/>
      <c r="E120" s="397"/>
      <c r="F120" s="397"/>
      <c r="G120" s="398"/>
      <c r="H120" s="398"/>
      <c r="I120" s="397"/>
      <c r="J120" s="399"/>
      <c r="K120" s="400"/>
      <c r="L120" s="401"/>
      <c r="M120" s="402"/>
      <c r="N120" s="403"/>
      <c r="O120" s="404"/>
      <c r="P120" s="124"/>
      <c r="Q120"/>
      <c r="R120" s="95"/>
      <c r="T120" s="57"/>
      <c r="U120" s="57"/>
      <c r="V120" s="57"/>
      <c r="W120" s="57"/>
      <c r="X120" s="57"/>
      <c r="Y120" s="57"/>
      <c r="Z120" s="57"/>
    </row>
    <row r="121" spans="1:34">
      <c r="A121" s="23" t="s">
        <v>604</v>
      </c>
      <c r="B121" s="23"/>
      <c r="C121" s="23"/>
      <c r="D121" s="23"/>
      <c r="E121" s="5"/>
      <c r="F121" s="30" t="s">
        <v>606</v>
      </c>
      <c r="G121" s="82"/>
      <c r="H121" s="82"/>
      <c r="I121" s="38"/>
      <c r="J121" s="85"/>
      <c r="K121" s="83"/>
      <c r="L121" s="84"/>
      <c r="M121" s="85"/>
      <c r="N121" s="86"/>
      <c r="O121" s="125"/>
      <c r="P121" s="11"/>
      <c r="Q121" s="16"/>
      <c r="R121" s="97"/>
      <c r="S121" s="16"/>
      <c r="T121" s="16"/>
      <c r="U121" s="16"/>
      <c r="V121" s="16"/>
      <c r="W121" s="16"/>
      <c r="X121" s="16"/>
      <c r="Y121" s="16"/>
    </row>
    <row r="122" spans="1:34">
      <c r="A122" s="29" t="s">
        <v>605</v>
      </c>
      <c r="B122" s="23"/>
      <c r="C122" s="23"/>
      <c r="D122" s="23"/>
      <c r="E122" s="32"/>
      <c r="F122" s="30" t="s">
        <v>608</v>
      </c>
      <c r="G122" s="12"/>
      <c r="H122" s="12"/>
      <c r="I122" s="12"/>
      <c r="J122" s="53"/>
      <c r="K122" s="12"/>
      <c r="L122" s="12"/>
      <c r="M122" s="12"/>
      <c r="N122" s="11"/>
      <c r="O122" s="53"/>
      <c r="Q122" s="7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34">
      <c r="A123" s="29"/>
      <c r="B123" s="23"/>
      <c r="C123" s="23"/>
      <c r="D123" s="23"/>
      <c r="E123" s="32"/>
      <c r="F123" s="30"/>
      <c r="G123" s="12"/>
      <c r="H123" s="12"/>
      <c r="I123" s="12"/>
      <c r="J123" s="53"/>
      <c r="K123" s="12"/>
      <c r="L123" s="12"/>
      <c r="M123" s="12"/>
      <c r="N123" s="11"/>
      <c r="O123" s="53"/>
      <c r="Q123" s="7"/>
      <c r="R123" s="82"/>
      <c r="S123" s="16"/>
      <c r="T123" s="16"/>
      <c r="U123" s="16"/>
      <c r="V123" s="16"/>
      <c r="W123" s="16"/>
      <c r="X123" s="16"/>
      <c r="Y123" s="16"/>
      <c r="Z123" s="16"/>
    </row>
    <row r="124" spans="1:34">
      <c r="A124" s="29"/>
      <c r="B124" s="23"/>
      <c r="C124" s="23"/>
      <c r="D124" s="23"/>
      <c r="E124" s="32"/>
      <c r="F124" s="30"/>
      <c r="G124" s="12"/>
      <c r="H124" s="12"/>
      <c r="I124" s="12"/>
      <c r="J124" s="53"/>
      <c r="K124" s="12"/>
      <c r="L124" s="12"/>
      <c r="M124" s="12"/>
      <c r="N124" s="11"/>
      <c r="O124" s="53"/>
      <c r="Q124" s="7"/>
      <c r="R124" s="82"/>
      <c r="S124" s="16"/>
      <c r="T124" s="16"/>
      <c r="U124" s="16"/>
      <c r="V124" s="16"/>
      <c r="W124" s="16"/>
      <c r="X124" s="16"/>
      <c r="Y124" s="16"/>
      <c r="Z124" s="16"/>
    </row>
    <row r="125" spans="1:34">
      <c r="A125" s="29"/>
      <c r="B125" s="23"/>
      <c r="C125" s="23"/>
      <c r="D125" s="23"/>
      <c r="E125" s="32"/>
      <c r="F125" s="30"/>
      <c r="G125" s="41"/>
      <c r="H125" s="42"/>
      <c r="I125" s="82"/>
      <c r="J125" s="17"/>
      <c r="K125" s="83"/>
      <c r="L125" s="84"/>
      <c r="M125" s="85"/>
      <c r="N125" s="86"/>
      <c r="O125" s="87"/>
      <c r="P125" s="5"/>
      <c r="Q125" s="11"/>
      <c r="R125" s="82"/>
      <c r="S125" s="16"/>
      <c r="T125" s="16"/>
      <c r="U125" s="16"/>
      <c r="V125" s="16"/>
      <c r="W125" s="16"/>
      <c r="X125" s="16"/>
      <c r="Y125" s="16"/>
      <c r="Z125" s="16"/>
    </row>
    <row r="126" spans="1:34">
      <c r="A126" s="37"/>
      <c r="B126" s="45"/>
      <c r="C126" s="103"/>
      <c r="D126" s="6"/>
      <c r="E126" s="38"/>
      <c r="F126" s="82"/>
      <c r="G126" s="41"/>
      <c r="H126" s="42"/>
      <c r="I126" s="82"/>
      <c r="J126" s="17"/>
      <c r="K126" s="83"/>
      <c r="L126" s="84"/>
      <c r="M126" s="85"/>
      <c r="N126" s="86"/>
      <c r="O126" s="87"/>
      <c r="P126" s="5"/>
      <c r="Q126" s="11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34" ht="15">
      <c r="A127" s="5"/>
      <c r="B127" s="104" t="s">
        <v>620</v>
      </c>
      <c r="C127" s="104"/>
      <c r="D127" s="104"/>
      <c r="E127" s="104"/>
      <c r="F127" s="17"/>
      <c r="G127" s="17"/>
      <c r="H127" s="105"/>
      <c r="I127" s="17"/>
      <c r="J127" s="74"/>
      <c r="K127" s="75"/>
      <c r="L127" s="17"/>
      <c r="M127" s="17"/>
      <c r="N127" s="16"/>
      <c r="O127" s="99"/>
      <c r="P127" s="7"/>
      <c r="Q127" s="11"/>
      <c r="R127" s="142"/>
      <c r="S127" s="16"/>
      <c r="T127" s="16"/>
      <c r="U127" s="16"/>
      <c r="V127" s="16"/>
      <c r="W127" s="16"/>
      <c r="X127" s="16"/>
      <c r="Y127" s="16"/>
      <c r="Z127" s="16"/>
    </row>
    <row r="128" spans="1:34" ht="38.25">
      <c r="A128" s="20" t="s">
        <v>16</v>
      </c>
      <c r="B128" s="21" t="s">
        <v>575</v>
      </c>
      <c r="C128" s="21"/>
      <c r="D128" s="22" t="s">
        <v>588</v>
      </c>
      <c r="E128" s="21" t="s">
        <v>589</v>
      </c>
      <c r="F128" s="21" t="s">
        <v>590</v>
      </c>
      <c r="G128" s="21" t="s">
        <v>621</v>
      </c>
      <c r="H128" s="21" t="s">
        <v>622</v>
      </c>
      <c r="I128" s="21" t="s">
        <v>593</v>
      </c>
      <c r="J128" s="61" t="s">
        <v>594</v>
      </c>
      <c r="K128" s="21" t="s">
        <v>595</v>
      </c>
      <c r="L128" s="21" t="s">
        <v>596</v>
      </c>
      <c r="M128" s="21" t="s">
        <v>597</v>
      </c>
      <c r="N128" s="22" t="s">
        <v>598</v>
      </c>
      <c r="O128" s="99"/>
      <c r="P128" s="7"/>
      <c r="Q128" s="11"/>
      <c r="R128" s="142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3">
        <v>1</v>
      </c>
      <c r="B129" s="106">
        <v>41579</v>
      </c>
      <c r="C129" s="106"/>
      <c r="D129" s="107" t="s">
        <v>623</v>
      </c>
      <c r="E129" s="108" t="s">
        <v>624</v>
      </c>
      <c r="F129" s="109">
        <v>82</v>
      </c>
      <c r="G129" s="108" t="s">
        <v>625</v>
      </c>
      <c r="H129" s="108">
        <v>100</v>
      </c>
      <c r="I129" s="126">
        <v>100</v>
      </c>
      <c r="J129" s="127" t="s">
        <v>626</v>
      </c>
      <c r="K129" s="128">
        <f t="shared" ref="K129:K160" si="88">H129-F129</f>
        <v>18</v>
      </c>
      <c r="L129" s="129">
        <f t="shared" ref="L129:L160" si="89">K129/F129</f>
        <v>0.21951219512195122</v>
      </c>
      <c r="M129" s="130" t="s">
        <v>600</v>
      </c>
      <c r="N129" s="131">
        <v>42657</v>
      </c>
      <c r="O129" s="53"/>
      <c r="P129" s="11"/>
      <c r="Q129" s="16"/>
      <c r="R129" s="142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3">
        <v>2</v>
      </c>
      <c r="B130" s="106">
        <v>41794</v>
      </c>
      <c r="C130" s="106"/>
      <c r="D130" s="107" t="s">
        <v>627</v>
      </c>
      <c r="E130" s="108" t="s">
        <v>601</v>
      </c>
      <c r="F130" s="109">
        <v>257</v>
      </c>
      <c r="G130" s="108" t="s">
        <v>625</v>
      </c>
      <c r="H130" s="108">
        <v>300</v>
      </c>
      <c r="I130" s="126">
        <v>300</v>
      </c>
      <c r="J130" s="127" t="s">
        <v>626</v>
      </c>
      <c r="K130" s="128">
        <f t="shared" si="88"/>
        <v>43</v>
      </c>
      <c r="L130" s="129">
        <f t="shared" si="89"/>
        <v>0.16731517509727625</v>
      </c>
      <c r="M130" s="130" t="s">
        <v>600</v>
      </c>
      <c r="N130" s="131">
        <v>41822</v>
      </c>
      <c r="O130" s="53"/>
      <c r="P130" s="11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3">
        <v>3</v>
      </c>
      <c r="B131" s="106">
        <v>41828</v>
      </c>
      <c r="C131" s="106"/>
      <c r="D131" s="107" t="s">
        <v>628</v>
      </c>
      <c r="E131" s="108" t="s">
        <v>601</v>
      </c>
      <c r="F131" s="109">
        <v>393</v>
      </c>
      <c r="G131" s="108" t="s">
        <v>625</v>
      </c>
      <c r="H131" s="108">
        <v>468</v>
      </c>
      <c r="I131" s="126">
        <v>468</v>
      </c>
      <c r="J131" s="127" t="s">
        <v>626</v>
      </c>
      <c r="K131" s="128">
        <f t="shared" si="88"/>
        <v>75</v>
      </c>
      <c r="L131" s="129">
        <f t="shared" si="89"/>
        <v>0.19083969465648856</v>
      </c>
      <c r="M131" s="130" t="s">
        <v>600</v>
      </c>
      <c r="N131" s="131">
        <v>41863</v>
      </c>
      <c r="O131" s="53"/>
      <c r="P131" s="11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3">
        <v>4</v>
      </c>
      <c r="B132" s="106">
        <v>41857</v>
      </c>
      <c r="C132" s="106"/>
      <c r="D132" s="107" t="s">
        <v>629</v>
      </c>
      <c r="E132" s="108" t="s">
        <v>601</v>
      </c>
      <c r="F132" s="109">
        <v>205</v>
      </c>
      <c r="G132" s="108" t="s">
        <v>625</v>
      </c>
      <c r="H132" s="108">
        <v>275</v>
      </c>
      <c r="I132" s="126">
        <v>250</v>
      </c>
      <c r="J132" s="127" t="s">
        <v>626</v>
      </c>
      <c r="K132" s="128">
        <f t="shared" si="88"/>
        <v>70</v>
      </c>
      <c r="L132" s="129">
        <f t="shared" si="89"/>
        <v>0.34146341463414637</v>
      </c>
      <c r="M132" s="130" t="s">
        <v>600</v>
      </c>
      <c r="N132" s="131">
        <v>41962</v>
      </c>
      <c r="O132" s="53"/>
      <c r="P132" s="11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3">
        <v>5</v>
      </c>
      <c r="B133" s="106">
        <v>41886</v>
      </c>
      <c r="C133" s="106"/>
      <c r="D133" s="107" t="s">
        <v>630</v>
      </c>
      <c r="E133" s="108" t="s">
        <v>601</v>
      </c>
      <c r="F133" s="109">
        <v>162</v>
      </c>
      <c r="G133" s="108" t="s">
        <v>625</v>
      </c>
      <c r="H133" s="108">
        <v>190</v>
      </c>
      <c r="I133" s="126">
        <v>190</v>
      </c>
      <c r="J133" s="127" t="s">
        <v>626</v>
      </c>
      <c r="K133" s="128">
        <f t="shared" si="88"/>
        <v>28</v>
      </c>
      <c r="L133" s="129">
        <f t="shared" si="89"/>
        <v>0.1728395061728395</v>
      </c>
      <c r="M133" s="130" t="s">
        <v>600</v>
      </c>
      <c r="N133" s="131">
        <v>42006</v>
      </c>
      <c r="O133" s="53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3">
        <v>6</v>
      </c>
      <c r="B134" s="106">
        <v>41886</v>
      </c>
      <c r="C134" s="106"/>
      <c r="D134" s="107" t="s">
        <v>631</v>
      </c>
      <c r="E134" s="108" t="s">
        <v>601</v>
      </c>
      <c r="F134" s="109">
        <v>75</v>
      </c>
      <c r="G134" s="108" t="s">
        <v>625</v>
      </c>
      <c r="H134" s="108">
        <v>91.5</v>
      </c>
      <c r="I134" s="126" t="s">
        <v>632</v>
      </c>
      <c r="J134" s="127" t="s">
        <v>633</v>
      </c>
      <c r="K134" s="128">
        <f t="shared" si="88"/>
        <v>16.5</v>
      </c>
      <c r="L134" s="129">
        <f t="shared" si="89"/>
        <v>0.22</v>
      </c>
      <c r="M134" s="130" t="s">
        <v>600</v>
      </c>
      <c r="N134" s="131">
        <v>41954</v>
      </c>
      <c r="O134" s="53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3">
        <v>7</v>
      </c>
      <c r="B135" s="106">
        <v>41913</v>
      </c>
      <c r="C135" s="106"/>
      <c r="D135" s="107" t="s">
        <v>634</v>
      </c>
      <c r="E135" s="108" t="s">
        <v>601</v>
      </c>
      <c r="F135" s="109">
        <v>850</v>
      </c>
      <c r="G135" s="108" t="s">
        <v>625</v>
      </c>
      <c r="H135" s="108">
        <v>982.5</v>
      </c>
      <c r="I135" s="126">
        <v>1050</v>
      </c>
      <c r="J135" s="127" t="s">
        <v>635</v>
      </c>
      <c r="K135" s="128">
        <f t="shared" si="88"/>
        <v>132.5</v>
      </c>
      <c r="L135" s="129">
        <f t="shared" si="89"/>
        <v>0.15588235294117647</v>
      </c>
      <c r="M135" s="130" t="s">
        <v>600</v>
      </c>
      <c r="N135" s="131">
        <v>42039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3">
        <v>8</v>
      </c>
      <c r="B136" s="106">
        <v>41913</v>
      </c>
      <c r="C136" s="106"/>
      <c r="D136" s="107" t="s">
        <v>636</v>
      </c>
      <c r="E136" s="108" t="s">
        <v>601</v>
      </c>
      <c r="F136" s="109">
        <v>475</v>
      </c>
      <c r="G136" s="108" t="s">
        <v>625</v>
      </c>
      <c r="H136" s="108">
        <v>515</v>
      </c>
      <c r="I136" s="126">
        <v>600</v>
      </c>
      <c r="J136" s="127" t="s">
        <v>637</v>
      </c>
      <c r="K136" s="128">
        <f t="shared" si="88"/>
        <v>40</v>
      </c>
      <c r="L136" s="129">
        <f t="shared" si="89"/>
        <v>8.4210526315789472E-2</v>
      </c>
      <c r="M136" s="130" t="s">
        <v>600</v>
      </c>
      <c r="N136" s="131">
        <v>41939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3">
        <v>9</v>
      </c>
      <c r="B137" s="106">
        <v>41913</v>
      </c>
      <c r="C137" s="106"/>
      <c r="D137" s="107" t="s">
        <v>638</v>
      </c>
      <c r="E137" s="108" t="s">
        <v>601</v>
      </c>
      <c r="F137" s="109">
        <v>86</v>
      </c>
      <c r="G137" s="108" t="s">
        <v>625</v>
      </c>
      <c r="H137" s="108">
        <v>99</v>
      </c>
      <c r="I137" s="126">
        <v>140</v>
      </c>
      <c r="J137" s="127" t="s">
        <v>639</v>
      </c>
      <c r="K137" s="128">
        <f t="shared" si="88"/>
        <v>13</v>
      </c>
      <c r="L137" s="129">
        <f t="shared" si="89"/>
        <v>0.15116279069767441</v>
      </c>
      <c r="M137" s="130" t="s">
        <v>600</v>
      </c>
      <c r="N137" s="131">
        <v>41939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3">
        <v>10</v>
      </c>
      <c r="B138" s="106">
        <v>41926</v>
      </c>
      <c r="C138" s="106"/>
      <c r="D138" s="107" t="s">
        <v>640</v>
      </c>
      <c r="E138" s="108" t="s">
        <v>601</v>
      </c>
      <c r="F138" s="109">
        <v>496.6</v>
      </c>
      <c r="G138" s="108" t="s">
        <v>625</v>
      </c>
      <c r="H138" s="108">
        <v>621</v>
      </c>
      <c r="I138" s="126">
        <v>580</v>
      </c>
      <c r="J138" s="127" t="s">
        <v>626</v>
      </c>
      <c r="K138" s="128">
        <f t="shared" si="88"/>
        <v>124.39999999999998</v>
      </c>
      <c r="L138" s="129">
        <f t="shared" si="89"/>
        <v>0.25050342327829234</v>
      </c>
      <c r="M138" s="130" t="s">
        <v>600</v>
      </c>
      <c r="N138" s="131">
        <v>42605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3">
        <v>11</v>
      </c>
      <c r="B139" s="106">
        <v>41926</v>
      </c>
      <c r="C139" s="106"/>
      <c r="D139" s="107" t="s">
        <v>641</v>
      </c>
      <c r="E139" s="108" t="s">
        <v>601</v>
      </c>
      <c r="F139" s="109">
        <v>2481.9</v>
      </c>
      <c r="G139" s="108" t="s">
        <v>625</v>
      </c>
      <c r="H139" s="108">
        <v>2840</v>
      </c>
      <c r="I139" s="126">
        <v>2870</v>
      </c>
      <c r="J139" s="127" t="s">
        <v>642</v>
      </c>
      <c r="K139" s="128">
        <f t="shared" si="88"/>
        <v>358.09999999999991</v>
      </c>
      <c r="L139" s="129">
        <f t="shared" si="89"/>
        <v>0.14428462065353154</v>
      </c>
      <c r="M139" s="130" t="s">
        <v>600</v>
      </c>
      <c r="N139" s="131">
        <v>42017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3">
        <v>12</v>
      </c>
      <c r="B140" s="106">
        <v>41928</v>
      </c>
      <c r="C140" s="106"/>
      <c r="D140" s="107" t="s">
        <v>643</v>
      </c>
      <c r="E140" s="108" t="s">
        <v>601</v>
      </c>
      <c r="F140" s="109">
        <v>84.5</v>
      </c>
      <c r="G140" s="108" t="s">
        <v>625</v>
      </c>
      <c r="H140" s="108">
        <v>93</v>
      </c>
      <c r="I140" s="126">
        <v>110</v>
      </c>
      <c r="J140" s="127" t="s">
        <v>644</v>
      </c>
      <c r="K140" s="128">
        <f t="shared" si="88"/>
        <v>8.5</v>
      </c>
      <c r="L140" s="129">
        <f t="shared" si="89"/>
        <v>0.10059171597633136</v>
      </c>
      <c r="M140" s="130" t="s">
        <v>600</v>
      </c>
      <c r="N140" s="131">
        <v>41939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3">
        <v>13</v>
      </c>
      <c r="B141" s="106">
        <v>41928</v>
      </c>
      <c r="C141" s="106"/>
      <c r="D141" s="107" t="s">
        <v>645</v>
      </c>
      <c r="E141" s="108" t="s">
        <v>601</v>
      </c>
      <c r="F141" s="109">
        <v>401</v>
      </c>
      <c r="G141" s="108" t="s">
        <v>625</v>
      </c>
      <c r="H141" s="108">
        <v>428</v>
      </c>
      <c r="I141" s="126">
        <v>450</v>
      </c>
      <c r="J141" s="127" t="s">
        <v>646</v>
      </c>
      <c r="K141" s="128">
        <f t="shared" si="88"/>
        <v>27</v>
      </c>
      <c r="L141" s="129">
        <f t="shared" si="89"/>
        <v>6.7331670822942641E-2</v>
      </c>
      <c r="M141" s="130" t="s">
        <v>600</v>
      </c>
      <c r="N141" s="131">
        <v>42020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3">
        <v>14</v>
      </c>
      <c r="B142" s="106">
        <v>41928</v>
      </c>
      <c r="C142" s="106"/>
      <c r="D142" s="107" t="s">
        <v>647</v>
      </c>
      <c r="E142" s="108" t="s">
        <v>601</v>
      </c>
      <c r="F142" s="109">
        <v>101</v>
      </c>
      <c r="G142" s="108" t="s">
        <v>625</v>
      </c>
      <c r="H142" s="108">
        <v>112</v>
      </c>
      <c r="I142" s="126">
        <v>120</v>
      </c>
      <c r="J142" s="127" t="s">
        <v>648</v>
      </c>
      <c r="K142" s="128">
        <f t="shared" si="88"/>
        <v>11</v>
      </c>
      <c r="L142" s="129">
        <f t="shared" si="89"/>
        <v>0.10891089108910891</v>
      </c>
      <c r="M142" s="130" t="s">
        <v>600</v>
      </c>
      <c r="N142" s="131">
        <v>41939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3">
        <v>15</v>
      </c>
      <c r="B143" s="106">
        <v>41954</v>
      </c>
      <c r="C143" s="106"/>
      <c r="D143" s="107" t="s">
        <v>649</v>
      </c>
      <c r="E143" s="108" t="s">
        <v>601</v>
      </c>
      <c r="F143" s="109">
        <v>59</v>
      </c>
      <c r="G143" s="108" t="s">
        <v>625</v>
      </c>
      <c r="H143" s="108">
        <v>76</v>
      </c>
      <c r="I143" s="126">
        <v>76</v>
      </c>
      <c r="J143" s="127" t="s">
        <v>626</v>
      </c>
      <c r="K143" s="128">
        <f t="shared" si="88"/>
        <v>17</v>
      </c>
      <c r="L143" s="129">
        <f t="shared" si="89"/>
        <v>0.28813559322033899</v>
      </c>
      <c r="M143" s="130" t="s">
        <v>600</v>
      </c>
      <c r="N143" s="131">
        <v>43032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3">
        <v>16</v>
      </c>
      <c r="B144" s="106">
        <v>41954</v>
      </c>
      <c r="C144" s="106"/>
      <c r="D144" s="107" t="s">
        <v>638</v>
      </c>
      <c r="E144" s="108" t="s">
        <v>601</v>
      </c>
      <c r="F144" s="109">
        <v>99</v>
      </c>
      <c r="G144" s="108" t="s">
        <v>625</v>
      </c>
      <c r="H144" s="108">
        <v>120</v>
      </c>
      <c r="I144" s="126">
        <v>120</v>
      </c>
      <c r="J144" s="127" t="s">
        <v>650</v>
      </c>
      <c r="K144" s="128">
        <f t="shared" si="88"/>
        <v>21</v>
      </c>
      <c r="L144" s="129">
        <f t="shared" si="89"/>
        <v>0.21212121212121213</v>
      </c>
      <c r="M144" s="130" t="s">
        <v>600</v>
      </c>
      <c r="N144" s="131">
        <v>41960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3">
        <v>17</v>
      </c>
      <c r="B145" s="106">
        <v>41956</v>
      </c>
      <c r="C145" s="106"/>
      <c r="D145" s="107" t="s">
        <v>651</v>
      </c>
      <c r="E145" s="108" t="s">
        <v>601</v>
      </c>
      <c r="F145" s="109">
        <v>22</v>
      </c>
      <c r="G145" s="108" t="s">
        <v>625</v>
      </c>
      <c r="H145" s="108">
        <v>33.549999999999997</v>
      </c>
      <c r="I145" s="126">
        <v>32</v>
      </c>
      <c r="J145" s="127" t="s">
        <v>652</v>
      </c>
      <c r="K145" s="128">
        <f t="shared" si="88"/>
        <v>11.549999999999997</v>
      </c>
      <c r="L145" s="129">
        <f t="shared" si="89"/>
        <v>0.52499999999999991</v>
      </c>
      <c r="M145" s="130" t="s">
        <v>600</v>
      </c>
      <c r="N145" s="131">
        <v>42188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18</v>
      </c>
      <c r="B146" s="106">
        <v>41976</v>
      </c>
      <c r="C146" s="106"/>
      <c r="D146" s="107" t="s">
        <v>653</v>
      </c>
      <c r="E146" s="108" t="s">
        <v>601</v>
      </c>
      <c r="F146" s="109">
        <v>440</v>
      </c>
      <c r="G146" s="108" t="s">
        <v>625</v>
      </c>
      <c r="H146" s="108">
        <v>520</v>
      </c>
      <c r="I146" s="126">
        <v>520</v>
      </c>
      <c r="J146" s="127" t="s">
        <v>654</v>
      </c>
      <c r="K146" s="128">
        <f t="shared" si="88"/>
        <v>80</v>
      </c>
      <c r="L146" s="129">
        <f t="shared" si="89"/>
        <v>0.18181818181818182</v>
      </c>
      <c r="M146" s="130" t="s">
        <v>600</v>
      </c>
      <c r="N146" s="131">
        <v>42208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3">
        <v>19</v>
      </c>
      <c r="B147" s="106">
        <v>41976</v>
      </c>
      <c r="C147" s="106"/>
      <c r="D147" s="107" t="s">
        <v>655</v>
      </c>
      <c r="E147" s="108" t="s">
        <v>601</v>
      </c>
      <c r="F147" s="109">
        <v>360</v>
      </c>
      <c r="G147" s="108" t="s">
        <v>625</v>
      </c>
      <c r="H147" s="108">
        <v>427</v>
      </c>
      <c r="I147" s="126">
        <v>425</v>
      </c>
      <c r="J147" s="127" t="s">
        <v>656</v>
      </c>
      <c r="K147" s="128">
        <f t="shared" si="88"/>
        <v>67</v>
      </c>
      <c r="L147" s="129">
        <f t="shared" si="89"/>
        <v>0.18611111111111112</v>
      </c>
      <c r="M147" s="130" t="s">
        <v>600</v>
      </c>
      <c r="N147" s="131">
        <v>42058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20</v>
      </c>
      <c r="B148" s="106">
        <v>42012</v>
      </c>
      <c r="C148" s="106"/>
      <c r="D148" s="107" t="s">
        <v>657</v>
      </c>
      <c r="E148" s="108" t="s">
        <v>601</v>
      </c>
      <c r="F148" s="109">
        <v>360</v>
      </c>
      <c r="G148" s="108" t="s">
        <v>625</v>
      </c>
      <c r="H148" s="108">
        <v>455</v>
      </c>
      <c r="I148" s="126">
        <v>420</v>
      </c>
      <c r="J148" s="127" t="s">
        <v>658</v>
      </c>
      <c r="K148" s="128">
        <f t="shared" si="88"/>
        <v>95</v>
      </c>
      <c r="L148" s="129">
        <f t="shared" si="89"/>
        <v>0.2638888888888889</v>
      </c>
      <c r="M148" s="130" t="s">
        <v>600</v>
      </c>
      <c r="N148" s="131">
        <v>42024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21</v>
      </c>
      <c r="B149" s="106">
        <v>42012</v>
      </c>
      <c r="C149" s="106"/>
      <c r="D149" s="107" t="s">
        <v>659</v>
      </c>
      <c r="E149" s="108" t="s">
        <v>601</v>
      </c>
      <c r="F149" s="109">
        <v>130</v>
      </c>
      <c r="G149" s="108"/>
      <c r="H149" s="108">
        <v>175.5</v>
      </c>
      <c r="I149" s="126">
        <v>165</v>
      </c>
      <c r="J149" s="127" t="s">
        <v>660</v>
      </c>
      <c r="K149" s="128">
        <f t="shared" si="88"/>
        <v>45.5</v>
      </c>
      <c r="L149" s="129">
        <f t="shared" si="89"/>
        <v>0.35</v>
      </c>
      <c r="M149" s="130" t="s">
        <v>600</v>
      </c>
      <c r="N149" s="131">
        <v>43088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22</v>
      </c>
      <c r="B150" s="106">
        <v>42040</v>
      </c>
      <c r="C150" s="106"/>
      <c r="D150" s="107" t="s">
        <v>390</v>
      </c>
      <c r="E150" s="108" t="s">
        <v>624</v>
      </c>
      <c r="F150" s="109">
        <v>98</v>
      </c>
      <c r="G150" s="108"/>
      <c r="H150" s="108">
        <v>120</v>
      </c>
      <c r="I150" s="126">
        <v>120</v>
      </c>
      <c r="J150" s="127" t="s">
        <v>626</v>
      </c>
      <c r="K150" s="128">
        <f t="shared" si="88"/>
        <v>22</v>
      </c>
      <c r="L150" s="129">
        <f t="shared" si="89"/>
        <v>0.22448979591836735</v>
      </c>
      <c r="M150" s="130" t="s">
        <v>600</v>
      </c>
      <c r="N150" s="131">
        <v>42753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23</v>
      </c>
      <c r="B151" s="106">
        <v>42040</v>
      </c>
      <c r="C151" s="106"/>
      <c r="D151" s="107" t="s">
        <v>661</v>
      </c>
      <c r="E151" s="108" t="s">
        <v>624</v>
      </c>
      <c r="F151" s="109">
        <v>196</v>
      </c>
      <c r="G151" s="108"/>
      <c r="H151" s="108">
        <v>262</v>
      </c>
      <c r="I151" s="126">
        <v>255</v>
      </c>
      <c r="J151" s="127" t="s">
        <v>626</v>
      </c>
      <c r="K151" s="128">
        <f t="shared" si="88"/>
        <v>66</v>
      </c>
      <c r="L151" s="129">
        <f t="shared" si="89"/>
        <v>0.33673469387755101</v>
      </c>
      <c r="M151" s="130" t="s">
        <v>600</v>
      </c>
      <c r="N151" s="131">
        <v>42599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24</v>
      </c>
      <c r="B152" s="110">
        <v>42067</v>
      </c>
      <c r="C152" s="110"/>
      <c r="D152" s="111" t="s">
        <v>389</v>
      </c>
      <c r="E152" s="112" t="s">
        <v>624</v>
      </c>
      <c r="F152" s="113">
        <v>235</v>
      </c>
      <c r="G152" s="113"/>
      <c r="H152" s="114">
        <v>77</v>
      </c>
      <c r="I152" s="132" t="s">
        <v>662</v>
      </c>
      <c r="J152" s="133" t="s">
        <v>663</v>
      </c>
      <c r="K152" s="134">
        <f t="shared" si="88"/>
        <v>-158</v>
      </c>
      <c r="L152" s="135">
        <f t="shared" si="89"/>
        <v>-0.67234042553191486</v>
      </c>
      <c r="M152" s="136" t="s">
        <v>664</v>
      </c>
      <c r="N152" s="137">
        <v>43522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25</v>
      </c>
      <c r="B153" s="106">
        <v>42067</v>
      </c>
      <c r="C153" s="106"/>
      <c r="D153" s="107" t="s">
        <v>481</v>
      </c>
      <c r="E153" s="108" t="s">
        <v>624</v>
      </c>
      <c r="F153" s="109">
        <v>185</v>
      </c>
      <c r="G153" s="108"/>
      <c r="H153" s="108">
        <v>224</v>
      </c>
      <c r="I153" s="126" t="s">
        <v>665</v>
      </c>
      <c r="J153" s="127" t="s">
        <v>626</v>
      </c>
      <c r="K153" s="128">
        <f t="shared" si="88"/>
        <v>39</v>
      </c>
      <c r="L153" s="129">
        <f t="shared" si="89"/>
        <v>0.21081081081081082</v>
      </c>
      <c r="M153" s="130" t="s">
        <v>600</v>
      </c>
      <c r="N153" s="131">
        <v>42647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364">
        <v>26</v>
      </c>
      <c r="B154" s="115">
        <v>42090</v>
      </c>
      <c r="C154" s="115"/>
      <c r="D154" s="116" t="s">
        <v>666</v>
      </c>
      <c r="E154" s="117" t="s">
        <v>624</v>
      </c>
      <c r="F154" s="118">
        <v>49.5</v>
      </c>
      <c r="G154" s="119"/>
      <c r="H154" s="119">
        <v>15.85</v>
      </c>
      <c r="I154" s="119">
        <v>67</v>
      </c>
      <c r="J154" s="138" t="s">
        <v>667</v>
      </c>
      <c r="K154" s="119">
        <f t="shared" si="88"/>
        <v>-33.65</v>
      </c>
      <c r="L154" s="139">
        <f t="shared" si="89"/>
        <v>-0.67979797979797973</v>
      </c>
      <c r="M154" s="136" t="s">
        <v>664</v>
      </c>
      <c r="N154" s="140">
        <v>43627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27</v>
      </c>
      <c r="B155" s="106">
        <v>42093</v>
      </c>
      <c r="C155" s="106"/>
      <c r="D155" s="107" t="s">
        <v>668</v>
      </c>
      <c r="E155" s="108" t="s">
        <v>624</v>
      </c>
      <c r="F155" s="109">
        <v>183.5</v>
      </c>
      <c r="G155" s="108"/>
      <c r="H155" s="108">
        <v>219</v>
      </c>
      <c r="I155" s="126">
        <v>218</v>
      </c>
      <c r="J155" s="127" t="s">
        <v>669</v>
      </c>
      <c r="K155" s="128">
        <f t="shared" si="88"/>
        <v>35.5</v>
      </c>
      <c r="L155" s="129">
        <f t="shared" si="89"/>
        <v>0.19346049046321526</v>
      </c>
      <c r="M155" s="130" t="s">
        <v>600</v>
      </c>
      <c r="N155" s="131">
        <v>42103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28</v>
      </c>
      <c r="B156" s="106">
        <v>42114</v>
      </c>
      <c r="C156" s="106"/>
      <c r="D156" s="107" t="s">
        <v>670</v>
      </c>
      <c r="E156" s="108" t="s">
        <v>624</v>
      </c>
      <c r="F156" s="109">
        <f>(227+237)/2</f>
        <v>232</v>
      </c>
      <c r="G156" s="108"/>
      <c r="H156" s="108">
        <v>298</v>
      </c>
      <c r="I156" s="126">
        <v>298</v>
      </c>
      <c r="J156" s="127" t="s">
        <v>626</v>
      </c>
      <c r="K156" s="128">
        <f t="shared" si="88"/>
        <v>66</v>
      </c>
      <c r="L156" s="129">
        <f t="shared" si="89"/>
        <v>0.28448275862068967</v>
      </c>
      <c r="M156" s="130" t="s">
        <v>600</v>
      </c>
      <c r="N156" s="131">
        <v>42823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29</v>
      </c>
      <c r="B157" s="106">
        <v>42128</v>
      </c>
      <c r="C157" s="106"/>
      <c r="D157" s="107" t="s">
        <v>671</v>
      </c>
      <c r="E157" s="108" t="s">
        <v>601</v>
      </c>
      <c r="F157" s="109">
        <v>385</v>
      </c>
      <c r="G157" s="108"/>
      <c r="H157" s="108">
        <f>212.5+331</f>
        <v>543.5</v>
      </c>
      <c r="I157" s="126">
        <v>510</v>
      </c>
      <c r="J157" s="127" t="s">
        <v>672</v>
      </c>
      <c r="K157" s="128">
        <f t="shared" si="88"/>
        <v>158.5</v>
      </c>
      <c r="L157" s="129">
        <f t="shared" si="89"/>
        <v>0.41168831168831171</v>
      </c>
      <c r="M157" s="130" t="s">
        <v>600</v>
      </c>
      <c r="N157" s="131">
        <v>42235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30</v>
      </c>
      <c r="B158" s="106">
        <v>42128</v>
      </c>
      <c r="C158" s="106"/>
      <c r="D158" s="107" t="s">
        <v>673</v>
      </c>
      <c r="E158" s="108" t="s">
        <v>601</v>
      </c>
      <c r="F158" s="109">
        <v>115.5</v>
      </c>
      <c r="G158" s="108"/>
      <c r="H158" s="108">
        <v>146</v>
      </c>
      <c r="I158" s="126">
        <v>142</v>
      </c>
      <c r="J158" s="127" t="s">
        <v>674</v>
      </c>
      <c r="K158" s="128">
        <f t="shared" si="88"/>
        <v>30.5</v>
      </c>
      <c r="L158" s="129">
        <f t="shared" si="89"/>
        <v>0.26406926406926406</v>
      </c>
      <c r="M158" s="130" t="s">
        <v>600</v>
      </c>
      <c r="N158" s="131">
        <v>42202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31</v>
      </c>
      <c r="B159" s="106">
        <v>42151</v>
      </c>
      <c r="C159" s="106"/>
      <c r="D159" s="107" t="s">
        <v>675</v>
      </c>
      <c r="E159" s="108" t="s">
        <v>601</v>
      </c>
      <c r="F159" s="109">
        <v>237.5</v>
      </c>
      <c r="G159" s="108"/>
      <c r="H159" s="108">
        <v>279.5</v>
      </c>
      <c r="I159" s="126">
        <v>278</v>
      </c>
      <c r="J159" s="127" t="s">
        <v>626</v>
      </c>
      <c r="K159" s="128">
        <f t="shared" si="88"/>
        <v>42</v>
      </c>
      <c r="L159" s="129">
        <f t="shared" si="89"/>
        <v>0.17684210526315788</v>
      </c>
      <c r="M159" s="130" t="s">
        <v>600</v>
      </c>
      <c r="N159" s="131">
        <v>42222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32</v>
      </c>
      <c r="B160" s="106">
        <v>42174</v>
      </c>
      <c r="C160" s="106"/>
      <c r="D160" s="107" t="s">
        <v>645</v>
      </c>
      <c r="E160" s="108" t="s">
        <v>624</v>
      </c>
      <c r="F160" s="109">
        <v>340</v>
      </c>
      <c r="G160" s="108"/>
      <c r="H160" s="108">
        <v>448</v>
      </c>
      <c r="I160" s="126">
        <v>448</v>
      </c>
      <c r="J160" s="127" t="s">
        <v>626</v>
      </c>
      <c r="K160" s="128">
        <f t="shared" si="88"/>
        <v>108</v>
      </c>
      <c r="L160" s="129">
        <f t="shared" si="89"/>
        <v>0.31764705882352939</v>
      </c>
      <c r="M160" s="130" t="s">
        <v>600</v>
      </c>
      <c r="N160" s="131">
        <v>43018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33</v>
      </c>
      <c r="B161" s="106">
        <v>42191</v>
      </c>
      <c r="C161" s="106"/>
      <c r="D161" s="107" t="s">
        <v>676</v>
      </c>
      <c r="E161" s="108" t="s">
        <v>624</v>
      </c>
      <c r="F161" s="109">
        <v>390</v>
      </c>
      <c r="G161" s="108"/>
      <c r="H161" s="108">
        <v>460</v>
      </c>
      <c r="I161" s="126">
        <v>460</v>
      </c>
      <c r="J161" s="127" t="s">
        <v>626</v>
      </c>
      <c r="K161" s="128">
        <f t="shared" ref="K161:K181" si="90">H161-F161</f>
        <v>70</v>
      </c>
      <c r="L161" s="129">
        <f t="shared" ref="L161:L181" si="91">K161/F161</f>
        <v>0.17948717948717949</v>
      </c>
      <c r="M161" s="130" t="s">
        <v>600</v>
      </c>
      <c r="N161" s="131">
        <v>42478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34</v>
      </c>
      <c r="B162" s="110">
        <v>42195</v>
      </c>
      <c r="C162" s="110"/>
      <c r="D162" s="111" t="s">
        <v>677</v>
      </c>
      <c r="E162" s="112" t="s">
        <v>624</v>
      </c>
      <c r="F162" s="113">
        <v>122.5</v>
      </c>
      <c r="G162" s="113"/>
      <c r="H162" s="114">
        <v>61</v>
      </c>
      <c r="I162" s="132">
        <v>172</v>
      </c>
      <c r="J162" s="133" t="s">
        <v>678</v>
      </c>
      <c r="K162" s="134">
        <f t="shared" si="90"/>
        <v>-61.5</v>
      </c>
      <c r="L162" s="135">
        <f t="shared" si="91"/>
        <v>-0.50204081632653064</v>
      </c>
      <c r="M162" s="136" t="s">
        <v>664</v>
      </c>
      <c r="N162" s="137">
        <v>43333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35</v>
      </c>
      <c r="B163" s="106">
        <v>42219</v>
      </c>
      <c r="C163" s="106"/>
      <c r="D163" s="107" t="s">
        <v>679</v>
      </c>
      <c r="E163" s="108" t="s">
        <v>624</v>
      </c>
      <c r="F163" s="109">
        <v>297.5</v>
      </c>
      <c r="G163" s="108"/>
      <c r="H163" s="108">
        <v>350</v>
      </c>
      <c r="I163" s="126">
        <v>360</v>
      </c>
      <c r="J163" s="127" t="s">
        <v>680</v>
      </c>
      <c r="K163" s="128">
        <f t="shared" si="90"/>
        <v>52.5</v>
      </c>
      <c r="L163" s="129">
        <f t="shared" si="91"/>
        <v>0.17647058823529413</v>
      </c>
      <c r="M163" s="130" t="s">
        <v>600</v>
      </c>
      <c r="N163" s="131">
        <v>42232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3">
        <v>36</v>
      </c>
      <c r="B164" s="106">
        <v>42219</v>
      </c>
      <c r="C164" s="106"/>
      <c r="D164" s="107" t="s">
        <v>681</v>
      </c>
      <c r="E164" s="108" t="s">
        <v>624</v>
      </c>
      <c r="F164" s="109">
        <v>115.5</v>
      </c>
      <c r="G164" s="108"/>
      <c r="H164" s="108">
        <v>149</v>
      </c>
      <c r="I164" s="126">
        <v>140</v>
      </c>
      <c r="J164" s="141" t="s">
        <v>682</v>
      </c>
      <c r="K164" s="128">
        <f t="shared" si="90"/>
        <v>33.5</v>
      </c>
      <c r="L164" s="129">
        <f t="shared" si="91"/>
        <v>0.29004329004329005</v>
      </c>
      <c r="M164" s="130" t="s">
        <v>600</v>
      </c>
      <c r="N164" s="131">
        <v>42740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37</v>
      </c>
      <c r="B165" s="106">
        <v>42251</v>
      </c>
      <c r="C165" s="106"/>
      <c r="D165" s="107" t="s">
        <v>675</v>
      </c>
      <c r="E165" s="108" t="s">
        <v>624</v>
      </c>
      <c r="F165" s="109">
        <v>226</v>
      </c>
      <c r="G165" s="108"/>
      <c r="H165" s="108">
        <v>292</v>
      </c>
      <c r="I165" s="126">
        <v>292</v>
      </c>
      <c r="J165" s="127" t="s">
        <v>683</v>
      </c>
      <c r="K165" s="128">
        <f t="shared" si="90"/>
        <v>66</v>
      </c>
      <c r="L165" s="129">
        <f t="shared" si="91"/>
        <v>0.29203539823008851</v>
      </c>
      <c r="M165" s="130" t="s">
        <v>600</v>
      </c>
      <c r="N165" s="131">
        <v>42286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38</v>
      </c>
      <c r="B166" s="106">
        <v>42254</v>
      </c>
      <c r="C166" s="106"/>
      <c r="D166" s="107" t="s">
        <v>670</v>
      </c>
      <c r="E166" s="108" t="s">
        <v>624</v>
      </c>
      <c r="F166" s="109">
        <v>232.5</v>
      </c>
      <c r="G166" s="108"/>
      <c r="H166" s="108">
        <v>312.5</v>
      </c>
      <c r="I166" s="126">
        <v>310</v>
      </c>
      <c r="J166" s="127" t="s">
        <v>626</v>
      </c>
      <c r="K166" s="128">
        <f t="shared" si="90"/>
        <v>80</v>
      </c>
      <c r="L166" s="129">
        <f t="shared" si="91"/>
        <v>0.34408602150537637</v>
      </c>
      <c r="M166" s="130" t="s">
        <v>600</v>
      </c>
      <c r="N166" s="131">
        <v>42823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39</v>
      </c>
      <c r="B167" s="106">
        <v>42268</v>
      </c>
      <c r="C167" s="106"/>
      <c r="D167" s="107" t="s">
        <v>684</v>
      </c>
      <c r="E167" s="108" t="s">
        <v>624</v>
      </c>
      <c r="F167" s="109">
        <v>196.5</v>
      </c>
      <c r="G167" s="108"/>
      <c r="H167" s="108">
        <v>238</v>
      </c>
      <c r="I167" s="126">
        <v>238</v>
      </c>
      <c r="J167" s="127" t="s">
        <v>683</v>
      </c>
      <c r="K167" s="128">
        <f t="shared" si="90"/>
        <v>41.5</v>
      </c>
      <c r="L167" s="129">
        <f t="shared" si="91"/>
        <v>0.21119592875318066</v>
      </c>
      <c r="M167" s="130" t="s">
        <v>600</v>
      </c>
      <c r="N167" s="131">
        <v>42291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3">
        <v>40</v>
      </c>
      <c r="B168" s="106">
        <v>42271</v>
      </c>
      <c r="C168" s="106"/>
      <c r="D168" s="107" t="s">
        <v>623</v>
      </c>
      <c r="E168" s="108" t="s">
        <v>624</v>
      </c>
      <c r="F168" s="109">
        <v>65</v>
      </c>
      <c r="G168" s="108"/>
      <c r="H168" s="108">
        <v>82</v>
      </c>
      <c r="I168" s="126">
        <v>82</v>
      </c>
      <c r="J168" s="127" t="s">
        <v>683</v>
      </c>
      <c r="K168" s="128">
        <f t="shared" si="90"/>
        <v>17</v>
      </c>
      <c r="L168" s="129">
        <f t="shared" si="91"/>
        <v>0.26153846153846155</v>
      </c>
      <c r="M168" s="130" t="s">
        <v>600</v>
      </c>
      <c r="N168" s="131">
        <v>42578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41</v>
      </c>
      <c r="B169" s="106">
        <v>42291</v>
      </c>
      <c r="C169" s="106"/>
      <c r="D169" s="107" t="s">
        <v>685</v>
      </c>
      <c r="E169" s="108" t="s">
        <v>624</v>
      </c>
      <c r="F169" s="109">
        <v>144</v>
      </c>
      <c r="G169" s="108"/>
      <c r="H169" s="108">
        <v>182.5</v>
      </c>
      <c r="I169" s="126">
        <v>181</v>
      </c>
      <c r="J169" s="127" t="s">
        <v>683</v>
      </c>
      <c r="K169" s="128">
        <f t="shared" si="90"/>
        <v>38.5</v>
      </c>
      <c r="L169" s="129">
        <f t="shared" si="91"/>
        <v>0.2673611111111111</v>
      </c>
      <c r="M169" s="130" t="s">
        <v>600</v>
      </c>
      <c r="N169" s="131">
        <v>42817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42</v>
      </c>
      <c r="B170" s="106">
        <v>42291</v>
      </c>
      <c r="C170" s="106"/>
      <c r="D170" s="107" t="s">
        <v>686</v>
      </c>
      <c r="E170" s="108" t="s">
        <v>624</v>
      </c>
      <c r="F170" s="109">
        <v>264</v>
      </c>
      <c r="G170" s="108"/>
      <c r="H170" s="108">
        <v>311</v>
      </c>
      <c r="I170" s="126">
        <v>311</v>
      </c>
      <c r="J170" s="127" t="s">
        <v>683</v>
      </c>
      <c r="K170" s="128">
        <f t="shared" si="90"/>
        <v>47</v>
      </c>
      <c r="L170" s="129">
        <f t="shared" si="91"/>
        <v>0.17803030303030304</v>
      </c>
      <c r="M170" s="130" t="s">
        <v>600</v>
      </c>
      <c r="N170" s="131">
        <v>42604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3">
        <v>43</v>
      </c>
      <c r="B171" s="106">
        <v>42318</v>
      </c>
      <c r="C171" s="106"/>
      <c r="D171" s="107" t="s">
        <v>687</v>
      </c>
      <c r="E171" s="108" t="s">
        <v>601</v>
      </c>
      <c r="F171" s="109">
        <v>549.5</v>
      </c>
      <c r="G171" s="108"/>
      <c r="H171" s="108">
        <v>630</v>
      </c>
      <c r="I171" s="126">
        <v>630</v>
      </c>
      <c r="J171" s="127" t="s">
        <v>683</v>
      </c>
      <c r="K171" s="128">
        <f t="shared" si="90"/>
        <v>80.5</v>
      </c>
      <c r="L171" s="129">
        <f t="shared" si="91"/>
        <v>0.1464968152866242</v>
      </c>
      <c r="M171" s="130" t="s">
        <v>600</v>
      </c>
      <c r="N171" s="131">
        <v>42419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3">
        <v>44</v>
      </c>
      <c r="B172" s="106">
        <v>42342</v>
      </c>
      <c r="C172" s="106"/>
      <c r="D172" s="107" t="s">
        <v>688</v>
      </c>
      <c r="E172" s="108" t="s">
        <v>624</v>
      </c>
      <c r="F172" s="109">
        <v>1027.5</v>
      </c>
      <c r="G172" s="108"/>
      <c r="H172" s="108">
        <v>1315</v>
      </c>
      <c r="I172" s="126">
        <v>1250</v>
      </c>
      <c r="J172" s="127" t="s">
        <v>683</v>
      </c>
      <c r="K172" s="128">
        <f t="shared" si="90"/>
        <v>287.5</v>
      </c>
      <c r="L172" s="129">
        <f t="shared" si="91"/>
        <v>0.27980535279805352</v>
      </c>
      <c r="M172" s="130" t="s">
        <v>600</v>
      </c>
      <c r="N172" s="131">
        <v>43244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45</v>
      </c>
      <c r="B173" s="106">
        <v>42367</v>
      </c>
      <c r="C173" s="106"/>
      <c r="D173" s="107" t="s">
        <v>689</v>
      </c>
      <c r="E173" s="108" t="s">
        <v>624</v>
      </c>
      <c r="F173" s="109">
        <v>465</v>
      </c>
      <c r="G173" s="108"/>
      <c r="H173" s="108">
        <v>540</v>
      </c>
      <c r="I173" s="126">
        <v>540</v>
      </c>
      <c r="J173" s="127" t="s">
        <v>683</v>
      </c>
      <c r="K173" s="128">
        <f t="shared" si="90"/>
        <v>75</v>
      </c>
      <c r="L173" s="129">
        <f t="shared" si="91"/>
        <v>0.16129032258064516</v>
      </c>
      <c r="M173" s="130" t="s">
        <v>600</v>
      </c>
      <c r="N173" s="131">
        <v>42530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46</v>
      </c>
      <c r="B174" s="106">
        <v>42380</v>
      </c>
      <c r="C174" s="106"/>
      <c r="D174" s="107" t="s">
        <v>390</v>
      </c>
      <c r="E174" s="108" t="s">
        <v>601</v>
      </c>
      <c r="F174" s="109">
        <v>81</v>
      </c>
      <c r="G174" s="108"/>
      <c r="H174" s="108">
        <v>110</v>
      </c>
      <c r="I174" s="126">
        <v>110</v>
      </c>
      <c r="J174" s="127" t="s">
        <v>683</v>
      </c>
      <c r="K174" s="128">
        <f t="shared" si="90"/>
        <v>29</v>
      </c>
      <c r="L174" s="129">
        <f t="shared" si="91"/>
        <v>0.35802469135802467</v>
      </c>
      <c r="M174" s="130" t="s">
        <v>600</v>
      </c>
      <c r="N174" s="131">
        <v>42745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47</v>
      </c>
      <c r="B175" s="106">
        <v>42382</v>
      </c>
      <c r="C175" s="106"/>
      <c r="D175" s="107" t="s">
        <v>690</v>
      </c>
      <c r="E175" s="108" t="s">
        <v>601</v>
      </c>
      <c r="F175" s="109">
        <v>417.5</v>
      </c>
      <c r="G175" s="108"/>
      <c r="H175" s="108">
        <v>547</v>
      </c>
      <c r="I175" s="126">
        <v>535</v>
      </c>
      <c r="J175" s="127" t="s">
        <v>683</v>
      </c>
      <c r="K175" s="128">
        <f t="shared" si="90"/>
        <v>129.5</v>
      </c>
      <c r="L175" s="129">
        <f t="shared" si="91"/>
        <v>0.31017964071856285</v>
      </c>
      <c r="M175" s="130" t="s">
        <v>600</v>
      </c>
      <c r="N175" s="131">
        <v>42578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3">
        <v>48</v>
      </c>
      <c r="B176" s="106">
        <v>42408</v>
      </c>
      <c r="C176" s="106"/>
      <c r="D176" s="107" t="s">
        <v>691</v>
      </c>
      <c r="E176" s="108" t="s">
        <v>624</v>
      </c>
      <c r="F176" s="109">
        <v>650</v>
      </c>
      <c r="G176" s="108"/>
      <c r="H176" s="108">
        <v>800</v>
      </c>
      <c r="I176" s="126">
        <v>800</v>
      </c>
      <c r="J176" s="127" t="s">
        <v>683</v>
      </c>
      <c r="K176" s="128">
        <f t="shared" si="90"/>
        <v>150</v>
      </c>
      <c r="L176" s="129">
        <f t="shared" si="91"/>
        <v>0.23076923076923078</v>
      </c>
      <c r="M176" s="130" t="s">
        <v>600</v>
      </c>
      <c r="N176" s="131">
        <v>43154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3">
        <v>49</v>
      </c>
      <c r="B177" s="106">
        <v>42433</v>
      </c>
      <c r="C177" s="106"/>
      <c r="D177" s="107" t="s">
        <v>197</v>
      </c>
      <c r="E177" s="108" t="s">
        <v>624</v>
      </c>
      <c r="F177" s="109">
        <v>437.5</v>
      </c>
      <c r="G177" s="108"/>
      <c r="H177" s="108">
        <v>504.5</v>
      </c>
      <c r="I177" s="126">
        <v>522</v>
      </c>
      <c r="J177" s="127" t="s">
        <v>692</v>
      </c>
      <c r="K177" s="128">
        <f t="shared" si="90"/>
        <v>67</v>
      </c>
      <c r="L177" s="129">
        <f t="shared" si="91"/>
        <v>0.15314285714285714</v>
      </c>
      <c r="M177" s="130" t="s">
        <v>600</v>
      </c>
      <c r="N177" s="131">
        <v>42480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3">
        <v>50</v>
      </c>
      <c r="B178" s="106">
        <v>42438</v>
      </c>
      <c r="C178" s="106"/>
      <c r="D178" s="107" t="s">
        <v>693</v>
      </c>
      <c r="E178" s="108" t="s">
        <v>624</v>
      </c>
      <c r="F178" s="109">
        <v>189.5</v>
      </c>
      <c r="G178" s="108"/>
      <c r="H178" s="108">
        <v>218</v>
      </c>
      <c r="I178" s="126">
        <v>218</v>
      </c>
      <c r="J178" s="127" t="s">
        <v>683</v>
      </c>
      <c r="K178" s="128">
        <f t="shared" si="90"/>
        <v>28.5</v>
      </c>
      <c r="L178" s="129">
        <f t="shared" si="91"/>
        <v>0.15039577836411611</v>
      </c>
      <c r="M178" s="130" t="s">
        <v>600</v>
      </c>
      <c r="N178" s="131">
        <v>43034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364">
        <v>51</v>
      </c>
      <c r="B179" s="115">
        <v>42471</v>
      </c>
      <c r="C179" s="115"/>
      <c r="D179" s="116" t="s">
        <v>694</v>
      </c>
      <c r="E179" s="117" t="s">
        <v>624</v>
      </c>
      <c r="F179" s="118">
        <v>36.5</v>
      </c>
      <c r="G179" s="119"/>
      <c r="H179" s="119">
        <v>15.85</v>
      </c>
      <c r="I179" s="119">
        <v>60</v>
      </c>
      <c r="J179" s="138" t="s">
        <v>695</v>
      </c>
      <c r="K179" s="134">
        <f t="shared" si="90"/>
        <v>-20.65</v>
      </c>
      <c r="L179" s="168">
        <f t="shared" si="91"/>
        <v>-0.5657534246575342</v>
      </c>
      <c r="M179" s="136" t="s">
        <v>664</v>
      </c>
      <c r="N179" s="169">
        <v>43627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52</v>
      </c>
      <c r="B180" s="106">
        <v>42472</v>
      </c>
      <c r="C180" s="106"/>
      <c r="D180" s="107" t="s">
        <v>696</v>
      </c>
      <c r="E180" s="108" t="s">
        <v>624</v>
      </c>
      <c r="F180" s="109">
        <v>93</v>
      </c>
      <c r="G180" s="108"/>
      <c r="H180" s="108">
        <v>149</v>
      </c>
      <c r="I180" s="126">
        <v>140</v>
      </c>
      <c r="J180" s="141" t="s">
        <v>697</v>
      </c>
      <c r="K180" s="128">
        <f t="shared" si="90"/>
        <v>56</v>
      </c>
      <c r="L180" s="129">
        <f t="shared" si="91"/>
        <v>0.60215053763440862</v>
      </c>
      <c r="M180" s="130" t="s">
        <v>600</v>
      </c>
      <c r="N180" s="131">
        <v>42740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3">
        <v>53</v>
      </c>
      <c r="B181" s="106">
        <v>42472</v>
      </c>
      <c r="C181" s="106"/>
      <c r="D181" s="107" t="s">
        <v>698</v>
      </c>
      <c r="E181" s="108" t="s">
        <v>624</v>
      </c>
      <c r="F181" s="109">
        <v>130</v>
      </c>
      <c r="G181" s="108"/>
      <c r="H181" s="108">
        <v>150</v>
      </c>
      <c r="I181" s="126" t="s">
        <v>699</v>
      </c>
      <c r="J181" s="127" t="s">
        <v>683</v>
      </c>
      <c r="K181" s="128">
        <f t="shared" si="90"/>
        <v>20</v>
      </c>
      <c r="L181" s="129">
        <f t="shared" si="91"/>
        <v>0.15384615384615385</v>
      </c>
      <c r="M181" s="130" t="s">
        <v>600</v>
      </c>
      <c r="N181" s="131">
        <v>42564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54</v>
      </c>
      <c r="B182" s="106">
        <v>42473</v>
      </c>
      <c r="C182" s="106"/>
      <c r="D182" s="107" t="s">
        <v>354</v>
      </c>
      <c r="E182" s="108" t="s">
        <v>624</v>
      </c>
      <c r="F182" s="109">
        <v>196</v>
      </c>
      <c r="G182" s="108"/>
      <c r="H182" s="108">
        <v>299</v>
      </c>
      <c r="I182" s="126">
        <v>299</v>
      </c>
      <c r="J182" s="127" t="s">
        <v>683</v>
      </c>
      <c r="K182" s="128">
        <v>103</v>
      </c>
      <c r="L182" s="129">
        <v>0.52551020408163296</v>
      </c>
      <c r="M182" s="130" t="s">
        <v>600</v>
      </c>
      <c r="N182" s="131">
        <v>42620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55</v>
      </c>
      <c r="B183" s="106">
        <v>42473</v>
      </c>
      <c r="C183" s="106"/>
      <c r="D183" s="107" t="s">
        <v>757</v>
      </c>
      <c r="E183" s="108" t="s">
        <v>624</v>
      </c>
      <c r="F183" s="109">
        <v>88</v>
      </c>
      <c r="G183" s="108"/>
      <c r="H183" s="108">
        <v>103</v>
      </c>
      <c r="I183" s="126">
        <v>103</v>
      </c>
      <c r="J183" s="127" t="s">
        <v>683</v>
      </c>
      <c r="K183" s="128">
        <v>15</v>
      </c>
      <c r="L183" s="129">
        <v>0.170454545454545</v>
      </c>
      <c r="M183" s="130" t="s">
        <v>600</v>
      </c>
      <c r="N183" s="131">
        <v>42530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56</v>
      </c>
      <c r="B184" s="106">
        <v>42492</v>
      </c>
      <c r="C184" s="106"/>
      <c r="D184" s="107" t="s">
        <v>700</v>
      </c>
      <c r="E184" s="108" t="s">
        <v>624</v>
      </c>
      <c r="F184" s="109">
        <v>127.5</v>
      </c>
      <c r="G184" s="108"/>
      <c r="H184" s="108">
        <v>148</v>
      </c>
      <c r="I184" s="126" t="s">
        <v>701</v>
      </c>
      <c r="J184" s="127" t="s">
        <v>683</v>
      </c>
      <c r="K184" s="128">
        <f>H184-F184</f>
        <v>20.5</v>
      </c>
      <c r="L184" s="129">
        <f>K184/F184</f>
        <v>0.16078431372549021</v>
      </c>
      <c r="M184" s="130" t="s">
        <v>600</v>
      </c>
      <c r="N184" s="131">
        <v>42564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57</v>
      </c>
      <c r="B185" s="106">
        <v>42493</v>
      </c>
      <c r="C185" s="106"/>
      <c r="D185" s="107" t="s">
        <v>702</v>
      </c>
      <c r="E185" s="108" t="s">
        <v>624</v>
      </c>
      <c r="F185" s="109">
        <v>675</v>
      </c>
      <c r="G185" s="108"/>
      <c r="H185" s="108">
        <v>815</v>
      </c>
      <c r="I185" s="126" t="s">
        <v>703</v>
      </c>
      <c r="J185" s="127" t="s">
        <v>683</v>
      </c>
      <c r="K185" s="128">
        <f>H185-F185</f>
        <v>140</v>
      </c>
      <c r="L185" s="129">
        <f>K185/F185</f>
        <v>0.2074074074074074</v>
      </c>
      <c r="M185" s="130" t="s">
        <v>600</v>
      </c>
      <c r="N185" s="131">
        <v>43154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58</v>
      </c>
      <c r="B186" s="110">
        <v>42522</v>
      </c>
      <c r="C186" s="110"/>
      <c r="D186" s="111" t="s">
        <v>758</v>
      </c>
      <c r="E186" s="112" t="s">
        <v>624</v>
      </c>
      <c r="F186" s="113">
        <v>500</v>
      </c>
      <c r="G186" s="113"/>
      <c r="H186" s="114">
        <v>232.5</v>
      </c>
      <c r="I186" s="132" t="s">
        <v>759</v>
      </c>
      <c r="J186" s="133" t="s">
        <v>760</v>
      </c>
      <c r="K186" s="134">
        <f>H186-F186</f>
        <v>-267.5</v>
      </c>
      <c r="L186" s="135">
        <f>K186/F186</f>
        <v>-0.53500000000000003</v>
      </c>
      <c r="M186" s="136" t="s">
        <v>664</v>
      </c>
      <c r="N186" s="137">
        <v>43735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59</v>
      </c>
      <c r="B187" s="106">
        <v>42527</v>
      </c>
      <c r="C187" s="106"/>
      <c r="D187" s="107" t="s">
        <v>704</v>
      </c>
      <c r="E187" s="108" t="s">
        <v>624</v>
      </c>
      <c r="F187" s="109">
        <v>110</v>
      </c>
      <c r="G187" s="108"/>
      <c r="H187" s="108">
        <v>126.5</v>
      </c>
      <c r="I187" s="126">
        <v>125</v>
      </c>
      <c r="J187" s="127" t="s">
        <v>633</v>
      </c>
      <c r="K187" s="128">
        <f>H187-F187</f>
        <v>16.5</v>
      </c>
      <c r="L187" s="129">
        <f>K187/F187</f>
        <v>0.15</v>
      </c>
      <c r="M187" s="130" t="s">
        <v>600</v>
      </c>
      <c r="N187" s="131">
        <v>42552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60</v>
      </c>
      <c r="B188" s="106">
        <v>42538</v>
      </c>
      <c r="C188" s="106"/>
      <c r="D188" s="107" t="s">
        <v>705</v>
      </c>
      <c r="E188" s="108" t="s">
        <v>624</v>
      </c>
      <c r="F188" s="109">
        <v>44</v>
      </c>
      <c r="G188" s="108"/>
      <c r="H188" s="108">
        <v>69.5</v>
      </c>
      <c r="I188" s="126">
        <v>69.5</v>
      </c>
      <c r="J188" s="127" t="s">
        <v>706</v>
      </c>
      <c r="K188" s="128">
        <f>H188-F188</f>
        <v>25.5</v>
      </c>
      <c r="L188" s="129">
        <f>K188/F188</f>
        <v>0.57954545454545459</v>
      </c>
      <c r="M188" s="130" t="s">
        <v>600</v>
      </c>
      <c r="N188" s="131">
        <v>42977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3">
        <v>61</v>
      </c>
      <c r="B189" s="106">
        <v>42549</v>
      </c>
      <c r="C189" s="106"/>
      <c r="D189" s="148" t="s">
        <v>761</v>
      </c>
      <c r="E189" s="108" t="s">
        <v>624</v>
      </c>
      <c r="F189" s="109">
        <v>262.5</v>
      </c>
      <c r="G189" s="108"/>
      <c r="H189" s="108">
        <v>340</v>
      </c>
      <c r="I189" s="126">
        <v>333</v>
      </c>
      <c r="J189" s="127" t="s">
        <v>762</v>
      </c>
      <c r="K189" s="128">
        <v>77.5</v>
      </c>
      <c r="L189" s="129">
        <v>0.29523809523809502</v>
      </c>
      <c r="M189" s="130" t="s">
        <v>600</v>
      </c>
      <c r="N189" s="131">
        <v>43017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3">
        <v>62</v>
      </c>
      <c r="B190" s="106">
        <v>42549</v>
      </c>
      <c r="C190" s="106"/>
      <c r="D190" s="148" t="s">
        <v>763</v>
      </c>
      <c r="E190" s="108" t="s">
        <v>624</v>
      </c>
      <c r="F190" s="109">
        <v>840</v>
      </c>
      <c r="G190" s="108"/>
      <c r="H190" s="108">
        <v>1230</v>
      </c>
      <c r="I190" s="126">
        <v>1230</v>
      </c>
      <c r="J190" s="127" t="s">
        <v>683</v>
      </c>
      <c r="K190" s="128">
        <v>390</v>
      </c>
      <c r="L190" s="129">
        <v>0.46428571428571402</v>
      </c>
      <c r="M190" s="130" t="s">
        <v>600</v>
      </c>
      <c r="N190" s="131">
        <v>42649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365">
        <v>63</v>
      </c>
      <c r="B191" s="143">
        <v>42556</v>
      </c>
      <c r="C191" s="143"/>
      <c r="D191" s="144" t="s">
        <v>707</v>
      </c>
      <c r="E191" s="145" t="s">
        <v>624</v>
      </c>
      <c r="F191" s="146">
        <v>395</v>
      </c>
      <c r="G191" s="147"/>
      <c r="H191" s="147">
        <f>(468.5+342.5)/2</f>
        <v>405.5</v>
      </c>
      <c r="I191" s="147">
        <v>510</v>
      </c>
      <c r="J191" s="170" t="s">
        <v>708</v>
      </c>
      <c r="K191" s="171">
        <f t="shared" ref="K191:K197" si="92">H191-F191</f>
        <v>10.5</v>
      </c>
      <c r="L191" s="172">
        <f t="shared" ref="L191:L197" si="93">K191/F191</f>
        <v>2.6582278481012658E-2</v>
      </c>
      <c r="M191" s="173" t="s">
        <v>709</v>
      </c>
      <c r="N191" s="174">
        <v>43606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64</v>
      </c>
      <c r="B192" s="110">
        <v>42584</v>
      </c>
      <c r="C192" s="110"/>
      <c r="D192" s="111" t="s">
        <v>710</v>
      </c>
      <c r="E192" s="112" t="s">
        <v>601</v>
      </c>
      <c r="F192" s="113">
        <f>169.5-12.8</f>
        <v>156.69999999999999</v>
      </c>
      <c r="G192" s="113"/>
      <c r="H192" s="114">
        <v>77</v>
      </c>
      <c r="I192" s="132" t="s">
        <v>711</v>
      </c>
      <c r="J192" s="385" t="s">
        <v>3402</v>
      </c>
      <c r="K192" s="134">
        <f t="shared" si="92"/>
        <v>-79.699999999999989</v>
      </c>
      <c r="L192" s="135">
        <f t="shared" si="93"/>
        <v>-0.50861518825781749</v>
      </c>
      <c r="M192" s="136" t="s">
        <v>664</v>
      </c>
      <c r="N192" s="137">
        <v>43522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4">
        <v>65</v>
      </c>
      <c r="B193" s="110">
        <v>42586</v>
      </c>
      <c r="C193" s="110"/>
      <c r="D193" s="111" t="s">
        <v>712</v>
      </c>
      <c r="E193" s="112" t="s">
        <v>624</v>
      </c>
      <c r="F193" s="113">
        <v>400</v>
      </c>
      <c r="G193" s="113"/>
      <c r="H193" s="114">
        <v>305</v>
      </c>
      <c r="I193" s="132">
        <v>475</v>
      </c>
      <c r="J193" s="133" t="s">
        <v>713</v>
      </c>
      <c r="K193" s="134">
        <f t="shared" si="92"/>
        <v>-95</v>
      </c>
      <c r="L193" s="135">
        <f t="shared" si="93"/>
        <v>-0.23749999999999999</v>
      </c>
      <c r="M193" s="136" t="s">
        <v>664</v>
      </c>
      <c r="N193" s="137">
        <v>43606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66</v>
      </c>
      <c r="B194" s="106">
        <v>42593</v>
      </c>
      <c r="C194" s="106"/>
      <c r="D194" s="107" t="s">
        <v>714</v>
      </c>
      <c r="E194" s="108" t="s">
        <v>624</v>
      </c>
      <c r="F194" s="109">
        <v>86.5</v>
      </c>
      <c r="G194" s="108"/>
      <c r="H194" s="108">
        <v>130</v>
      </c>
      <c r="I194" s="126">
        <v>130</v>
      </c>
      <c r="J194" s="141" t="s">
        <v>715</v>
      </c>
      <c r="K194" s="128">
        <f t="shared" si="92"/>
        <v>43.5</v>
      </c>
      <c r="L194" s="129">
        <f t="shared" si="93"/>
        <v>0.50289017341040465</v>
      </c>
      <c r="M194" s="130" t="s">
        <v>600</v>
      </c>
      <c r="N194" s="131">
        <v>43091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4">
        <v>67</v>
      </c>
      <c r="B195" s="110">
        <v>42600</v>
      </c>
      <c r="C195" s="110"/>
      <c r="D195" s="111" t="s">
        <v>381</v>
      </c>
      <c r="E195" s="112" t="s">
        <v>624</v>
      </c>
      <c r="F195" s="113">
        <v>133.5</v>
      </c>
      <c r="G195" s="113"/>
      <c r="H195" s="114">
        <v>126.5</v>
      </c>
      <c r="I195" s="132">
        <v>178</v>
      </c>
      <c r="J195" s="133" t="s">
        <v>716</v>
      </c>
      <c r="K195" s="134">
        <f t="shared" si="92"/>
        <v>-7</v>
      </c>
      <c r="L195" s="135">
        <f t="shared" si="93"/>
        <v>-5.2434456928838954E-2</v>
      </c>
      <c r="M195" s="136" t="s">
        <v>664</v>
      </c>
      <c r="N195" s="137">
        <v>42615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3">
        <v>68</v>
      </c>
      <c r="B196" s="106">
        <v>42613</v>
      </c>
      <c r="C196" s="106"/>
      <c r="D196" s="107" t="s">
        <v>717</v>
      </c>
      <c r="E196" s="108" t="s">
        <v>624</v>
      </c>
      <c r="F196" s="109">
        <v>560</v>
      </c>
      <c r="G196" s="108"/>
      <c r="H196" s="108">
        <v>725</v>
      </c>
      <c r="I196" s="126">
        <v>725</v>
      </c>
      <c r="J196" s="127" t="s">
        <v>626</v>
      </c>
      <c r="K196" s="128">
        <f t="shared" si="92"/>
        <v>165</v>
      </c>
      <c r="L196" s="129">
        <f t="shared" si="93"/>
        <v>0.29464285714285715</v>
      </c>
      <c r="M196" s="130" t="s">
        <v>600</v>
      </c>
      <c r="N196" s="131">
        <v>42456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69</v>
      </c>
      <c r="B197" s="106">
        <v>42614</v>
      </c>
      <c r="C197" s="106"/>
      <c r="D197" s="107" t="s">
        <v>718</v>
      </c>
      <c r="E197" s="108" t="s">
        <v>624</v>
      </c>
      <c r="F197" s="109">
        <v>160.5</v>
      </c>
      <c r="G197" s="108"/>
      <c r="H197" s="108">
        <v>210</v>
      </c>
      <c r="I197" s="126">
        <v>210</v>
      </c>
      <c r="J197" s="127" t="s">
        <v>626</v>
      </c>
      <c r="K197" s="128">
        <f t="shared" si="92"/>
        <v>49.5</v>
      </c>
      <c r="L197" s="129">
        <f t="shared" si="93"/>
        <v>0.30841121495327101</v>
      </c>
      <c r="M197" s="130" t="s">
        <v>600</v>
      </c>
      <c r="N197" s="131">
        <v>42871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70</v>
      </c>
      <c r="B198" s="106">
        <v>42646</v>
      </c>
      <c r="C198" s="106"/>
      <c r="D198" s="148" t="s">
        <v>405</v>
      </c>
      <c r="E198" s="108" t="s">
        <v>624</v>
      </c>
      <c r="F198" s="109">
        <v>430</v>
      </c>
      <c r="G198" s="108"/>
      <c r="H198" s="108">
        <v>596</v>
      </c>
      <c r="I198" s="126">
        <v>575</v>
      </c>
      <c r="J198" s="127" t="s">
        <v>764</v>
      </c>
      <c r="K198" s="128">
        <v>166</v>
      </c>
      <c r="L198" s="129">
        <v>0.38604651162790699</v>
      </c>
      <c r="M198" s="130" t="s">
        <v>600</v>
      </c>
      <c r="N198" s="131">
        <v>42769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3">
        <v>71</v>
      </c>
      <c r="B199" s="106">
        <v>42657</v>
      </c>
      <c r="C199" s="106"/>
      <c r="D199" s="107" t="s">
        <v>719</v>
      </c>
      <c r="E199" s="108" t="s">
        <v>624</v>
      </c>
      <c r="F199" s="109">
        <v>280</v>
      </c>
      <c r="G199" s="108"/>
      <c r="H199" s="108">
        <v>345</v>
      </c>
      <c r="I199" s="126">
        <v>345</v>
      </c>
      <c r="J199" s="127" t="s">
        <v>626</v>
      </c>
      <c r="K199" s="128">
        <f t="shared" ref="K199:K204" si="94">H199-F199</f>
        <v>65</v>
      </c>
      <c r="L199" s="129">
        <f>K199/F199</f>
        <v>0.23214285714285715</v>
      </c>
      <c r="M199" s="130" t="s">
        <v>600</v>
      </c>
      <c r="N199" s="131">
        <v>42814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3">
        <v>72</v>
      </c>
      <c r="B200" s="106">
        <v>42657</v>
      </c>
      <c r="C200" s="106"/>
      <c r="D200" s="107" t="s">
        <v>720</v>
      </c>
      <c r="E200" s="108" t="s">
        <v>624</v>
      </c>
      <c r="F200" s="109">
        <v>245</v>
      </c>
      <c r="G200" s="108"/>
      <c r="H200" s="108">
        <v>325.5</v>
      </c>
      <c r="I200" s="126">
        <v>330</v>
      </c>
      <c r="J200" s="127" t="s">
        <v>721</v>
      </c>
      <c r="K200" s="128">
        <f t="shared" si="94"/>
        <v>80.5</v>
      </c>
      <c r="L200" s="129">
        <f>K200/F200</f>
        <v>0.32857142857142857</v>
      </c>
      <c r="M200" s="130" t="s">
        <v>600</v>
      </c>
      <c r="N200" s="131">
        <v>42769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3">
        <v>73</v>
      </c>
      <c r="B201" s="106">
        <v>42660</v>
      </c>
      <c r="C201" s="106"/>
      <c r="D201" s="107" t="s">
        <v>349</v>
      </c>
      <c r="E201" s="108" t="s">
        <v>624</v>
      </c>
      <c r="F201" s="109">
        <v>125</v>
      </c>
      <c r="G201" s="108"/>
      <c r="H201" s="108">
        <v>160</v>
      </c>
      <c r="I201" s="126">
        <v>160</v>
      </c>
      <c r="J201" s="127" t="s">
        <v>683</v>
      </c>
      <c r="K201" s="128">
        <f t="shared" si="94"/>
        <v>35</v>
      </c>
      <c r="L201" s="129">
        <v>0.28000000000000003</v>
      </c>
      <c r="M201" s="130" t="s">
        <v>600</v>
      </c>
      <c r="N201" s="131">
        <v>42803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3">
        <v>74</v>
      </c>
      <c r="B202" s="106">
        <v>42660</v>
      </c>
      <c r="C202" s="106"/>
      <c r="D202" s="107" t="s">
        <v>483</v>
      </c>
      <c r="E202" s="108" t="s">
        <v>624</v>
      </c>
      <c r="F202" s="109">
        <v>114</v>
      </c>
      <c r="G202" s="108"/>
      <c r="H202" s="108">
        <v>145</v>
      </c>
      <c r="I202" s="126">
        <v>145</v>
      </c>
      <c r="J202" s="127" t="s">
        <v>683</v>
      </c>
      <c r="K202" s="128">
        <f t="shared" si="94"/>
        <v>31</v>
      </c>
      <c r="L202" s="129">
        <f>K202/F202</f>
        <v>0.27192982456140352</v>
      </c>
      <c r="M202" s="130" t="s">
        <v>600</v>
      </c>
      <c r="N202" s="131">
        <v>42859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3">
        <v>75</v>
      </c>
      <c r="B203" s="106">
        <v>42660</v>
      </c>
      <c r="C203" s="106"/>
      <c r="D203" s="107" t="s">
        <v>722</v>
      </c>
      <c r="E203" s="108" t="s">
        <v>624</v>
      </c>
      <c r="F203" s="109">
        <v>212</v>
      </c>
      <c r="G203" s="108"/>
      <c r="H203" s="108">
        <v>280</v>
      </c>
      <c r="I203" s="126">
        <v>276</v>
      </c>
      <c r="J203" s="127" t="s">
        <v>723</v>
      </c>
      <c r="K203" s="128">
        <f t="shared" si="94"/>
        <v>68</v>
      </c>
      <c r="L203" s="129">
        <f>K203/F203</f>
        <v>0.32075471698113206</v>
      </c>
      <c r="M203" s="130" t="s">
        <v>600</v>
      </c>
      <c r="N203" s="131">
        <v>42858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76</v>
      </c>
      <c r="B204" s="106">
        <v>42678</v>
      </c>
      <c r="C204" s="106"/>
      <c r="D204" s="107" t="s">
        <v>151</v>
      </c>
      <c r="E204" s="108" t="s">
        <v>624</v>
      </c>
      <c r="F204" s="109">
        <v>155</v>
      </c>
      <c r="G204" s="108"/>
      <c r="H204" s="108">
        <v>210</v>
      </c>
      <c r="I204" s="126">
        <v>210</v>
      </c>
      <c r="J204" s="127" t="s">
        <v>724</v>
      </c>
      <c r="K204" s="128">
        <f t="shared" si="94"/>
        <v>55</v>
      </c>
      <c r="L204" s="129">
        <f>K204/F204</f>
        <v>0.35483870967741937</v>
      </c>
      <c r="M204" s="130" t="s">
        <v>600</v>
      </c>
      <c r="N204" s="131">
        <v>42944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4">
        <v>77</v>
      </c>
      <c r="B205" s="110">
        <v>42710</v>
      </c>
      <c r="C205" s="110"/>
      <c r="D205" s="111" t="s">
        <v>765</v>
      </c>
      <c r="E205" s="112" t="s">
        <v>624</v>
      </c>
      <c r="F205" s="113">
        <v>150.5</v>
      </c>
      <c r="G205" s="113"/>
      <c r="H205" s="114">
        <v>72.5</v>
      </c>
      <c r="I205" s="132">
        <v>174</v>
      </c>
      <c r="J205" s="133" t="s">
        <v>766</v>
      </c>
      <c r="K205" s="134">
        <v>-78</v>
      </c>
      <c r="L205" s="135">
        <v>-0.51827242524916906</v>
      </c>
      <c r="M205" s="136" t="s">
        <v>664</v>
      </c>
      <c r="N205" s="137">
        <v>43333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3">
        <v>78</v>
      </c>
      <c r="B206" s="106">
        <v>42712</v>
      </c>
      <c r="C206" s="106"/>
      <c r="D206" s="107" t="s">
        <v>125</v>
      </c>
      <c r="E206" s="108" t="s">
        <v>624</v>
      </c>
      <c r="F206" s="109">
        <v>380</v>
      </c>
      <c r="G206" s="108"/>
      <c r="H206" s="108">
        <v>478</v>
      </c>
      <c r="I206" s="126">
        <v>468</v>
      </c>
      <c r="J206" s="127" t="s">
        <v>683</v>
      </c>
      <c r="K206" s="128">
        <f>H206-F206</f>
        <v>98</v>
      </c>
      <c r="L206" s="129">
        <f>K206/F206</f>
        <v>0.25789473684210529</v>
      </c>
      <c r="M206" s="130" t="s">
        <v>600</v>
      </c>
      <c r="N206" s="131">
        <v>43025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79</v>
      </c>
      <c r="B207" s="106">
        <v>42734</v>
      </c>
      <c r="C207" s="106"/>
      <c r="D207" s="107" t="s">
        <v>248</v>
      </c>
      <c r="E207" s="108" t="s">
        <v>624</v>
      </c>
      <c r="F207" s="109">
        <v>305</v>
      </c>
      <c r="G207" s="108"/>
      <c r="H207" s="108">
        <v>375</v>
      </c>
      <c r="I207" s="126">
        <v>375</v>
      </c>
      <c r="J207" s="127" t="s">
        <v>683</v>
      </c>
      <c r="K207" s="128">
        <f>H207-F207</f>
        <v>70</v>
      </c>
      <c r="L207" s="129">
        <f>K207/F207</f>
        <v>0.22950819672131148</v>
      </c>
      <c r="M207" s="130" t="s">
        <v>600</v>
      </c>
      <c r="N207" s="131">
        <v>42768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3">
        <v>80</v>
      </c>
      <c r="B208" s="106">
        <v>42739</v>
      </c>
      <c r="C208" s="106"/>
      <c r="D208" s="107" t="s">
        <v>351</v>
      </c>
      <c r="E208" s="108" t="s">
        <v>624</v>
      </c>
      <c r="F208" s="109">
        <v>99.5</v>
      </c>
      <c r="G208" s="108"/>
      <c r="H208" s="108">
        <v>158</v>
      </c>
      <c r="I208" s="126">
        <v>158</v>
      </c>
      <c r="J208" s="127" t="s">
        <v>683</v>
      </c>
      <c r="K208" s="128">
        <f>H208-F208</f>
        <v>58.5</v>
      </c>
      <c r="L208" s="129">
        <f>K208/F208</f>
        <v>0.5879396984924623</v>
      </c>
      <c r="M208" s="130" t="s">
        <v>600</v>
      </c>
      <c r="N208" s="131">
        <v>42898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3">
        <v>81</v>
      </c>
      <c r="B209" s="106">
        <v>42739</v>
      </c>
      <c r="C209" s="106"/>
      <c r="D209" s="107" t="s">
        <v>351</v>
      </c>
      <c r="E209" s="108" t="s">
        <v>624</v>
      </c>
      <c r="F209" s="109">
        <v>99.5</v>
      </c>
      <c r="G209" s="108"/>
      <c r="H209" s="108">
        <v>158</v>
      </c>
      <c r="I209" s="126">
        <v>158</v>
      </c>
      <c r="J209" s="127" t="s">
        <v>683</v>
      </c>
      <c r="K209" s="128">
        <v>58.5</v>
      </c>
      <c r="L209" s="129">
        <v>0.58793969849246197</v>
      </c>
      <c r="M209" s="130" t="s">
        <v>600</v>
      </c>
      <c r="N209" s="131">
        <v>42898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3">
        <v>82</v>
      </c>
      <c r="B210" s="106">
        <v>42786</v>
      </c>
      <c r="C210" s="106"/>
      <c r="D210" s="107" t="s">
        <v>169</v>
      </c>
      <c r="E210" s="108" t="s">
        <v>624</v>
      </c>
      <c r="F210" s="109">
        <v>140.5</v>
      </c>
      <c r="G210" s="108"/>
      <c r="H210" s="108">
        <v>220</v>
      </c>
      <c r="I210" s="126">
        <v>220</v>
      </c>
      <c r="J210" s="127" t="s">
        <v>683</v>
      </c>
      <c r="K210" s="128">
        <f>H210-F210</f>
        <v>79.5</v>
      </c>
      <c r="L210" s="129">
        <f>K210/F210</f>
        <v>0.5658362989323843</v>
      </c>
      <c r="M210" s="130" t="s">
        <v>600</v>
      </c>
      <c r="N210" s="131">
        <v>42864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3">
        <v>83</v>
      </c>
      <c r="B211" s="106">
        <v>42786</v>
      </c>
      <c r="C211" s="106"/>
      <c r="D211" s="107" t="s">
        <v>767</v>
      </c>
      <c r="E211" s="108" t="s">
        <v>624</v>
      </c>
      <c r="F211" s="109">
        <v>202.5</v>
      </c>
      <c r="G211" s="108"/>
      <c r="H211" s="108">
        <v>234</v>
      </c>
      <c r="I211" s="126">
        <v>234</v>
      </c>
      <c r="J211" s="127" t="s">
        <v>683</v>
      </c>
      <c r="K211" s="128">
        <v>31.5</v>
      </c>
      <c r="L211" s="129">
        <v>0.155555555555556</v>
      </c>
      <c r="M211" s="130" t="s">
        <v>600</v>
      </c>
      <c r="N211" s="131">
        <v>42836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3">
        <v>84</v>
      </c>
      <c r="B212" s="106">
        <v>42818</v>
      </c>
      <c r="C212" s="106"/>
      <c r="D212" s="107" t="s">
        <v>557</v>
      </c>
      <c r="E212" s="108" t="s">
        <v>624</v>
      </c>
      <c r="F212" s="109">
        <v>300.5</v>
      </c>
      <c r="G212" s="108"/>
      <c r="H212" s="108">
        <v>417.5</v>
      </c>
      <c r="I212" s="126">
        <v>420</v>
      </c>
      <c r="J212" s="127" t="s">
        <v>725</v>
      </c>
      <c r="K212" s="128">
        <f>H212-F212</f>
        <v>117</v>
      </c>
      <c r="L212" s="129">
        <f>K212/F212</f>
        <v>0.38935108153078202</v>
      </c>
      <c r="M212" s="130" t="s">
        <v>600</v>
      </c>
      <c r="N212" s="131">
        <v>43070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3">
        <v>85</v>
      </c>
      <c r="B213" s="106">
        <v>42818</v>
      </c>
      <c r="C213" s="106"/>
      <c r="D213" s="107" t="s">
        <v>763</v>
      </c>
      <c r="E213" s="108" t="s">
        <v>624</v>
      </c>
      <c r="F213" s="109">
        <v>850</v>
      </c>
      <c r="G213" s="108"/>
      <c r="H213" s="108">
        <v>1042.5</v>
      </c>
      <c r="I213" s="126">
        <v>1023</v>
      </c>
      <c r="J213" s="127" t="s">
        <v>768</v>
      </c>
      <c r="K213" s="128">
        <v>192.5</v>
      </c>
      <c r="L213" s="129">
        <v>0.22647058823529401</v>
      </c>
      <c r="M213" s="130" t="s">
        <v>600</v>
      </c>
      <c r="N213" s="131">
        <v>42830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3">
        <v>86</v>
      </c>
      <c r="B214" s="106">
        <v>42830</v>
      </c>
      <c r="C214" s="106"/>
      <c r="D214" s="107" t="s">
        <v>501</v>
      </c>
      <c r="E214" s="108" t="s">
        <v>624</v>
      </c>
      <c r="F214" s="109">
        <v>785</v>
      </c>
      <c r="G214" s="108"/>
      <c r="H214" s="108">
        <v>930</v>
      </c>
      <c r="I214" s="126">
        <v>920</v>
      </c>
      <c r="J214" s="127" t="s">
        <v>726</v>
      </c>
      <c r="K214" s="128">
        <f>H214-F214</f>
        <v>145</v>
      </c>
      <c r="L214" s="129">
        <f>K214/F214</f>
        <v>0.18471337579617833</v>
      </c>
      <c r="M214" s="130" t="s">
        <v>600</v>
      </c>
      <c r="N214" s="131">
        <v>42976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4">
        <v>87</v>
      </c>
      <c r="B215" s="110">
        <v>42831</v>
      </c>
      <c r="C215" s="110"/>
      <c r="D215" s="111" t="s">
        <v>769</v>
      </c>
      <c r="E215" s="112" t="s">
        <v>624</v>
      </c>
      <c r="F215" s="113">
        <v>40</v>
      </c>
      <c r="G215" s="113"/>
      <c r="H215" s="114">
        <v>13.1</v>
      </c>
      <c r="I215" s="132">
        <v>60</v>
      </c>
      <c r="J215" s="138" t="s">
        <v>770</v>
      </c>
      <c r="K215" s="134">
        <v>-26.9</v>
      </c>
      <c r="L215" s="135">
        <v>-0.67249999999999999</v>
      </c>
      <c r="M215" s="136" t="s">
        <v>664</v>
      </c>
      <c r="N215" s="137">
        <v>43138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3">
        <v>88</v>
      </c>
      <c r="B216" s="106">
        <v>42837</v>
      </c>
      <c r="C216" s="106"/>
      <c r="D216" s="107" t="s">
        <v>88</v>
      </c>
      <c r="E216" s="108" t="s">
        <v>624</v>
      </c>
      <c r="F216" s="109">
        <v>289.5</v>
      </c>
      <c r="G216" s="108"/>
      <c r="H216" s="108">
        <v>354</v>
      </c>
      <c r="I216" s="126">
        <v>360</v>
      </c>
      <c r="J216" s="127" t="s">
        <v>727</v>
      </c>
      <c r="K216" s="128">
        <f t="shared" ref="K216:K224" si="95">H216-F216</f>
        <v>64.5</v>
      </c>
      <c r="L216" s="129">
        <f t="shared" ref="L216:L224" si="96">K216/F216</f>
        <v>0.22279792746113988</v>
      </c>
      <c r="M216" s="130" t="s">
        <v>600</v>
      </c>
      <c r="N216" s="131">
        <v>43040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3">
        <v>89</v>
      </c>
      <c r="B217" s="106">
        <v>42845</v>
      </c>
      <c r="C217" s="106"/>
      <c r="D217" s="107" t="s">
        <v>438</v>
      </c>
      <c r="E217" s="108" t="s">
        <v>624</v>
      </c>
      <c r="F217" s="109">
        <v>700</v>
      </c>
      <c r="G217" s="108"/>
      <c r="H217" s="108">
        <v>840</v>
      </c>
      <c r="I217" s="126">
        <v>840</v>
      </c>
      <c r="J217" s="127" t="s">
        <v>728</v>
      </c>
      <c r="K217" s="128">
        <f t="shared" si="95"/>
        <v>140</v>
      </c>
      <c r="L217" s="129">
        <f t="shared" si="96"/>
        <v>0.2</v>
      </c>
      <c r="M217" s="130" t="s">
        <v>600</v>
      </c>
      <c r="N217" s="131">
        <v>42893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3">
        <v>90</v>
      </c>
      <c r="B218" s="106">
        <v>42887</v>
      </c>
      <c r="C218" s="106"/>
      <c r="D218" s="148" t="s">
        <v>363</v>
      </c>
      <c r="E218" s="108" t="s">
        <v>624</v>
      </c>
      <c r="F218" s="109">
        <v>130</v>
      </c>
      <c r="G218" s="108"/>
      <c r="H218" s="108">
        <v>144.25</v>
      </c>
      <c r="I218" s="126">
        <v>170</v>
      </c>
      <c r="J218" s="127" t="s">
        <v>729</v>
      </c>
      <c r="K218" s="128">
        <f t="shared" si="95"/>
        <v>14.25</v>
      </c>
      <c r="L218" s="129">
        <f t="shared" si="96"/>
        <v>0.10961538461538461</v>
      </c>
      <c r="M218" s="130" t="s">
        <v>600</v>
      </c>
      <c r="N218" s="131">
        <v>43675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3">
        <v>91</v>
      </c>
      <c r="B219" s="106">
        <v>42901</v>
      </c>
      <c r="C219" s="106"/>
      <c r="D219" s="148" t="s">
        <v>730</v>
      </c>
      <c r="E219" s="108" t="s">
        <v>624</v>
      </c>
      <c r="F219" s="109">
        <v>214.5</v>
      </c>
      <c r="G219" s="108"/>
      <c r="H219" s="108">
        <v>262</v>
      </c>
      <c r="I219" s="126">
        <v>262</v>
      </c>
      <c r="J219" s="127" t="s">
        <v>731</v>
      </c>
      <c r="K219" s="128">
        <f t="shared" si="95"/>
        <v>47.5</v>
      </c>
      <c r="L219" s="129">
        <f t="shared" si="96"/>
        <v>0.22144522144522144</v>
      </c>
      <c r="M219" s="130" t="s">
        <v>600</v>
      </c>
      <c r="N219" s="131">
        <v>42977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5">
        <v>92</v>
      </c>
      <c r="B220" s="154">
        <v>42933</v>
      </c>
      <c r="C220" s="154"/>
      <c r="D220" s="155" t="s">
        <v>732</v>
      </c>
      <c r="E220" s="156" t="s">
        <v>624</v>
      </c>
      <c r="F220" s="157">
        <v>370</v>
      </c>
      <c r="G220" s="156"/>
      <c r="H220" s="156">
        <v>447.5</v>
      </c>
      <c r="I220" s="178">
        <v>450</v>
      </c>
      <c r="J220" s="231" t="s">
        <v>683</v>
      </c>
      <c r="K220" s="128">
        <f t="shared" si="95"/>
        <v>77.5</v>
      </c>
      <c r="L220" s="180">
        <f t="shared" si="96"/>
        <v>0.20945945945945946</v>
      </c>
      <c r="M220" s="181" t="s">
        <v>600</v>
      </c>
      <c r="N220" s="182">
        <v>43035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5">
        <v>93</v>
      </c>
      <c r="B221" s="154">
        <v>42943</v>
      </c>
      <c r="C221" s="154"/>
      <c r="D221" s="155" t="s">
        <v>167</v>
      </c>
      <c r="E221" s="156" t="s">
        <v>624</v>
      </c>
      <c r="F221" s="157">
        <v>657.5</v>
      </c>
      <c r="G221" s="156"/>
      <c r="H221" s="156">
        <v>825</v>
      </c>
      <c r="I221" s="178">
        <v>820</v>
      </c>
      <c r="J221" s="231" t="s">
        <v>683</v>
      </c>
      <c r="K221" s="128">
        <f t="shared" si="95"/>
        <v>167.5</v>
      </c>
      <c r="L221" s="180">
        <f t="shared" si="96"/>
        <v>0.25475285171102663</v>
      </c>
      <c r="M221" s="181" t="s">
        <v>600</v>
      </c>
      <c r="N221" s="182">
        <v>43090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3">
        <v>94</v>
      </c>
      <c r="B222" s="106">
        <v>42964</v>
      </c>
      <c r="C222" s="106"/>
      <c r="D222" s="107" t="s">
        <v>368</v>
      </c>
      <c r="E222" s="108" t="s">
        <v>624</v>
      </c>
      <c r="F222" s="109">
        <v>605</v>
      </c>
      <c r="G222" s="108"/>
      <c r="H222" s="108">
        <v>750</v>
      </c>
      <c r="I222" s="126">
        <v>750</v>
      </c>
      <c r="J222" s="127" t="s">
        <v>726</v>
      </c>
      <c r="K222" s="128">
        <f t="shared" si="95"/>
        <v>145</v>
      </c>
      <c r="L222" s="129">
        <f t="shared" si="96"/>
        <v>0.23966942148760331</v>
      </c>
      <c r="M222" s="130" t="s">
        <v>600</v>
      </c>
      <c r="N222" s="131">
        <v>43027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366">
        <v>95</v>
      </c>
      <c r="B223" s="149">
        <v>42979</v>
      </c>
      <c r="C223" s="149"/>
      <c r="D223" s="150" t="s">
        <v>509</v>
      </c>
      <c r="E223" s="151" t="s">
        <v>624</v>
      </c>
      <c r="F223" s="152">
        <v>255</v>
      </c>
      <c r="G223" s="153"/>
      <c r="H223" s="153">
        <v>217.25</v>
      </c>
      <c r="I223" s="153">
        <v>320</v>
      </c>
      <c r="J223" s="175" t="s">
        <v>733</v>
      </c>
      <c r="K223" s="134">
        <f t="shared" si="95"/>
        <v>-37.75</v>
      </c>
      <c r="L223" s="176">
        <f t="shared" si="96"/>
        <v>-0.14803921568627451</v>
      </c>
      <c r="M223" s="136" t="s">
        <v>664</v>
      </c>
      <c r="N223" s="177">
        <v>43661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3">
        <v>96</v>
      </c>
      <c r="B224" s="106">
        <v>42997</v>
      </c>
      <c r="C224" s="106"/>
      <c r="D224" s="107" t="s">
        <v>734</v>
      </c>
      <c r="E224" s="108" t="s">
        <v>624</v>
      </c>
      <c r="F224" s="109">
        <v>215</v>
      </c>
      <c r="G224" s="108"/>
      <c r="H224" s="108">
        <v>258</v>
      </c>
      <c r="I224" s="126">
        <v>258</v>
      </c>
      <c r="J224" s="127" t="s">
        <v>683</v>
      </c>
      <c r="K224" s="128">
        <f t="shared" si="95"/>
        <v>43</v>
      </c>
      <c r="L224" s="129">
        <f t="shared" si="96"/>
        <v>0.2</v>
      </c>
      <c r="M224" s="130" t="s">
        <v>600</v>
      </c>
      <c r="N224" s="131">
        <v>43040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3">
        <v>97</v>
      </c>
      <c r="B225" s="106">
        <v>42997</v>
      </c>
      <c r="C225" s="106"/>
      <c r="D225" s="107" t="s">
        <v>734</v>
      </c>
      <c r="E225" s="108" t="s">
        <v>624</v>
      </c>
      <c r="F225" s="109">
        <v>215</v>
      </c>
      <c r="G225" s="108"/>
      <c r="H225" s="108">
        <v>258</v>
      </c>
      <c r="I225" s="126">
        <v>258</v>
      </c>
      <c r="J225" s="231" t="s">
        <v>683</v>
      </c>
      <c r="K225" s="128">
        <v>43</v>
      </c>
      <c r="L225" s="129">
        <v>0.2</v>
      </c>
      <c r="M225" s="130" t="s">
        <v>600</v>
      </c>
      <c r="N225" s="131">
        <v>43040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6">
        <v>98</v>
      </c>
      <c r="B226" s="207">
        <v>42998</v>
      </c>
      <c r="C226" s="207"/>
      <c r="D226" s="375" t="s">
        <v>2980</v>
      </c>
      <c r="E226" s="208" t="s">
        <v>624</v>
      </c>
      <c r="F226" s="209">
        <v>75</v>
      </c>
      <c r="G226" s="208"/>
      <c r="H226" s="208">
        <v>90</v>
      </c>
      <c r="I226" s="232">
        <v>90</v>
      </c>
      <c r="J226" s="127" t="s">
        <v>735</v>
      </c>
      <c r="K226" s="128">
        <f t="shared" ref="K226:K231" si="97">H226-F226</f>
        <v>15</v>
      </c>
      <c r="L226" s="129">
        <f t="shared" ref="L226:L231" si="98">K226/F226</f>
        <v>0.2</v>
      </c>
      <c r="M226" s="130" t="s">
        <v>600</v>
      </c>
      <c r="N226" s="131">
        <v>43019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5">
        <v>99</v>
      </c>
      <c r="B227" s="154">
        <v>43011</v>
      </c>
      <c r="C227" s="154"/>
      <c r="D227" s="155" t="s">
        <v>736</v>
      </c>
      <c r="E227" s="156" t="s">
        <v>624</v>
      </c>
      <c r="F227" s="157">
        <v>315</v>
      </c>
      <c r="G227" s="156"/>
      <c r="H227" s="156">
        <v>392</v>
      </c>
      <c r="I227" s="178">
        <v>384</v>
      </c>
      <c r="J227" s="231" t="s">
        <v>737</v>
      </c>
      <c r="K227" s="128">
        <f t="shared" si="97"/>
        <v>77</v>
      </c>
      <c r="L227" s="180">
        <f t="shared" si="98"/>
        <v>0.24444444444444444</v>
      </c>
      <c r="M227" s="181" t="s">
        <v>600</v>
      </c>
      <c r="N227" s="182">
        <v>43017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5">
        <v>100</v>
      </c>
      <c r="B228" s="154">
        <v>43013</v>
      </c>
      <c r="C228" s="154"/>
      <c r="D228" s="155" t="s">
        <v>738</v>
      </c>
      <c r="E228" s="156" t="s">
        <v>624</v>
      </c>
      <c r="F228" s="157">
        <v>145</v>
      </c>
      <c r="G228" s="156"/>
      <c r="H228" s="156">
        <v>179</v>
      </c>
      <c r="I228" s="178">
        <v>180</v>
      </c>
      <c r="J228" s="231" t="s">
        <v>614</v>
      </c>
      <c r="K228" s="128">
        <f t="shared" si="97"/>
        <v>34</v>
      </c>
      <c r="L228" s="180">
        <f t="shared" si="98"/>
        <v>0.23448275862068965</v>
      </c>
      <c r="M228" s="181" t="s">
        <v>600</v>
      </c>
      <c r="N228" s="182">
        <v>43025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5">
        <v>101</v>
      </c>
      <c r="B229" s="154">
        <v>43014</v>
      </c>
      <c r="C229" s="154"/>
      <c r="D229" s="155" t="s">
        <v>339</v>
      </c>
      <c r="E229" s="156" t="s">
        <v>624</v>
      </c>
      <c r="F229" s="157">
        <v>256</v>
      </c>
      <c r="G229" s="156"/>
      <c r="H229" s="156">
        <v>323</v>
      </c>
      <c r="I229" s="178">
        <v>320</v>
      </c>
      <c r="J229" s="231" t="s">
        <v>683</v>
      </c>
      <c r="K229" s="128">
        <f t="shared" si="97"/>
        <v>67</v>
      </c>
      <c r="L229" s="180">
        <f t="shared" si="98"/>
        <v>0.26171875</v>
      </c>
      <c r="M229" s="181" t="s">
        <v>600</v>
      </c>
      <c r="N229" s="182">
        <v>43067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5">
        <v>102</v>
      </c>
      <c r="B230" s="154">
        <v>43017</v>
      </c>
      <c r="C230" s="154"/>
      <c r="D230" s="155" t="s">
        <v>360</v>
      </c>
      <c r="E230" s="156" t="s">
        <v>624</v>
      </c>
      <c r="F230" s="157">
        <v>137.5</v>
      </c>
      <c r="G230" s="156"/>
      <c r="H230" s="156">
        <v>184</v>
      </c>
      <c r="I230" s="178">
        <v>183</v>
      </c>
      <c r="J230" s="179" t="s">
        <v>739</v>
      </c>
      <c r="K230" s="128">
        <f t="shared" si="97"/>
        <v>46.5</v>
      </c>
      <c r="L230" s="180">
        <f t="shared" si="98"/>
        <v>0.33818181818181819</v>
      </c>
      <c r="M230" s="181" t="s">
        <v>600</v>
      </c>
      <c r="N230" s="182">
        <v>43108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5">
        <v>103</v>
      </c>
      <c r="B231" s="154">
        <v>43018</v>
      </c>
      <c r="C231" s="154"/>
      <c r="D231" s="155" t="s">
        <v>740</v>
      </c>
      <c r="E231" s="156" t="s">
        <v>624</v>
      </c>
      <c r="F231" s="157">
        <v>125.5</v>
      </c>
      <c r="G231" s="156"/>
      <c r="H231" s="156">
        <v>158</v>
      </c>
      <c r="I231" s="178">
        <v>155</v>
      </c>
      <c r="J231" s="179" t="s">
        <v>741</v>
      </c>
      <c r="K231" s="128">
        <f t="shared" si="97"/>
        <v>32.5</v>
      </c>
      <c r="L231" s="180">
        <f t="shared" si="98"/>
        <v>0.25896414342629481</v>
      </c>
      <c r="M231" s="181" t="s">
        <v>600</v>
      </c>
      <c r="N231" s="182">
        <v>43067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5">
        <v>104</v>
      </c>
      <c r="B232" s="154">
        <v>43018</v>
      </c>
      <c r="C232" s="154"/>
      <c r="D232" s="155" t="s">
        <v>771</v>
      </c>
      <c r="E232" s="156" t="s">
        <v>624</v>
      </c>
      <c r="F232" s="157">
        <v>895</v>
      </c>
      <c r="G232" s="156"/>
      <c r="H232" s="156">
        <v>1122.5</v>
      </c>
      <c r="I232" s="178">
        <v>1078</v>
      </c>
      <c r="J232" s="179" t="s">
        <v>772</v>
      </c>
      <c r="K232" s="128">
        <v>227.5</v>
      </c>
      <c r="L232" s="180">
        <v>0.25418994413407803</v>
      </c>
      <c r="M232" s="181" t="s">
        <v>600</v>
      </c>
      <c r="N232" s="182">
        <v>43117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5">
        <v>105</v>
      </c>
      <c r="B233" s="154">
        <v>43020</v>
      </c>
      <c r="C233" s="154"/>
      <c r="D233" s="155" t="s">
        <v>347</v>
      </c>
      <c r="E233" s="156" t="s">
        <v>624</v>
      </c>
      <c r="F233" s="157">
        <v>525</v>
      </c>
      <c r="G233" s="156"/>
      <c r="H233" s="156">
        <v>629</v>
      </c>
      <c r="I233" s="178">
        <v>629</v>
      </c>
      <c r="J233" s="231" t="s">
        <v>683</v>
      </c>
      <c r="K233" s="128">
        <v>104</v>
      </c>
      <c r="L233" s="180">
        <v>0.19809523809523799</v>
      </c>
      <c r="M233" s="181" t="s">
        <v>600</v>
      </c>
      <c r="N233" s="182">
        <v>43119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5">
        <v>106</v>
      </c>
      <c r="B234" s="154">
        <v>43046</v>
      </c>
      <c r="C234" s="154"/>
      <c r="D234" s="155" t="s">
        <v>393</v>
      </c>
      <c r="E234" s="156" t="s">
        <v>624</v>
      </c>
      <c r="F234" s="157">
        <v>740</v>
      </c>
      <c r="G234" s="156"/>
      <c r="H234" s="156">
        <v>892.5</v>
      </c>
      <c r="I234" s="178">
        <v>900</v>
      </c>
      <c r="J234" s="179" t="s">
        <v>742</v>
      </c>
      <c r="K234" s="128">
        <f>H234-F234</f>
        <v>152.5</v>
      </c>
      <c r="L234" s="180">
        <f>K234/F234</f>
        <v>0.20608108108108109</v>
      </c>
      <c r="M234" s="181" t="s">
        <v>600</v>
      </c>
      <c r="N234" s="182">
        <v>43052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3">
        <v>107</v>
      </c>
      <c r="B235" s="106">
        <v>43073</v>
      </c>
      <c r="C235" s="106"/>
      <c r="D235" s="107" t="s">
        <v>743</v>
      </c>
      <c r="E235" s="108" t="s">
        <v>624</v>
      </c>
      <c r="F235" s="109">
        <v>118.5</v>
      </c>
      <c r="G235" s="108"/>
      <c r="H235" s="108">
        <v>143.5</v>
      </c>
      <c r="I235" s="126">
        <v>145</v>
      </c>
      <c r="J235" s="141" t="s">
        <v>744</v>
      </c>
      <c r="K235" s="128">
        <f>H235-F235</f>
        <v>25</v>
      </c>
      <c r="L235" s="129">
        <f>K235/F235</f>
        <v>0.2109704641350211</v>
      </c>
      <c r="M235" s="130" t="s">
        <v>600</v>
      </c>
      <c r="N235" s="131">
        <v>43097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4">
        <v>108</v>
      </c>
      <c r="B236" s="110">
        <v>43090</v>
      </c>
      <c r="C236" s="110"/>
      <c r="D236" s="158" t="s">
        <v>443</v>
      </c>
      <c r="E236" s="112" t="s">
        <v>624</v>
      </c>
      <c r="F236" s="113">
        <v>715</v>
      </c>
      <c r="G236" s="113"/>
      <c r="H236" s="114">
        <v>500</v>
      </c>
      <c r="I236" s="132">
        <v>872</v>
      </c>
      <c r="J236" s="138" t="s">
        <v>745</v>
      </c>
      <c r="K236" s="134">
        <f>H236-F236</f>
        <v>-215</v>
      </c>
      <c r="L236" s="135">
        <f>K236/F236</f>
        <v>-0.30069930069930068</v>
      </c>
      <c r="M236" s="136" t="s">
        <v>664</v>
      </c>
      <c r="N236" s="137">
        <v>43670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3">
        <v>109</v>
      </c>
      <c r="B237" s="106">
        <v>43098</v>
      </c>
      <c r="C237" s="106"/>
      <c r="D237" s="107" t="s">
        <v>736</v>
      </c>
      <c r="E237" s="108" t="s">
        <v>624</v>
      </c>
      <c r="F237" s="109">
        <v>435</v>
      </c>
      <c r="G237" s="108"/>
      <c r="H237" s="108">
        <v>542.5</v>
      </c>
      <c r="I237" s="126">
        <v>539</v>
      </c>
      <c r="J237" s="141" t="s">
        <v>683</v>
      </c>
      <c r="K237" s="128">
        <v>107.5</v>
      </c>
      <c r="L237" s="129">
        <v>0.247126436781609</v>
      </c>
      <c r="M237" s="130" t="s">
        <v>600</v>
      </c>
      <c r="N237" s="131">
        <v>43206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3">
        <v>110</v>
      </c>
      <c r="B238" s="106">
        <v>43098</v>
      </c>
      <c r="C238" s="106"/>
      <c r="D238" s="107" t="s">
        <v>571</v>
      </c>
      <c r="E238" s="108" t="s">
        <v>624</v>
      </c>
      <c r="F238" s="109">
        <v>885</v>
      </c>
      <c r="G238" s="108"/>
      <c r="H238" s="108">
        <v>1090</v>
      </c>
      <c r="I238" s="126">
        <v>1084</v>
      </c>
      <c r="J238" s="141" t="s">
        <v>683</v>
      </c>
      <c r="K238" s="128">
        <v>205</v>
      </c>
      <c r="L238" s="129">
        <v>0.23163841807909599</v>
      </c>
      <c r="M238" s="130" t="s">
        <v>600</v>
      </c>
      <c r="N238" s="131">
        <v>43213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367">
        <v>111</v>
      </c>
      <c r="B239" s="348">
        <v>43192</v>
      </c>
      <c r="C239" s="348"/>
      <c r="D239" s="116" t="s">
        <v>753</v>
      </c>
      <c r="E239" s="351" t="s">
        <v>624</v>
      </c>
      <c r="F239" s="354">
        <v>478.5</v>
      </c>
      <c r="G239" s="351"/>
      <c r="H239" s="351">
        <v>442</v>
      </c>
      <c r="I239" s="357">
        <v>613</v>
      </c>
      <c r="J239" s="385" t="s">
        <v>3404</v>
      </c>
      <c r="K239" s="134">
        <f>H239-F239</f>
        <v>-36.5</v>
      </c>
      <c r="L239" s="135">
        <f>K239/F239</f>
        <v>-7.6280041797283177E-2</v>
      </c>
      <c r="M239" s="136" t="s">
        <v>664</v>
      </c>
      <c r="N239" s="137">
        <v>43762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4">
        <v>112</v>
      </c>
      <c r="B240" s="110">
        <v>43194</v>
      </c>
      <c r="C240" s="110"/>
      <c r="D240" s="374" t="s">
        <v>2979</v>
      </c>
      <c r="E240" s="112" t="s">
        <v>624</v>
      </c>
      <c r="F240" s="113">
        <f>141.5-7.3</f>
        <v>134.19999999999999</v>
      </c>
      <c r="G240" s="113"/>
      <c r="H240" s="114">
        <v>77</v>
      </c>
      <c r="I240" s="132">
        <v>180</v>
      </c>
      <c r="J240" s="385" t="s">
        <v>3403</v>
      </c>
      <c r="K240" s="134">
        <f>H240-F240</f>
        <v>-57.199999999999989</v>
      </c>
      <c r="L240" s="135">
        <f>K240/F240</f>
        <v>-0.42622950819672129</v>
      </c>
      <c r="M240" s="136" t="s">
        <v>664</v>
      </c>
      <c r="N240" s="137">
        <v>43522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4">
        <v>113</v>
      </c>
      <c r="B241" s="110">
        <v>43209</v>
      </c>
      <c r="C241" s="110"/>
      <c r="D241" s="111" t="s">
        <v>746</v>
      </c>
      <c r="E241" s="112" t="s">
        <v>624</v>
      </c>
      <c r="F241" s="113">
        <v>430</v>
      </c>
      <c r="G241" s="113"/>
      <c r="H241" s="114">
        <v>220</v>
      </c>
      <c r="I241" s="132">
        <v>537</v>
      </c>
      <c r="J241" s="138" t="s">
        <v>747</v>
      </c>
      <c r="K241" s="134">
        <f>H241-F241</f>
        <v>-210</v>
      </c>
      <c r="L241" s="135">
        <f>K241/F241</f>
        <v>-0.48837209302325579</v>
      </c>
      <c r="M241" s="136" t="s">
        <v>664</v>
      </c>
      <c r="N241" s="137">
        <v>43252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368">
        <v>114</v>
      </c>
      <c r="B242" s="159">
        <v>43220</v>
      </c>
      <c r="C242" s="159"/>
      <c r="D242" s="160" t="s">
        <v>394</v>
      </c>
      <c r="E242" s="161" t="s">
        <v>624</v>
      </c>
      <c r="F242" s="163">
        <v>153.5</v>
      </c>
      <c r="G242" s="163"/>
      <c r="H242" s="163">
        <v>196</v>
      </c>
      <c r="I242" s="163">
        <v>196</v>
      </c>
      <c r="J242" s="359" t="s">
        <v>3495</v>
      </c>
      <c r="K242" s="183">
        <f>H242-F242</f>
        <v>42.5</v>
      </c>
      <c r="L242" s="184">
        <f>K242/F242</f>
        <v>0.27687296416938112</v>
      </c>
      <c r="M242" s="162" t="s">
        <v>600</v>
      </c>
      <c r="N242" s="185">
        <v>43605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4">
        <v>115</v>
      </c>
      <c r="B243" s="110">
        <v>43306</v>
      </c>
      <c r="C243" s="110"/>
      <c r="D243" s="111" t="s">
        <v>769</v>
      </c>
      <c r="E243" s="112" t="s">
        <v>624</v>
      </c>
      <c r="F243" s="113">
        <v>27.5</v>
      </c>
      <c r="G243" s="113"/>
      <c r="H243" s="114">
        <v>13.1</v>
      </c>
      <c r="I243" s="132">
        <v>60</v>
      </c>
      <c r="J243" s="138" t="s">
        <v>773</v>
      </c>
      <c r="K243" s="134">
        <v>-14.4</v>
      </c>
      <c r="L243" s="135">
        <v>-0.52363636363636401</v>
      </c>
      <c r="M243" s="136" t="s">
        <v>664</v>
      </c>
      <c r="N243" s="137">
        <v>43138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367">
        <v>116</v>
      </c>
      <c r="B244" s="348">
        <v>43318</v>
      </c>
      <c r="C244" s="348"/>
      <c r="D244" s="116" t="s">
        <v>748</v>
      </c>
      <c r="E244" s="351" t="s">
        <v>624</v>
      </c>
      <c r="F244" s="351">
        <v>148.5</v>
      </c>
      <c r="G244" s="351"/>
      <c r="H244" s="351">
        <v>102</v>
      </c>
      <c r="I244" s="357">
        <v>182</v>
      </c>
      <c r="J244" s="138" t="s">
        <v>3494</v>
      </c>
      <c r="K244" s="134">
        <f>H244-F244</f>
        <v>-46.5</v>
      </c>
      <c r="L244" s="135">
        <f>K244/F244</f>
        <v>-0.31313131313131315</v>
      </c>
      <c r="M244" s="136" t="s">
        <v>664</v>
      </c>
      <c r="N244" s="137">
        <v>43661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3">
        <v>117</v>
      </c>
      <c r="B245" s="106">
        <v>43335</v>
      </c>
      <c r="C245" s="106"/>
      <c r="D245" s="107" t="s">
        <v>774</v>
      </c>
      <c r="E245" s="108" t="s">
        <v>624</v>
      </c>
      <c r="F245" s="156">
        <v>285</v>
      </c>
      <c r="G245" s="108"/>
      <c r="H245" s="108">
        <v>355</v>
      </c>
      <c r="I245" s="126">
        <v>364</v>
      </c>
      <c r="J245" s="141" t="s">
        <v>775</v>
      </c>
      <c r="K245" s="128">
        <v>70</v>
      </c>
      <c r="L245" s="129">
        <v>0.24561403508771901</v>
      </c>
      <c r="M245" s="130" t="s">
        <v>600</v>
      </c>
      <c r="N245" s="131">
        <v>43455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3">
        <v>118</v>
      </c>
      <c r="B246" s="106">
        <v>43341</v>
      </c>
      <c r="C246" s="106"/>
      <c r="D246" s="107" t="s">
        <v>384</v>
      </c>
      <c r="E246" s="108" t="s">
        <v>624</v>
      </c>
      <c r="F246" s="156">
        <v>525</v>
      </c>
      <c r="G246" s="108"/>
      <c r="H246" s="108">
        <v>585</v>
      </c>
      <c r="I246" s="126">
        <v>635</v>
      </c>
      <c r="J246" s="141" t="s">
        <v>749</v>
      </c>
      <c r="K246" s="128">
        <f t="shared" ref="K246:K258" si="99">H246-F246</f>
        <v>60</v>
      </c>
      <c r="L246" s="129">
        <f t="shared" ref="L246:L258" si="100">K246/F246</f>
        <v>0.11428571428571428</v>
      </c>
      <c r="M246" s="130" t="s">
        <v>600</v>
      </c>
      <c r="N246" s="131">
        <v>43662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3">
        <v>119</v>
      </c>
      <c r="B247" s="106">
        <v>43395</v>
      </c>
      <c r="C247" s="106"/>
      <c r="D247" s="107" t="s">
        <v>368</v>
      </c>
      <c r="E247" s="108" t="s">
        <v>624</v>
      </c>
      <c r="F247" s="156">
        <v>475</v>
      </c>
      <c r="G247" s="108"/>
      <c r="H247" s="108">
        <v>574</v>
      </c>
      <c r="I247" s="126">
        <v>570</v>
      </c>
      <c r="J247" s="141" t="s">
        <v>683</v>
      </c>
      <c r="K247" s="128">
        <f t="shared" si="99"/>
        <v>99</v>
      </c>
      <c r="L247" s="129">
        <f t="shared" si="100"/>
        <v>0.20842105263157895</v>
      </c>
      <c r="M247" s="130" t="s">
        <v>600</v>
      </c>
      <c r="N247" s="131">
        <v>43403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5">
        <v>120</v>
      </c>
      <c r="B248" s="154">
        <v>43397</v>
      </c>
      <c r="C248" s="154"/>
      <c r="D248" s="414" t="s">
        <v>391</v>
      </c>
      <c r="E248" s="156" t="s">
        <v>624</v>
      </c>
      <c r="F248" s="156">
        <v>707.5</v>
      </c>
      <c r="G248" s="156"/>
      <c r="H248" s="156">
        <v>872</v>
      </c>
      <c r="I248" s="178">
        <v>872</v>
      </c>
      <c r="J248" s="179" t="s">
        <v>683</v>
      </c>
      <c r="K248" s="128">
        <f t="shared" si="99"/>
        <v>164.5</v>
      </c>
      <c r="L248" s="180">
        <f t="shared" si="100"/>
        <v>0.23250883392226149</v>
      </c>
      <c r="M248" s="181" t="s">
        <v>600</v>
      </c>
      <c r="N248" s="182">
        <v>43482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5">
        <v>121</v>
      </c>
      <c r="B249" s="154">
        <v>43398</v>
      </c>
      <c r="C249" s="154"/>
      <c r="D249" s="414" t="s">
        <v>348</v>
      </c>
      <c r="E249" s="156" t="s">
        <v>624</v>
      </c>
      <c r="F249" s="156">
        <v>162</v>
      </c>
      <c r="G249" s="156"/>
      <c r="H249" s="156">
        <v>204</v>
      </c>
      <c r="I249" s="178">
        <v>209</v>
      </c>
      <c r="J249" s="179" t="s">
        <v>3493</v>
      </c>
      <c r="K249" s="128">
        <f t="shared" si="99"/>
        <v>42</v>
      </c>
      <c r="L249" s="180">
        <f t="shared" si="100"/>
        <v>0.25925925925925924</v>
      </c>
      <c r="M249" s="181" t="s">
        <v>600</v>
      </c>
      <c r="N249" s="182">
        <v>43539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6">
        <v>122</v>
      </c>
      <c r="B250" s="207">
        <v>43399</v>
      </c>
      <c r="C250" s="207"/>
      <c r="D250" s="155" t="s">
        <v>495</v>
      </c>
      <c r="E250" s="208" t="s">
        <v>624</v>
      </c>
      <c r="F250" s="208">
        <v>240</v>
      </c>
      <c r="G250" s="208"/>
      <c r="H250" s="208">
        <v>297</v>
      </c>
      <c r="I250" s="232">
        <v>297</v>
      </c>
      <c r="J250" s="179" t="s">
        <v>683</v>
      </c>
      <c r="K250" s="233">
        <f t="shared" si="99"/>
        <v>57</v>
      </c>
      <c r="L250" s="234">
        <f t="shared" si="100"/>
        <v>0.23749999999999999</v>
      </c>
      <c r="M250" s="235" t="s">
        <v>600</v>
      </c>
      <c r="N250" s="236">
        <v>43417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3">
        <v>123</v>
      </c>
      <c r="B251" s="106">
        <v>43439</v>
      </c>
      <c r="C251" s="106"/>
      <c r="D251" s="148" t="s">
        <v>750</v>
      </c>
      <c r="E251" s="108" t="s">
        <v>624</v>
      </c>
      <c r="F251" s="108">
        <v>202.5</v>
      </c>
      <c r="G251" s="108"/>
      <c r="H251" s="108">
        <v>255</v>
      </c>
      <c r="I251" s="126">
        <v>252</v>
      </c>
      <c r="J251" s="141" t="s">
        <v>683</v>
      </c>
      <c r="K251" s="128">
        <f t="shared" si="99"/>
        <v>52.5</v>
      </c>
      <c r="L251" s="129">
        <f t="shared" si="100"/>
        <v>0.25925925925925924</v>
      </c>
      <c r="M251" s="130" t="s">
        <v>600</v>
      </c>
      <c r="N251" s="131">
        <v>43542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6">
        <v>124</v>
      </c>
      <c r="B252" s="207">
        <v>43465</v>
      </c>
      <c r="C252" s="106"/>
      <c r="D252" s="414" t="s">
        <v>423</v>
      </c>
      <c r="E252" s="208" t="s">
        <v>624</v>
      </c>
      <c r="F252" s="208">
        <v>710</v>
      </c>
      <c r="G252" s="208"/>
      <c r="H252" s="208">
        <v>866</v>
      </c>
      <c r="I252" s="232">
        <v>866</v>
      </c>
      <c r="J252" s="179" t="s">
        <v>683</v>
      </c>
      <c r="K252" s="128">
        <f t="shared" si="99"/>
        <v>156</v>
      </c>
      <c r="L252" s="129">
        <f t="shared" si="100"/>
        <v>0.21971830985915494</v>
      </c>
      <c r="M252" s="130" t="s">
        <v>600</v>
      </c>
      <c r="N252" s="362">
        <v>43553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6">
        <v>125</v>
      </c>
      <c r="B253" s="207">
        <v>43522</v>
      </c>
      <c r="C253" s="207"/>
      <c r="D253" s="414" t="s">
        <v>141</v>
      </c>
      <c r="E253" s="208" t="s">
        <v>624</v>
      </c>
      <c r="F253" s="208">
        <v>337.25</v>
      </c>
      <c r="G253" s="208"/>
      <c r="H253" s="208">
        <v>398.5</v>
      </c>
      <c r="I253" s="232">
        <v>411</v>
      </c>
      <c r="J253" s="141" t="s">
        <v>3492</v>
      </c>
      <c r="K253" s="128">
        <f t="shared" si="99"/>
        <v>61.25</v>
      </c>
      <c r="L253" s="129">
        <f t="shared" si="100"/>
        <v>0.1816160118606375</v>
      </c>
      <c r="M253" s="130" t="s">
        <v>600</v>
      </c>
      <c r="N253" s="362">
        <v>43760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369">
        <v>126</v>
      </c>
      <c r="B254" s="164">
        <v>43559</v>
      </c>
      <c r="C254" s="164"/>
      <c r="D254" s="165" t="s">
        <v>410</v>
      </c>
      <c r="E254" s="166" t="s">
        <v>624</v>
      </c>
      <c r="F254" s="166">
        <v>130</v>
      </c>
      <c r="G254" s="166"/>
      <c r="H254" s="166">
        <v>65</v>
      </c>
      <c r="I254" s="186">
        <v>158</v>
      </c>
      <c r="J254" s="138" t="s">
        <v>751</v>
      </c>
      <c r="K254" s="134">
        <f t="shared" si="99"/>
        <v>-65</v>
      </c>
      <c r="L254" s="135">
        <f t="shared" si="100"/>
        <v>-0.5</v>
      </c>
      <c r="M254" s="136" t="s">
        <v>664</v>
      </c>
      <c r="N254" s="137">
        <v>43726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370">
        <v>127</v>
      </c>
      <c r="B255" s="187">
        <v>43017</v>
      </c>
      <c r="C255" s="187"/>
      <c r="D255" s="188" t="s">
        <v>169</v>
      </c>
      <c r="E255" s="189" t="s">
        <v>624</v>
      </c>
      <c r="F255" s="190">
        <v>141.5</v>
      </c>
      <c r="G255" s="191"/>
      <c r="H255" s="191">
        <v>183.5</v>
      </c>
      <c r="I255" s="191">
        <v>210</v>
      </c>
      <c r="J255" s="218" t="s">
        <v>3441</v>
      </c>
      <c r="K255" s="219">
        <f t="shared" si="99"/>
        <v>42</v>
      </c>
      <c r="L255" s="220">
        <f t="shared" si="100"/>
        <v>0.29681978798586572</v>
      </c>
      <c r="M255" s="190" t="s">
        <v>600</v>
      </c>
      <c r="N255" s="221">
        <v>43042</v>
      </c>
      <c r="O255" s="57"/>
      <c r="P255" s="16"/>
      <c r="Q255" s="16"/>
      <c r="R255" s="94" t="s">
        <v>752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369">
        <v>128</v>
      </c>
      <c r="B256" s="164">
        <v>43074</v>
      </c>
      <c r="C256" s="164"/>
      <c r="D256" s="165" t="s">
        <v>303</v>
      </c>
      <c r="E256" s="166" t="s">
        <v>624</v>
      </c>
      <c r="F256" s="167">
        <v>172</v>
      </c>
      <c r="G256" s="166"/>
      <c r="H256" s="166">
        <v>155.25</v>
      </c>
      <c r="I256" s="186">
        <v>230</v>
      </c>
      <c r="J256" s="385" t="s">
        <v>3401</v>
      </c>
      <c r="K256" s="134">
        <f t="shared" ref="K256" si="101">H256-F256</f>
        <v>-16.75</v>
      </c>
      <c r="L256" s="135">
        <f t="shared" ref="L256" si="102">K256/F256</f>
        <v>-9.7383720930232565E-2</v>
      </c>
      <c r="M256" s="136" t="s">
        <v>664</v>
      </c>
      <c r="N256" s="137">
        <v>43787</v>
      </c>
      <c r="O256" s="57"/>
      <c r="P256" s="16"/>
      <c r="Q256" s="16"/>
      <c r="R256" s="17" t="s">
        <v>752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370">
        <v>129</v>
      </c>
      <c r="B257" s="187">
        <v>43398</v>
      </c>
      <c r="C257" s="187"/>
      <c r="D257" s="188" t="s">
        <v>104</v>
      </c>
      <c r="E257" s="189" t="s">
        <v>624</v>
      </c>
      <c r="F257" s="191">
        <v>698.5</v>
      </c>
      <c r="G257" s="191"/>
      <c r="H257" s="191">
        <v>850</v>
      </c>
      <c r="I257" s="191">
        <v>890</v>
      </c>
      <c r="J257" s="222" t="s">
        <v>3489</v>
      </c>
      <c r="K257" s="219">
        <f t="shared" si="99"/>
        <v>151.5</v>
      </c>
      <c r="L257" s="220">
        <f t="shared" si="100"/>
        <v>0.21689334287759485</v>
      </c>
      <c r="M257" s="190" t="s">
        <v>600</v>
      </c>
      <c r="N257" s="221">
        <v>43453</v>
      </c>
      <c r="O257" s="57"/>
      <c r="P257" s="16"/>
      <c r="Q257" s="16"/>
      <c r="R257" s="94" t="s">
        <v>752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6">
        <v>130</v>
      </c>
      <c r="B258" s="159">
        <v>42877</v>
      </c>
      <c r="C258" s="159"/>
      <c r="D258" s="160" t="s">
        <v>383</v>
      </c>
      <c r="E258" s="161" t="s">
        <v>624</v>
      </c>
      <c r="F258" s="162">
        <v>127.6</v>
      </c>
      <c r="G258" s="163"/>
      <c r="H258" s="163">
        <v>138</v>
      </c>
      <c r="I258" s="163">
        <v>190</v>
      </c>
      <c r="J258" s="386" t="s">
        <v>3405</v>
      </c>
      <c r="K258" s="183">
        <f t="shared" si="99"/>
        <v>10.400000000000006</v>
      </c>
      <c r="L258" s="184">
        <f t="shared" si="100"/>
        <v>8.1504702194357417E-2</v>
      </c>
      <c r="M258" s="162" t="s">
        <v>600</v>
      </c>
      <c r="N258" s="185">
        <v>43774</v>
      </c>
      <c r="O258" s="57"/>
      <c r="P258" s="16"/>
      <c r="Q258" s="16"/>
      <c r="R258" s="17" t="s">
        <v>754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371">
        <v>131</v>
      </c>
      <c r="B259" s="195">
        <v>43158</v>
      </c>
      <c r="C259" s="195"/>
      <c r="D259" s="192" t="s">
        <v>755</v>
      </c>
      <c r="E259" s="196" t="s">
        <v>624</v>
      </c>
      <c r="F259" s="197">
        <v>317</v>
      </c>
      <c r="G259" s="196"/>
      <c r="H259" s="196"/>
      <c r="I259" s="225">
        <v>398</v>
      </c>
      <c r="J259" s="238" t="s">
        <v>602</v>
      </c>
      <c r="K259" s="194"/>
      <c r="L259" s="193"/>
      <c r="M259" s="224" t="s">
        <v>602</v>
      </c>
      <c r="N259" s="223"/>
      <c r="O259" s="57"/>
      <c r="P259" s="16"/>
      <c r="Q259" s="16"/>
      <c r="R259" s="94" t="s">
        <v>754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369">
        <v>132</v>
      </c>
      <c r="B260" s="164">
        <v>43164</v>
      </c>
      <c r="C260" s="164"/>
      <c r="D260" s="165" t="s">
        <v>135</v>
      </c>
      <c r="E260" s="166" t="s">
        <v>624</v>
      </c>
      <c r="F260" s="167">
        <f>510-14.4</f>
        <v>495.6</v>
      </c>
      <c r="G260" s="166"/>
      <c r="H260" s="166">
        <v>350</v>
      </c>
      <c r="I260" s="186">
        <v>672</v>
      </c>
      <c r="J260" s="385" t="s">
        <v>3462</v>
      </c>
      <c r="K260" s="134">
        <f t="shared" ref="K260" si="103">H260-F260</f>
        <v>-145.60000000000002</v>
      </c>
      <c r="L260" s="135">
        <f t="shared" ref="L260" si="104">K260/F260</f>
        <v>-0.29378531073446329</v>
      </c>
      <c r="M260" s="136" t="s">
        <v>664</v>
      </c>
      <c r="N260" s="137">
        <v>43887</v>
      </c>
      <c r="O260" s="57"/>
      <c r="P260" s="16"/>
      <c r="Q260" s="16"/>
      <c r="R260" s="17" t="s">
        <v>754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369">
        <v>133</v>
      </c>
      <c r="B261" s="164">
        <v>43237</v>
      </c>
      <c r="C261" s="164"/>
      <c r="D261" s="165" t="s">
        <v>489</v>
      </c>
      <c r="E261" s="166" t="s">
        <v>624</v>
      </c>
      <c r="F261" s="167">
        <v>230.3</v>
      </c>
      <c r="G261" s="166"/>
      <c r="H261" s="166">
        <v>102.5</v>
      </c>
      <c r="I261" s="186">
        <v>348</v>
      </c>
      <c r="J261" s="385" t="s">
        <v>3483</v>
      </c>
      <c r="K261" s="134">
        <f t="shared" ref="K261" si="105">H261-F261</f>
        <v>-127.80000000000001</v>
      </c>
      <c r="L261" s="135">
        <f t="shared" ref="L261" si="106">K261/F261</f>
        <v>-0.55492835432045162</v>
      </c>
      <c r="M261" s="136" t="s">
        <v>664</v>
      </c>
      <c r="N261" s="137">
        <v>43896</v>
      </c>
      <c r="O261" s="57"/>
      <c r="P261" s="16"/>
      <c r="Q261" s="16"/>
      <c r="R261" s="17" t="s">
        <v>752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15">
        <v>134</v>
      </c>
      <c r="B262" s="198">
        <v>43258</v>
      </c>
      <c r="C262" s="198"/>
      <c r="D262" s="201" t="s">
        <v>449</v>
      </c>
      <c r="E262" s="199" t="s">
        <v>624</v>
      </c>
      <c r="F262" s="197">
        <f>342.5-5.1</f>
        <v>337.4</v>
      </c>
      <c r="G262" s="199"/>
      <c r="H262" s="199"/>
      <c r="I262" s="226">
        <v>439</v>
      </c>
      <c r="J262" s="238" t="s">
        <v>602</v>
      </c>
      <c r="K262" s="228"/>
      <c r="L262" s="229"/>
      <c r="M262" s="227" t="s">
        <v>602</v>
      </c>
      <c r="N262" s="230"/>
      <c r="O262" s="57"/>
      <c r="P262" s="16"/>
      <c r="Q262" s="16"/>
      <c r="R262" s="94" t="s">
        <v>754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15">
        <v>135</v>
      </c>
      <c r="B263" s="198">
        <v>43285</v>
      </c>
      <c r="C263" s="198"/>
      <c r="D263" s="202" t="s">
        <v>49</v>
      </c>
      <c r="E263" s="199" t="s">
        <v>624</v>
      </c>
      <c r="F263" s="197">
        <f>127.5-5.53</f>
        <v>121.97</v>
      </c>
      <c r="G263" s="199"/>
      <c r="H263" s="199"/>
      <c r="I263" s="226">
        <v>170</v>
      </c>
      <c r="J263" s="238" t="s">
        <v>602</v>
      </c>
      <c r="K263" s="228"/>
      <c r="L263" s="229"/>
      <c r="M263" s="227" t="s">
        <v>602</v>
      </c>
      <c r="N263" s="230"/>
      <c r="O263" s="57"/>
      <c r="P263" s="16"/>
      <c r="Q263" s="16"/>
      <c r="R263" s="342" t="s">
        <v>754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369">
        <v>136</v>
      </c>
      <c r="B264" s="164">
        <v>43294</v>
      </c>
      <c r="C264" s="164"/>
      <c r="D264" s="165" t="s">
        <v>243</v>
      </c>
      <c r="E264" s="166" t="s">
        <v>624</v>
      </c>
      <c r="F264" s="167">
        <v>46.5</v>
      </c>
      <c r="G264" s="166"/>
      <c r="H264" s="166">
        <v>17</v>
      </c>
      <c r="I264" s="186">
        <v>59</v>
      </c>
      <c r="J264" s="385" t="s">
        <v>3461</v>
      </c>
      <c r="K264" s="134">
        <f t="shared" ref="K264" si="107">H264-F264</f>
        <v>-29.5</v>
      </c>
      <c r="L264" s="135">
        <f t="shared" ref="L264" si="108">K264/F264</f>
        <v>-0.63440860215053763</v>
      </c>
      <c r="M264" s="136" t="s">
        <v>664</v>
      </c>
      <c r="N264" s="137">
        <v>43887</v>
      </c>
      <c r="O264" s="57"/>
      <c r="P264" s="16"/>
      <c r="Q264" s="16"/>
      <c r="R264" s="17" t="s">
        <v>752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371">
        <v>137</v>
      </c>
      <c r="B265" s="195">
        <v>43396</v>
      </c>
      <c r="C265" s="195"/>
      <c r="D265" s="202" t="s">
        <v>425</v>
      </c>
      <c r="E265" s="199" t="s">
        <v>624</v>
      </c>
      <c r="F265" s="200">
        <v>156.5</v>
      </c>
      <c r="G265" s="199"/>
      <c r="H265" s="199"/>
      <c r="I265" s="226">
        <v>191</v>
      </c>
      <c r="J265" s="238" t="s">
        <v>602</v>
      </c>
      <c r="K265" s="228"/>
      <c r="L265" s="229"/>
      <c r="M265" s="227" t="s">
        <v>602</v>
      </c>
      <c r="N265" s="230"/>
      <c r="O265" s="57"/>
      <c r="P265" s="16"/>
      <c r="Q265" s="16"/>
      <c r="R265" s="344" t="s">
        <v>752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371">
        <v>138</v>
      </c>
      <c r="B266" s="195">
        <v>43439</v>
      </c>
      <c r="C266" s="195"/>
      <c r="D266" s="202" t="s">
        <v>330</v>
      </c>
      <c r="E266" s="199" t="s">
        <v>624</v>
      </c>
      <c r="F266" s="200">
        <v>259.5</v>
      </c>
      <c r="G266" s="199"/>
      <c r="H266" s="199"/>
      <c r="I266" s="226">
        <v>321</v>
      </c>
      <c r="J266" s="238" t="s">
        <v>602</v>
      </c>
      <c r="K266" s="228"/>
      <c r="L266" s="229"/>
      <c r="M266" s="227" t="s">
        <v>602</v>
      </c>
      <c r="N266" s="230"/>
      <c r="O266" s="16"/>
      <c r="P266" s="16"/>
      <c r="Q266" s="16"/>
      <c r="R266" s="342" t="s">
        <v>754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369">
        <v>139</v>
      </c>
      <c r="B267" s="164">
        <v>43439</v>
      </c>
      <c r="C267" s="164"/>
      <c r="D267" s="165" t="s">
        <v>776</v>
      </c>
      <c r="E267" s="166" t="s">
        <v>624</v>
      </c>
      <c r="F267" s="166">
        <v>715</v>
      </c>
      <c r="G267" s="166"/>
      <c r="H267" s="166">
        <v>445</v>
      </c>
      <c r="I267" s="186">
        <v>840</v>
      </c>
      <c r="J267" s="138" t="s">
        <v>2995</v>
      </c>
      <c r="K267" s="134">
        <f t="shared" ref="K267:K270" si="109">H267-F267</f>
        <v>-270</v>
      </c>
      <c r="L267" s="135">
        <f t="shared" ref="L267:L270" si="110">K267/F267</f>
        <v>-0.3776223776223776</v>
      </c>
      <c r="M267" s="136" t="s">
        <v>664</v>
      </c>
      <c r="N267" s="137">
        <v>43800</v>
      </c>
      <c r="O267" s="57"/>
      <c r="P267" s="16"/>
      <c r="Q267" s="16"/>
      <c r="R267" s="17" t="s">
        <v>752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6">
        <v>140</v>
      </c>
      <c r="B268" s="207">
        <v>43469</v>
      </c>
      <c r="C268" s="207"/>
      <c r="D268" s="155" t="s">
        <v>145</v>
      </c>
      <c r="E268" s="208" t="s">
        <v>624</v>
      </c>
      <c r="F268" s="208">
        <v>875</v>
      </c>
      <c r="G268" s="208"/>
      <c r="H268" s="208">
        <v>1165</v>
      </c>
      <c r="I268" s="232">
        <v>1185</v>
      </c>
      <c r="J268" s="141" t="s">
        <v>3490</v>
      </c>
      <c r="K268" s="128">
        <f t="shared" si="109"/>
        <v>290</v>
      </c>
      <c r="L268" s="129">
        <f t="shared" si="110"/>
        <v>0.33142857142857141</v>
      </c>
      <c r="M268" s="130" t="s">
        <v>600</v>
      </c>
      <c r="N268" s="362">
        <v>43847</v>
      </c>
      <c r="O268" s="57"/>
      <c r="P268" s="16"/>
      <c r="Q268" s="16"/>
      <c r="R268" s="17" t="s">
        <v>752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6">
        <v>141</v>
      </c>
      <c r="B269" s="207">
        <v>43559</v>
      </c>
      <c r="C269" s="207"/>
      <c r="D269" s="414" t="s">
        <v>345</v>
      </c>
      <c r="E269" s="208" t="s">
        <v>624</v>
      </c>
      <c r="F269" s="208">
        <f>387-14.63</f>
        <v>372.37</v>
      </c>
      <c r="G269" s="208"/>
      <c r="H269" s="208">
        <v>490</v>
      </c>
      <c r="I269" s="232">
        <v>490</v>
      </c>
      <c r="J269" s="141" t="s">
        <v>683</v>
      </c>
      <c r="K269" s="128">
        <f t="shared" si="109"/>
        <v>117.63</v>
      </c>
      <c r="L269" s="129">
        <f t="shared" si="110"/>
        <v>0.31589548030185027</v>
      </c>
      <c r="M269" s="130" t="s">
        <v>600</v>
      </c>
      <c r="N269" s="362">
        <v>43850</v>
      </c>
      <c r="O269" s="57"/>
      <c r="P269" s="16"/>
      <c r="Q269" s="16"/>
      <c r="R269" s="17" t="s">
        <v>752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369">
        <v>142</v>
      </c>
      <c r="B270" s="164">
        <v>43578</v>
      </c>
      <c r="C270" s="164"/>
      <c r="D270" s="165" t="s">
        <v>777</v>
      </c>
      <c r="E270" s="166" t="s">
        <v>601</v>
      </c>
      <c r="F270" s="166">
        <v>220</v>
      </c>
      <c r="G270" s="166"/>
      <c r="H270" s="166">
        <v>127.5</v>
      </c>
      <c r="I270" s="186">
        <v>284</v>
      </c>
      <c r="J270" s="385" t="s">
        <v>3484</v>
      </c>
      <c r="K270" s="134">
        <f t="shared" si="109"/>
        <v>-92.5</v>
      </c>
      <c r="L270" s="135">
        <f t="shared" si="110"/>
        <v>-0.42045454545454547</v>
      </c>
      <c r="M270" s="136" t="s">
        <v>664</v>
      </c>
      <c r="N270" s="137">
        <v>43896</v>
      </c>
      <c r="O270" s="57"/>
      <c r="P270" s="16"/>
      <c r="Q270" s="16"/>
      <c r="R270" s="17" t="s">
        <v>752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6">
        <v>143</v>
      </c>
      <c r="B271" s="207">
        <v>43622</v>
      </c>
      <c r="C271" s="207"/>
      <c r="D271" s="414" t="s">
        <v>496</v>
      </c>
      <c r="E271" s="208" t="s">
        <v>601</v>
      </c>
      <c r="F271" s="208">
        <v>332.8</v>
      </c>
      <c r="G271" s="208"/>
      <c r="H271" s="208">
        <v>405</v>
      </c>
      <c r="I271" s="232">
        <v>419</v>
      </c>
      <c r="J271" s="141" t="s">
        <v>3491</v>
      </c>
      <c r="K271" s="128">
        <f t="shared" ref="K271" si="111">H271-F271</f>
        <v>72.199999999999989</v>
      </c>
      <c r="L271" s="129">
        <f t="shared" ref="L271" si="112">K271/F271</f>
        <v>0.21694711538461534</v>
      </c>
      <c r="M271" s="130" t="s">
        <v>600</v>
      </c>
      <c r="N271" s="362">
        <v>43860</v>
      </c>
      <c r="O271" s="57"/>
      <c r="P271" s="16"/>
      <c r="Q271" s="16"/>
      <c r="R271" s="17" t="s">
        <v>752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144">
        <v>144</v>
      </c>
      <c r="B272" s="143">
        <v>43641</v>
      </c>
      <c r="C272" s="143"/>
      <c r="D272" s="144" t="s">
        <v>139</v>
      </c>
      <c r="E272" s="145" t="s">
        <v>624</v>
      </c>
      <c r="F272" s="146">
        <v>386</v>
      </c>
      <c r="G272" s="147"/>
      <c r="H272" s="147">
        <v>395</v>
      </c>
      <c r="I272" s="147">
        <v>452</v>
      </c>
      <c r="J272" s="170" t="s">
        <v>3406</v>
      </c>
      <c r="K272" s="171">
        <f t="shared" ref="K272" si="113">H272-F272</f>
        <v>9</v>
      </c>
      <c r="L272" s="172">
        <f t="shared" ref="L272" si="114">K272/F272</f>
        <v>2.3316062176165803E-2</v>
      </c>
      <c r="M272" s="173" t="s">
        <v>709</v>
      </c>
      <c r="N272" s="174">
        <v>43868</v>
      </c>
      <c r="O272" s="16"/>
      <c r="P272" s="16"/>
      <c r="Q272" s="16"/>
      <c r="R272" s="344" t="s">
        <v>752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372">
        <v>145</v>
      </c>
      <c r="B273" s="195">
        <v>43707</v>
      </c>
      <c r="C273" s="195"/>
      <c r="D273" s="202" t="s">
        <v>260</v>
      </c>
      <c r="E273" s="199" t="s">
        <v>624</v>
      </c>
      <c r="F273" s="199" t="s">
        <v>756</v>
      </c>
      <c r="G273" s="199"/>
      <c r="H273" s="199"/>
      <c r="I273" s="226">
        <v>190</v>
      </c>
      <c r="J273" s="238" t="s">
        <v>602</v>
      </c>
      <c r="K273" s="228"/>
      <c r="L273" s="229"/>
      <c r="M273" s="358" t="s">
        <v>602</v>
      </c>
      <c r="N273" s="230"/>
      <c r="O273" s="16"/>
      <c r="P273" s="16"/>
      <c r="Q273" s="16"/>
      <c r="R273" s="344" t="s">
        <v>752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6">
        <v>146</v>
      </c>
      <c r="B274" s="207">
        <v>43731</v>
      </c>
      <c r="C274" s="207"/>
      <c r="D274" s="155" t="s">
        <v>440</v>
      </c>
      <c r="E274" s="208" t="s">
        <v>624</v>
      </c>
      <c r="F274" s="208">
        <v>235</v>
      </c>
      <c r="G274" s="208"/>
      <c r="H274" s="208">
        <v>295</v>
      </c>
      <c r="I274" s="232">
        <v>296</v>
      </c>
      <c r="J274" s="141" t="s">
        <v>3148</v>
      </c>
      <c r="K274" s="128">
        <f t="shared" ref="K274" si="115">H274-F274</f>
        <v>60</v>
      </c>
      <c r="L274" s="129">
        <f t="shared" ref="L274" si="116">K274/F274</f>
        <v>0.25531914893617019</v>
      </c>
      <c r="M274" s="130" t="s">
        <v>600</v>
      </c>
      <c r="N274" s="362">
        <v>43844</v>
      </c>
      <c r="O274" s="57"/>
      <c r="P274" s="16"/>
      <c r="Q274" s="16"/>
      <c r="R274" s="17" t="s">
        <v>752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6">
        <v>147</v>
      </c>
      <c r="B275" s="207">
        <v>43752</v>
      </c>
      <c r="C275" s="207"/>
      <c r="D275" s="155" t="s">
        <v>2978</v>
      </c>
      <c r="E275" s="208" t="s">
        <v>624</v>
      </c>
      <c r="F275" s="208">
        <v>277.5</v>
      </c>
      <c r="G275" s="208"/>
      <c r="H275" s="208">
        <v>333</v>
      </c>
      <c r="I275" s="232">
        <v>333</v>
      </c>
      <c r="J275" s="141" t="s">
        <v>3149</v>
      </c>
      <c r="K275" s="128">
        <f t="shared" ref="K275" si="117">H275-F275</f>
        <v>55.5</v>
      </c>
      <c r="L275" s="129">
        <f t="shared" ref="L275" si="118">K275/F275</f>
        <v>0.2</v>
      </c>
      <c r="M275" s="130" t="s">
        <v>600</v>
      </c>
      <c r="N275" s="362">
        <v>43846</v>
      </c>
      <c r="O275" s="57"/>
      <c r="P275" s="16"/>
      <c r="Q275" s="16"/>
      <c r="R275" s="17" t="s">
        <v>754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6">
        <v>148</v>
      </c>
      <c r="B276" s="207">
        <v>43752</v>
      </c>
      <c r="C276" s="207"/>
      <c r="D276" s="155" t="s">
        <v>2977</v>
      </c>
      <c r="E276" s="208" t="s">
        <v>624</v>
      </c>
      <c r="F276" s="208">
        <v>930</v>
      </c>
      <c r="G276" s="208"/>
      <c r="H276" s="208">
        <v>1165</v>
      </c>
      <c r="I276" s="232">
        <v>1200</v>
      </c>
      <c r="J276" s="141" t="s">
        <v>3151</v>
      </c>
      <c r="K276" s="128">
        <f t="shared" ref="K276" si="119">H276-F276</f>
        <v>235</v>
      </c>
      <c r="L276" s="129">
        <f t="shared" ref="L276" si="120">K276/F276</f>
        <v>0.25268817204301075</v>
      </c>
      <c r="M276" s="130" t="s">
        <v>600</v>
      </c>
      <c r="N276" s="362">
        <v>43847</v>
      </c>
      <c r="O276" s="57"/>
      <c r="P276" s="16"/>
      <c r="Q276" s="16"/>
      <c r="R276" s="17" t="s">
        <v>754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371">
        <v>149</v>
      </c>
      <c r="B277" s="347">
        <v>43753</v>
      </c>
      <c r="C277" s="212"/>
      <c r="D277" s="373" t="s">
        <v>2976</v>
      </c>
      <c r="E277" s="350" t="s">
        <v>624</v>
      </c>
      <c r="F277" s="353">
        <v>111</v>
      </c>
      <c r="G277" s="350"/>
      <c r="H277" s="350"/>
      <c r="I277" s="356">
        <v>141</v>
      </c>
      <c r="J277" s="238" t="s">
        <v>602</v>
      </c>
      <c r="K277" s="238"/>
      <c r="L277" s="123"/>
      <c r="M277" s="361" t="s">
        <v>602</v>
      </c>
      <c r="N277" s="240"/>
      <c r="O277" s="16"/>
      <c r="P277" s="16"/>
      <c r="Q277" s="16"/>
      <c r="R277" s="344" t="s">
        <v>752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6">
        <v>150</v>
      </c>
      <c r="B278" s="207">
        <v>43753</v>
      </c>
      <c r="C278" s="207"/>
      <c r="D278" s="155" t="s">
        <v>2975</v>
      </c>
      <c r="E278" s="208" t="s">
        <v>624</v>
      </c>
      <c r="F278" s="209">
        <v>296</v>
      </c>
      <c r="G278" s="208"/>
      <c r="H278" s="208">
        <v>370</v>
      </c>
      <c r="I278" s="232">
        <v>370</v>
      </c>
      <c r="J278" s="141" t="s">
        <v>683</v>
      </c>
      <c r="K278" s="128">
        <f t="shared" ref="K278" si="121">H278-F278</f>
        <v>74</v>
      </c>
      <c r="L278" s="129">
        <f t="shared" ref="L278" si="122">K278/F278</f>
        <v>0.25</v>
      </c>
      <c r="M278" s="130" t="s">
        <v>600</v>
      </c>
      <c r="N278" s="362">
        <v>43853</v>
      </c>
      <c r="O278" s="57"/>
      <c r="P278" s="16"/>
      <c r="Q278" s="16"/>
      <c r="R278" s="17" t="s">
        <v>754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372">
        <v>151</v>
      </c>
      <c r="B279" s="211">
        <v>43754</v>
      </c>
      <c r="C279" s="211"/>
      <c r="D279" s="192" t="s">
        <v>2974</v>
      </c>
      <c r="E279" s="349" t="s">
        <v>624</v>
      </c>
      <c r="F279" s="352" t="s">
        <v>2940</v>
      </c>
      <c r="G279" s="349"/>
      <c r="H279" s="349"/>
      <c r="I279" s="355">
        <v>344</v>
      </c>
      <c r="J279" s="238" t="s">
        <v>602</v>
      </c>
      <c r="K279" s="241"/>
      <c r="L279" s="360"/>
      <c r="M279" s="343" t="s">
        <v>602</v>
      </c>
      <c r="N279" s="363"/>
      <c r="O279" s="16"/>
      <c r="P279" s="16"/>
      <c r="Q279" s="16"/>
      <c r="R279" s="344" t="s">
        <v>752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346">
        <v>152</v>
      </c>
      <c r="B280" s="212">
        <v>43832</v>
      </c>
      <c r="C280" s="212"/>
      <c r="D280" s="216" t="s">
        <v>2254</v>
      </c>
      <c r="E280" s="213" t="s">
        <v>624</v>
      </c>
      <c r="F280" s="214" t="s">
        <v>3136</v>
      </c>
      <c r="G280" s="213"/>
      <c r="H280" s="213"/>
      <c r="I280" s="237">
        <v>590</v>
      </c>
      <c r="J280" s="238" t="s">
        <v>602</v>
      </c>
      <c r="K280" s="238"/>
      <c r="L280" s="123"/>
      <c r="M280" s="343" t="s">
        <v>602</v>
      </c>
      <c r="N280" s="240"/>
      <c r="O280" s="16"/>
      <c r="P280" s="16"/>
      <c r="Q280" s="16"/>
      <c r="R280" s="344" t="s">
        <v>754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6">
        <v>153</v>
      </c>
      <c r="B281" s="207">
        <v>43966</v>
      </c>
      <c r="C281" s="207"/>
      <c r="D281" s="155" t="s">
        <v>65</v>
      </c>
      <c r="E281" s="208" t="s">
        <v>624</v>
      </c>
      <c r="F281" s="209">
        <v>67.5</v>
      </c>
      <c r="G281" s="208"/>
      <c r="H281" s="208">
        <v>86</v>
      </c>
      <c r="I281" s="232">
        <v>86</v>
      </c>
      <c r="J281" s="141" t="s">
        <v>3629</v>
      </c>
      <c r="K281" s="128">
        <f t="shared" ref="K281" si="123">H281-F281</f>
        <v>18.5</v>
      </c>
      <c r="L281" s="129">
        <f t="shared" ref="L281" si="124">K281/F281</f>
        <v>0.27407407407407408</v>
      </c>
      <c r="M281" s="130" t="s">
        <v>600</v>
      </c>
      <c r="N281" s="362">
        <v>44008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10">
        <v>154</v>
      </c>
      <c r="B282" s="3">
        <v>44035</v>
      </c>
      <c r="C282" s="212"/>
      <c r="D282" s="216" t="s">
        <v>495</v>
      </c>
      <c r="E282" s="213" t="s">
        <v>624</v>
      </c>
      <c r="F282" s="214" t="s">
        <v>3641</v>
      </c>
      <c r="G282" s="213"/>
      <c r="H282" s="213"/>
      <c r="I282" s="237">
        <v>296</v>
      </c>
      <c r="J282" s="238" t="s">
        <v>602</v>
      </c>
      <c r="K282" s="238"/>
      <c r="L282" s="123"/>
      <c r="M282" s="239"/>
      <c r="N282" s="240"/>
      <c r="O282" s="16"/>
      <c r="P282" s="16"/>
      <c r="Q282" s="16"/>
      <c r="R282" s="344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10"/>
      <c r="B283" s="212"/>
      <c r="C283" s="212"/>
      <c r="D283" s="216"/>
      <c r="E283" s="213"/>
      <c r="F283" s="214"/>
      <c r="G283" s="213"/>
      <c r="H283" s="213"/>
      <c r="I283" s="237"/>
      <c r="J283" s="238"/>
      <c r="K283" s="238"/>
      <c r="L283" s="123"/>
      <c r="M283" s="239"/>
      <c r="N283" s="240"/>
      <c r="O283" s="16"/>
      <c r="P283" s="16"/>
      <c r="Q283" s="16"/>
      <c r="R283" s="344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10"/>
      <c r="B284" s="212"/>
      <c r="C284" s="212"/>
      <c r="D284" s="216"/>
      <c r="E284" s="213"/>
      <c r="F284" s="214"/>
      <c r="G284" s="213"/>
      <c r="H284" s="213"/>
      <c r="I284" s="237"/>
      <c r="J284" s="238"/>
      <c r="K284" s="238"/>
      <c r="L284" s="123"/>
      <c r="M284" s="239"/>
      <c r="N284" s="240"/>
      <c r="O284" s="16"/>
      <c r="P284" s="16"/>
      <c r="Q284" s="16"/>
      <c r="R284" s="344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10"/>
      <c r="B285" s="212"/>
      <c r="C285" s="212"/>
      <c r="D285" s="216"/>
      <c r="E285" s="213"/>
      <c r="F285" s="214"/>
      <c r="G285" s="213"/>
      <c r="H285" s="213"/>
      <c r="I285" s="237"/>
      <c r="J285" s="238"/>
      <c r="K285" s="238"/>
      <c r="L285" s="123"/>
      <c r="M285" s="239"/>
      <c r="N285" s="240"/>
      <c r="O285" s="16"/>
      <c r="P285" s="16"/>
      <c r="Q285" s="16"/>
      <c r="R285" s="344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10"/>
      <c r="B286" s="212"/>
      <c r="C286" s="212"/>
      <c r="D286" s="216"/>
      <c r="E286" s="213"/>
      <c r="F286" s="214"/>
      <c r="G286" s="213"/>
      <c r="H286" s="213"/>
      <c r="I286" s="237"/>
      <c r="J286" s="238"/>
      <c r="K286" s="238"/>
      <c r="L286" s="123"/>
      <c r="M286" s="239"/>
      <c r="N286" s="240"/>
      <c r="O286" s="16"/>
      <c r="P286" s="16"/>
      <c r="Q286" s="16"/>
      <c r="R286" s="344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10"/>
      <c r="B287" s="212"/>
      <c r="C287" s="212"/>
      <c r="D287" s="216"/>
      <c r="E287" s="213"/>
      <c r="F287" s="214"/>
      <c r="G287" s="213"/>
      <c r="H287" s="213"/>
      <c r="I287" s="237"/>
      <c r="J287" s="238"/>
      <c r="K287" s="238"/>
      <c r="L287" s="123"/>
      <c r="M287" s="239"/>
      <c r="N287" s="240"/>
      <c r="O287" s="16"/>
      <c r="P287" s="16"/>
      <c r="Q287" s="16"/>
      <c r="R287" s="344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10"/>
      <c r="B288" s="212"/>
      <c r="C288" s="212"/>
      <c r="D288" s="216"/>
      <c r="E288" s="213"/>
      <c r="F288" s="214"/>
      <c r="G288" s="213"/>
      <c r="H288" s="213"/>
      <c r="I288" s="237"/>
      <c r="J288" s="238"/>
      <c r="K288" s="238"/>
      <c r="L288" s="123"/>
      <c r="M288" s="239"/>
      <c r="N288" s="240"/>
      <c r="O288" s="16"/>
      <c r="P288" s="16"/>
      <c r="Q288" s="16"/>
      <c r="R288" s="344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10"/>
      <c r="B289" s="212"/>
      <c r="C289" s="212"/>
      <c r="D289" s="216"/>
      <c r="E289" s="213"/>
      <c r="F289" s="214"/>
      <c r="G289" s="213"/>
      <c r="H289" s="213"/>
      <c r="I289" s="237"/>
      <c r="J289" s="238"/>
      <c r="K289" s="238"/>
      <c r="L289" s="123"/>
      <c r="M289" s="239"/>
      <c r="N289" s="240"/>
      <c r="O289" s="16"/>
      <c r="P289" s="16"/>
      <c r="Q289" s="16"/>
      <c r="R289" s="344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10"/>
      <c r="B290" s="212"/>
      <c r="C290" s="212"/>
      <c r="D290" s="216"/>
      <c r="E290" s="213"/>
      <c r="F290" s="214"/>
      <c r="G290" s="213"/>
      <c r="H290" s="213"/>
      <c r="I290" s="237"/>
      <c r="J290" s="238"/>
      <c r="K290" s="238"/>
      <c r="L290" s="123"/>
      <c r="M290" s="239"/>
      <c r="N290" s="240"/>
      <c r="O290" s="16"/>
      <c r="P290" s="16"/>
      <c r="R290" s="344"/>
    </row>
    <row r="291" spans="1:26">
      <c r="A291" s="210"/>
      <c r="B291" s="212"/>
      <c r="C291" s="212"/>
      <c r="D291" s="216"/>
      <c r="E291" s="213"/>
      <c r="F291" s="214"/>
      <c r="G291" s="213"/>
      <c r="H291" s="213"/>
      <c r="I291" s="237"/>
      <c r="J291" s="238"/>
      <c r="K291" s="238"/>
      <c r="L291" s="123"/>
      <c r="M291" s="239"/>
      <c r="N291" s="240"/>
      <c r="O291" s="16"/>
      <c r="P291" s="16"/>
      <c r="R291" s="344"/>
    </row>
    <row r="292" spans="1:26">
      <c r="A292" s="210"/>
      <c r="B292" s="212"/>
      <c r="C292" s="212"/>
      <c r="D292" s="216"/>
      <c r="E292" s="213"/>
      <c r="F292" s="214"/>
      <c r="G292" s="213"/>
      <c r="H292" s="213"/>
      <c r="I292" s="237"/>
      <c r="J292" s="238"/>
      <c r="K292" s="238"/>
      <c r="L292" s="123"/>
      <c r="M292" s="239"/>
      <c r="N292" s="240"/>
      <c r="O292" s="16"/>
      <c r="P292" s="16"/>
      <c r="R292" s="344"/>
    </row>
    <row r="293" spans="1:26">
      <c r="A293" s="210"/>
      <c r="B293" s="212"/>
      <c r="C293" s="212"/>
      <c r="D293" s="216"/>
      <c r="E293" s="213"/>
      <c r="F293" s="214"/>
      <c r="G293" s="213"/>
      <c r="H293" s="213"/>
      <c r="I293" s="237"/>
      <c r="J293" s="238"/>
      <c r="K293" s="238"/>
      <c r="L293" s="123"/>
      <c r="M293" s="239"/>
      <c r="N293" s="240"/>
      <c r="O293" s="16"/>
      <c r="P293" s="16"/>
      <c r="R293" s="344"/>
    </row>
    <row r="294" spans="1:26">
      <c r="A294" s="210"/>
      <c r="B294" s="200" t="s">
        <v>2981</v>
      </c>
      <c r="O294" s="16"/>
      <c r="P294" s="16"/>
      <c r="R294" s="344"/>
    </row>
    <row r="295" spans="1:26">
      <c r="R295" s="242"/>
    </row>
    <row r="296" spans="1:26">
      <c r="R296" s="242"/>
    </row>
    <row r="297" spans="1:26">
      <c r="R297" s="242"/>
    </row>
    <row r="298" spans="1:26">
      <c r="R298" s="242"/>
    </row>
    <row r="299" spans="1:26">
      <c r="R299" s="242"/>
    </row>
    <row r="300" spans="1:26">
      <c r="R300" s="242"/>
    </row>
    <row r="301" spans="1:26">
      <c r="R301" s="242"/>
    </row>
    <row r="302" spans="1:26">
      <c r="R302" s="242"/>
    </row>
    <row r="303" spans="1:26">
      <c r="R303" s="242"/>
    </row>
    <row r="304" spans="1:26">
      <c r="R304" s="242"/>
    </row>
    <row r="305" spans="1:18">
      <c r="R305" s="242"/>
    </row>
    <row r="311" spans="1:18">
      <c r="A311" s="217"/>
    </row>
    <row r="312" spans="1:18">
      <c r="A312" s="217"/>
    </row>
    <row r="313" spans="1:18">
      <c r="A313" s="213"/>
    </row>
  </sheetData>
  <autoFilter ref="R1:R313"/>
  <mergeCells count="3">
    <mergeCell ref="A104:A105"/>
    <mergeCell ref="B104:B105"/>
    <mergeCell ref="J104:J105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778</v>
      </c>
      <c r="B1" t="s">
        <v>779</v>
      </c>
      <c r="C1" t="s">
        <v>780</v>
      </c>
      <c r="D1" t="s">
        <v>30</v>
      </c>
      <c r="E1" t="s">
        <v>31</v>
      </c>
      <c r="F1" t="s">
        <v>781</v>
      </c>
      <c r="G1" t="s">
        <v>782</v>
      </c>
      <c r="H1" t="s">
        <v>783</v>
      </c>
      <c r="I1" t="s">
        <v>784</v>
      </c>
      <c r="J1" t="s">
        <v>785</v>
      </c>
      <c r="K1" t="s">
        <v>786</v>
      </c>
      <c r="L1" t="s">
        <v>787</v>
      </c>
      <c r="M1" t="s">
        <v>788</v>
      </c>
      <c r="N1" s="2" t="s">
        <v>788</v>
      </c>
    </row>
    <row r="2" spans="1:14">
      <c r="A2" t="s">
        <v>789</v>
      </c>
      <c r="B2" t="s">
        <v>790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791</v>
      </c>
      <c r="N2"/>
    </row>
    <row r="3" spans="1:14">
      <c r="A3" t="s">
        <v>3512</v>
      </c>
      <c r="B3" t="s">
        <v>790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3513</v>
      </c>
      <c r="N3"/>
    </row>
    <row r="4" spans="1:14">
      <c r="A4" t="s">
        <v>792</v>
      </c>
      <c r="B4" t="s">
        <v>790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793</v>
      </c>
      <c r="N4"/>
    </row>
    <row r="5" spans="1:14">
      <c r="A5" t="s">
        <v>291</v>
      </c>
      <c r="B5" t="s">
        <v>790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794</v>
      </c>
      <c r="N5"/>
    </row>
    <row r="6" spans="1:14">
      <c r="A6" t="s">
        <v>3163</v>
      </c>
      <c r="B6" t="s">
        <v>790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3164</v>
      </c>
      <c r="N6"/>
    </row>
    <row r="7" spans="1:14">
      <c r="A7" t="s">
        <v>795</v>
      </c>
      <c r="B7" t="s">
        <v>790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796</v>
      </c>
      <c r="N7"/>
    </row>
    <row r="8" spans="1:14">
      <c r="A8" t="s">
        <v>797</v>
      </c>
      <c r="B8" t="s">
        <v>790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798</v>
      </c>
      <c r="N8"/>
    </row>
    <row r="9" spans="1:14">
      <c r="A9" t="s">
        <v>799</v>
      </c>
      <c r="B9" t="s">
        <v>790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800</v>
      </c>
      <c r="N9"/>
    </row>
    <row r="10" spans="1:14">
      <c r="A10" t="s">
        <v>801</v>
      </c>
      <c r="B10" t="s">
        <v>790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802</v>
      </c>
      <c r="N10"/>
    </row>
    <row r="11" spans="1:14" hidden="1">
      <c r="A11" t="s">
        <v>803</v>
      </c>
      <c r="B11" t="s">
        <v>790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804</v>
      </c>
      <c r="N11"/>
    </row>
    <row r="12" spans="1:14">
      <c r="A12" t="s">
        <v>805</v>
      </c>
      <c r="B12" t="s">
        <v>790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806</v>
      </c>
      <c r="N12"/>
    </row>
    <row r="13" spans="1:14">
      <c r="A13" t="s">
        <v>294</v>
      </c>
      <c r="B13" t="s">
        <v>790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807</v>
      </c>
      <c r="N13"/>
    </row>
    <row r="14" spans="1:14">
      <c r="A14" t="s">
        <v>3000</v>
      </c>
      <c r="B14" t="s">
        <v>790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3001</v>
      </c>
      <c r="N14"/>
    </row>
    <row r="15" spans="1:14">
      <c r="A15" t="s">
        <v>3120</v>
      </c>
      <c r="B15" t="s">
        <v>790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3121</v>
      </c>
      <c r="N15"/>
    </row>
    <row r="16" spans="1:14">
      <c r="A16" t="s">
        <v>295</v>
      </c>
      <c r="B16" t="s">
        <v>790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809</v>
      </c>
      <c r="N16"/>
    </row>
    <row r="17" spans="1:14">
      <c r="A17" t="s">
        <v>227</v>
      </c>
      <c r="B17" t="s">
        <v>790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810</v>
      </c>
      <c r="N17"/>
    </row>
    <row r="18" spans="1:14">
      <c r="A18" t="s">
        <v>228</v>
      </c>
      <c r="B18" t="s">
        <v>790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811</v>
      </c>
      <c r="N18"/>
    </row>
    <row r="19" spans="1:14">
      <c r="A19" t="s">
        <v>3419</v>
      </c>
      <c r="B19" t="s">
        <v>790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3420</v>
      </c>
      <c r="N19"/>
    </row>
    <row r="20" spans="1:14">
      <c r="A20" t="s">
        <v>38</v>
      </c>
      <c r="B20" t="s">
        <v>790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812</v>
      </c>
      <c r="N20"/>
    </row>
    <row r="21" spans="1:14" hidden="1">
      <c r="A21" t="s">
        <v>813</v>
      </c>
      <c r="B21" t="s">
        <v>790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814</v>
      </c>
      <c r="N21"/>
    </row>
    <row r="22" spans="1:14">
      <c r="A22" t="s">
        <v>815</v>
      </c>
      <c r="B22" t="s">
        <v>790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816</v>
      </c>
      <c r="N22"/>
    </row>
    <row r="23" spans="1:14" hidden="1">
      <c r="A23" t="s">
        <v>40</v>
      </c>
      <c r="B23" t="s">
        <v>790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817</v>
      </c>
      <c r="N23"/>
    </row>
    <row r="24" spans="1:14">
      <c r="A24" t="s">
        <v>296</v>
      </c>
      <c r="B24" t="s">
        <v>790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818</v>
      </c>
      <c r="N24"/>
    </row>
    <row r="25" spans="1:14">
      <c r="A25" t="s">
        <v>297</v>
      </c>
      <c r="B25" t="s">
        <v>790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819</v>
      </c>
      <c r="N25"/>
    </row>
    <row r="26" spans="1:14" hidden="1">
      <c r="A26" t="s">
        <v>41</v>
      </c>
      <c r="B26" t="s">
        <v>790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820</v>
      </c>
      <c r="N26"/>
    </row>
    <row r="27" spans="1:14">
      <c r="A27" t="s">
        <v>43</v>
      </c>
      <c r="B27" t="s">
        <v>790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821</v>
      </c>
      <c r="N27"/>
    </row>
    <row r="28" spans="1:14">
      <c r="A28" t="s">
        <v>298</v>
      </c>
      <c r="B28" t="s">
        <v>790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822</v>
      </c>
      <c r="N28"/>
    </row>
    <row r="29" spans="1:14">
      <c r="A29" t="s">
        <v>823</v>
      </c>
      <c r="B29" t="s">
        <v>790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824</v>
      </c>
      <c r="N29"/>
    </row>
    <row r="30" spans="1:14">
      <c r="A30" t="s">
        <v>825</v>
      </c>
      <c r="B30" t="s">
        <v>790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826</v>
      </c>
      <c r="N30"/>
    </row>
    <row r="31" spans="1:14">
      <c r="A31" t="s">
        <v>3188</v>
      </c>
      <c r="B31" t="s">
        <v>790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3189</v>
      </c>
      <c r="N31"/>
    </row>
    <row r="32" spans="1:14">
      <c r="A32" t="s">
        <v>827</v>
      </c>
      <c r="B32" t="s">
        <v>790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828</v>
      </c>
      <c r="N32"/>
    </row>
    <row r="33" spans="1:14">
      <c r="A33" t="s">
        <v>3516</v>
      </c>
      <c r="B33" t="s">
        <v>790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3517</v>
      </c>
      <c r="N33"/>
    </row>
    <row r="34" spans="1:14">
      <c r="A34" t="s">
        <v>3190</v>
      </c>
      <c r="B34" t="s">
        <v>790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3191</v>
      </c>
      <c r="N34"/>
    </row>
    <row r="35" spans="1:14">
      <c r="A35" t="s">
        <v>829</v>
      </c>
      <c r="B35" t="s">
        <v>790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830</v>
      </c>
      <c r="N35"/>
    </row>
    <row r="36" spans="1:14">
      <c r="A36" t="s">
        <v>299</v>
      </c>
      <c r="B36" t="s">
        <v>790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831</v>
      </c>
      <c r="N36"/>
    </row>
    <row r="37" spans="1:14">
      <c r="A37" t="s">
        <v>300</v>
      </c>
      <c r="B37" t="s">
        <v>790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832</v>
      </c>
      <c r="N37"/>
    </row>
    <row r="38" spans="1:14">
      <c r="A38" t="s">
        <v>833</v>
      </c>
      <c r="B38" t="s">
        <v>808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834</v>
      </c>
      <c r="N38"/>
    </row>
    <row r="39" spans="1:14">
      <c r="A39" t="s">
        <v>835</v>
      </c>
      <c r="B39" t="s">
        <v>790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836</v>
      </c>
      <c r="N39"/>
    </row>
    <row r="40" spans="1:14">
      <c r="A40" t="s">
        <v>3002</v>
      </c>
      <c r="B40" t="s">
        <v>808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3003</v>
      </c>
      <c r="N40"/>
    </row>
    <row r="41" spans="1:14">
      <c r="A41" t="s">
        <v>837</v>
      </c>
      <c r="B41" t="s">
        <v>790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838</v>
      </c>
      <c r="N41"/>
    </row>
    <row r="42" spans="1:14">
      <c r="A42" t="s">
        <v>839</v>
      </c>
      <c r="B42" t="s">
        <v>790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840</v>
      </c>
      <c r="N42"/>
    </row>
    <row r="43" spans="1:14">
      <c r="A43" t="s">
        <v>841</v>
      </c>
      <c r="B43" t="s">
        <v>790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842</v>
      </c>
      <c r="N43"/>
    </row>
    <row r="44" spans="1:14">
      <c r="A44" t="s">
        <v>843</v>
      </c>
      <c r="B44" t="s">
        <v>790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844</v>
      </c>
      <c r="N44"/>
    </row>
    <row r="45" spans="1:14">
      <c r="A45" t="s">
        <v>845</v>
      </c>
      <c r="B45" t="s">
        <v>790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846</v>
      </c>
      <c r="N45"/>
    </row>
    <row r="46" spans="1:14">
      <c r="A46" t="s">
        <v>292</v>
      </c>
      <c r="B46" t="s">
        <v>790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847</v>
      </c>
      <c r="N46"/>
    </row>
    <row r="47" spans="1:14">
      <c r="A47" t="s">
        <v>848</v>
      </c>
      <c r="B47" t="s">
        <v>790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849</v>
      </c>
      <c r="N47"/>
    </row>
    <row r="48" spans="1:14">
      <c r="A48" t="s">
        <v>850</v>
      </c>
      <c r="B48" t="s">
        <v>790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851</v>
      </c>
      <c r="N48"/>
    </row>
    <row r="49" spans="1:14">
      <c r="A49" t="s">
        <v>229</v>
      </c>
      <c r="B49" t="s">
        <v>790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852</v>
      </c>
      <c r="N49"/>
    </row>
    <row r="50" spans="1:14">
      <c r="A50" t="s">
        <v>853</v>
      </c>
      <c r="B50" t="s">
        <v>790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854</v>
      </c>
      <c r="N50"/>
    </row>
    <row r="51" spans="1:14">
      <c r="A51" t="s">
        <v>3609</v>
      </c>
      <c r="B51" t="s">
        <v>808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3610</v>
      </c>
      <c r="N51"/>
    </row>
    <row r="52" spans="1:14">
      <c r="A52" t="s">
        <v>855</v>
      </c>
      <c r="B52" t="s">
        <v>790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856</v>
      </c>
      <c r="N52"/>
    </row>
    <row r="53" spans="1:14">
      <c r="A53" t="s">
        <v>857</v>
      </c>
      <c r="B53" t="s">
        <v>790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858</v>
      </c>
      <c r="N53"/>
    </row>
    <row r="54" spans="1:14">
      <c r="A54" t="s">
        <v>301</v>
      </c>
      <c r="B54" t="s">
        <v>790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859</v>
      </c>
      <c r="N54"/>
    </row>
    <row r="55" spans="1:14" hidden="1">
      <c r="A55" t="s">
        <v>860</v>
      </c>
      <c r="B55" t="s">
        <v>790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861</v>
      </c>
      <c r="N55"/>
    </row>
    <row r="56" spans="1:14">
      <c r="A56" t="s">
        <v>862</v>
      </c>
      <c r="B56" t="s">
        <v>790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863</v>
      </c>
      <c r="N56"/>
    </row>
    <row r="57" spans="1:14">
      <c r="A57" t="s">
        <v>3192</v>
      </c>
      <c r="B57" t="s">
        <v>808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3193</v>
      </c>
      <c r="N57"/>
    </row>
    <row r="58" spans="1:14" hidden="1">
      <c r="A58" t="s">
        <v>864</v>
      </c>
      <c r="B58" t="s">
        <v>790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865</v>
      </c>
      <c r="N58"/>
    </row>
    <row r="59" spans="1:14" hidden="1">
      <c r="A59" t="s">
        <v>866</v>
      </c>
      <c r="B59" t="s">
        <v>790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867</v>
      </c>
      <c r="N59"/>
    </row>
    <row r="60" spans="1:14">
      <c r="A60" t="s">
        <v>868</v>
      </c>
      <c r="B60" t="s">
        <v>790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869</v>
      </c>
      <c r="N60"/>
    </row>
    <row r="61" spans="1:14">
      <c r="A61" t="s">
        <v>230</v>
      </c>
      <c r="B61" t="s">
        <v>790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870</v>
      </c>
      <c r="N61"/>
    </row>
    <row r="62" spans="1:14">
      <c r="A62" t="s">
        <v>871</v>
      </c>
      <c r="B62" t="s">
        <v>790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872</v>
      </c>
      <c r="N62"/>
    </row>
    <row r="63" spans="1:14">
      <c r="A63" t="s">
        <v>303</v>
      </c>
      <c r="B63" t="s">
        <v>790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873</v>
      </c>
      <c r="N63"/>
    </row>
    <row r="64" spans="1:14">
      <c r="A64" t="s">
        <v>874</v>
      </c>
      <c r="B64" t="s">
        <v>790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875</v>
      </c>
      <c r="N64"/>
    </row>
    <row r="65" spans="1:14">
      <c r="A65" t="s">
        <v>3435</v>
      </c>
      <c r="B65" t="s">
        <v>790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3436</v>
      </c>
      <c r="N65"/>
    </row>
    <row r="66" spans="1:14">
      <c r="A66" t="s">
        <v>876</v>
      </c>
      <c r="B66" t="s">
        <v>790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877</v>
      </c>
      <c r="N66"/>
    </row>
    <row r="67" spans="1:14">
      <c r="A67" t="s">
        <v>878</v>
      </c>
      <c r="B67" t="s">
        <v>790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879</v>
      </c>
      <c r="N67"/>
    </row>
    <row r="68" spans="1:14">
      <c r="A68" t="s">
        <v>3194</v>
      </c>
      <c r="B68" t="s">
        <v>790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3195</v>
      </c>
      <c r="N68"/>
    </row>
    <row r="69" spans="1:14">
      <c r="A69" t="s">
        <v>45</v>
      </c>
      <c r="B69" t="s">
        <v>790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880</v>
      </c>
      <c r="N69"/>
    </row>
    <row r="70" spans="1:14">
      <c r="A70" t="s">
        <v>304</v>
      </c>
      <c r="B70" t="s">
        <v>790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881</v>
      </c>
      <c r="N70"/>
    </row>
    <row r="71" spans="1:14">
      <c r="A71" t="s">
        <v>882</v>
      </c>
      <c r="B71" t="s">
        <v>790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883</v>
      </c>
      <c r="N71"/>
    </row>
    <row r="72" spans="1:14">
      <c r="A72" t="s">
        <v>46</v>
      </c>
      <c r="B72" t="s">
        <v>790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884</v>
      </c>
      <c r="N72"/>
    </row>
    <row r="73" spans="1:14">
      <c r="A73" t="s">
        <v>885</v>
      </c>
      <c r="B73" t="s">
        <v>790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886</v>
      </c>
      <c r="N73"/>
    </row>
    <row r="74" spans="1:14">
      <c r="A74" t="s">
        <v>887</v>
      </c>
      <c r="B74" t="s">
        <v>790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888</v>
      </c>
      <c r="N74"/>
    </row>
    <row r="75" spans="1:14">
      <c r="A75" t="s">
        <v>889</v>
      </c>
      <c r="B75" t="s">
        <v>790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890</v>
      </c>
      <c r="N75"/>
    </row>
    <row r="76" spans="1:14">
      <c r="A76" t="s">
        <v>891</v>
      </c>
      <c r="B76" t="s">
        <v>790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892</v>
      </c>
      <c r="N76"/>
    </row>
    <row r="77" spans="1:14">
      <c r="A77" t="s">
        <v>3004</v>
      </c>
      <c r="B77" t="s">
        <v>790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3005</v>
      </c>
      <c r="N77"/>
    </row>
    <row r="78" spans="1:14">
      <c r="A78" t="s">
        <v>3478</v>
      </c>
      <c r="B78" t="s">
        <v>790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1664</v>
      </c>
      <c r="N78"/>
    </row>
    <row r="79" spans="1:14">
      <c r="A79" t="s">
        <v>893</v>
      </c>
      <c r="B79" t="s">
        <v>790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894</v>
      </c>
      <c r="N79"/>
    </row>
    <row r="80" spans="1:14">
      <c r="A80" t="s">
        <v>3196</v>
      </c>
      <c r="B80" t="s">
        <v>790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3197</v>
      </c>
      <c r="N80"/>
    </row>
    <row r="81" spans="1:14">
      <c r="A81" t="s">
        <v>3198</v>
      </c>
      <c r="B81" t="s">
        <v>790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3199</v>
      </c>
      <c r="N81"/>
    </row>
    <row r="82" spans="1:14">
      <c r="A82" t="s">
        <v>895</v>
      </c>
      <c r="B82" t="s">
        <v>790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896</v>
      </c>
      <c r="N82"/>
    </row>
    <row r="83" spans="1:14">
      <c r="A83" t="s">
        <v>3200</v>
      </c>
      <c r="B83" t="s">
        <v>790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3201</v>
      </c>
      <c r="N83"/>
    </row>
    <row r="84" spans="1:14">
      <c r="A84" t="s">
        <v>897</v>
      </c>
      <c r="B84" t="s">
        <v>790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898</v>
      </c>
      <c r="N84"/>
    </row>
    <row r="85" spans="1:14" hidden="1">
      <c r="A85" t="s">
        <v>899</v>
      </c>
      <c r="B85" t="s">
        <v>790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900</v>
      </c>
      <c r="N85"/>
    </row>
    <row r="86" spans="1:14">
      <c r="A86" t="s">
        <v>901</v>
      </c>
      <c r="B86" t="s">
        <v>790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902</v>
      </c>
      <c r="N86"/>
    </row>
    <row r="87" spans="1:14">
      <c r="A87" t="s">
        <v>903</v>
      </c>
      <c r="B87" t="s">
        <v>790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904</v>
      </c>
      <c r="N87"/>
    </row>
    <row r="88" spans="1:14">
      <c r="A88" t="s">
        <v>905</v>
      </c>
      <c r="B88" t="s">
        <v>790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906</v>
      </c>
      <c r="N88"/>
    </row>
    <row r="89" spans="1:14">
      <c r="A89" t="s">
        <v>293</v>
      </c>
      <c r="B89" t="s">
        <v>790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907</v>
      </c>
      <c r="N89"/>
    </row>
    <row r="90" spans="1:14">
      <c r="A90" t="s">
        <v>302</v>
      </c>
      <c r="B90" t="s">
        <v>790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908</v>
      </c>
      <c r="N90"/>
    </row>
    <row r="91" spans="1:14">
      <c r="A91" t="s">
        <v>909</v>
      </c>
      <c r="B91" t="s">
        <v>790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910</v>
      </c>
      <c r="N91"/>
    </row>
    <row r="92" spans="1:14">
      <c r="A92" t="s">
        <v>47</v>
      </c>
      <c r="B92" t="s">
        <v>790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911</v>
      </c>
      <c r="N92"/>
    </row>
    <row r="93" spans="1:14">
      <c r="A93" t="s">
        <v>2984</v>
      </c>
      <c r="B93" t="s">
        <v>790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2985</v>
      </c>
      <c r="N93"/>
    </row>
    <row r="94" spans="1:14">
      <c r="A94" t="s">
        <v>48</v>
      </c>
      <c r="B94" t="s">
        <v>790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912</v>
      </c>
      <c r="N94"/>
    </row>
    <row r="95" spans="1:14">
      <c r="A95" t="s">
        <v>913</v>
      </c>
      <c r="B95" t="s">
        <v>790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914</v>
      </c>
      <c r="N95"/>
    </row>
    <row r="96" spans="1:14">
      <c r="A96" t="s">
        <v>915</v>
      </c>
      <c r="B96" t="s">
        <v>790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916</v>
      </c>
      <c r="N96"/>
    </row>
    <row r="97" spans="1:14">
      <c r="A97" t="s">
        <v>917</v>
      </c>
      <c r="B97" t="s">
        <v>790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918</v>
      </c>
      <c r="N97"/>
    </row>
    <row r="98" spans="1:14">
      <c r="A98" t="s">
        <v>3006</v>
      </c>
      <c r="B98" t="s">
        <v>790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3007</v>
      </c>
      <c r="N98"/>
    </row>
    <row r="99" spans="1:14">
      <c r="A99" t="s">
        <v>3202</v>
      </c>
      <c r="B99" t="s">
        <v>790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3203</v>
      </c>
      <c r="N99"/>
    </row>
    <row r="100" spans="1:14">
      <c r="A100" t="s">
        <v>3591</v>
      </c>
      <c r="B100" t="s">
        <v>790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3592</v>
      </c>
      <c r="N100"/>
    </row>
    <row r="101" spans="1:14">
      <c r="A101" t="s">
        <v>919</v>
      </c>
      <c r="B101" t="s">
        <v>790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920</v>
      </c>
      <c r="N101"/>
    </row>
    <row r="102" spans="1:14">
      <c r="A102" t="s">
        <v>921</v>
      </c>
      <c r="B102" t="s">
        <v>790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922</v>
      </c>
      <c r="N102"/>
    </row>
    <row r="103" spans="1:14">
      <c r="A103" t="s">
        <v>3008</v>
      </c>
      <c r="B103" t="s">
        <v>790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3009</v>
      </c>
      <c r="N103"/>
    </row>
    <row r="104" spans="1:14">
      <c r="A104" t="s">
        <v>923</v>
      </c>
      <c r="B104" t="s">
        <v>790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924</v>
      </c>
      <c r="N104"/>
    </row>
    <row r="105" spans="1:14">
      <c r="A105" t="s">
        <v>925</v>
      </c>
      <c r="B105" t="s">
        <v>790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926</v>
      </c>
      <c r="N105"/>
    </row>
    <row r="106" spans="1:14">
      <c r="A106" t="s">
        <v>927</v>
      </c>
      <c r="B106" t="s">
        <v>808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928</v>
      </c>
      <c r="N106"/>
    </row>
    <row r="107" spans="1:14">
      <c r="A107" t="s">
        <v>929</v>
      </c>
      <c r="B107" t="s">
        <v>790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930</v>
      </c>
      <c r="N107"/>
    </row>
    <row r="108" spans="1:14">
      <c r="A108" t="s">
        <v>931</v>
      </c>
      <c r="B108" t="s">
        <v>790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932</v>
      </c>
      <c r="N108"/>
    </row>
    <row r="109" spans="1:14">
      <c r="A109" t="s">
        <v>3204</v>
      </c>
      <c r="B109" t="s">
        <v>790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3205</v>
      </c>
      <c r="N109"/>
    </row>
    <row r="110" spans="1:14">
      <c r="A110" t="s">
        <v>933</v>
      </c>
      <c r="B110" t="s">
        <v>790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934</v>
      </c>
      <c r="N110"/>
    </row>
    <row r="111" spans="1:14">
      <c r="A111" t="s">
        <v>305</v>
      </c>
      <c r="B111" t="s">
        <v>790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935</v>
      </c>
      <c r="N111"/>
    </row>
    <row r="112" spans="1:14">
      <c r="A112" t="s">
        <v>936</v>
      </c>
      <c r="B112" t="s">
        <v>790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937</v>
      </c>
      <c r="N112"/>
    </row>
    <row r="113" spans="1:14">
      <c r="A113" t="s">
        <v>938</v>
      </c>
      <c r="B113" t="s">
        <v>790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939</v>
      </c>
      <c r="N113"/>
    </row>
    <row r="114" spans="1:14">
      <c r="A114" t="s">
        <v>940</v>
      </c>
      <c r="B114" t="s">
        <v>790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941</v>
      </c>
      <c r="N114"/>
    </row>
    <row r="115" spans="1:14">
      <c r="A115" t="s">
        <v>942</v>
      </c>
      <c r="B115" t="s">
        <v>790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943</v>
      </c>
      <c r="N115"/>
    </row>
    <row r="116" spans="1:14">
      <c r="A116" t="s">
        <v>3415</v>
      </c>
      <c r="B116" t="s">
        <v>790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3416</v>
      </c>
      <c r="N116"/>
    </row>
    <row r="117" spans="1:14">
      <c r="A117" t="s">
        <v>3010</v>
      </c>
      <c r="B117" t="s">
        <v>790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3011</v>
      </c>
      <c r="N117"/>
    </row>
    <row r="118" spans="1:14">
      <c r="A118" t="s">
        <v>944</v>
      </c>
      <c r="B118" t="s">
        <v>790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945</v>
      </c>
      <c r="N118"/>
    </row>
    <row r="119" spans="1:14">
      <c r="A119" t="s">
        <v>946</v>
      </c>
      <c r="B119" t="s">
        <v>790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947</v>
      </c>
      <c r="N119"/>
    </row>
    <row r="120" spans="1:14" hidden="1">
      <c r="A120" t="s">
        <v>306</v>
      </c>
      <c r="B120" t="s">
        <v>790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948</v>
      </c>
      <c r="N120"/>
    </row>
    <row r="121" spans="1:14">
      <c r="A121" t="s">
        <v>49</v>
      </c>
      <c r="B121" t="s">
        <v>790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949</v>
      </c>
      <c r="N121"/>
    </row>
    <row r="122" spans="1:14">
      <c r="A122" t="s">
        <v>2944</v>
      </c>
      <c r="B122" t="s">
        <v>790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2945</v>
      </c>
      <c r="N122"/>
    </row>
    <row r="123" spans="1:14">
      <c r="A123" t="s">
        <v>51</v>
      </c>
      <c r="B123" t="s">
        <v>790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950</v>
      </c>
      <c r="N123"/>
    </row>
    <row r="124" spans="1:14">
      <c r="A124" t="s">
        <v>719</v>
      </c>
      <c r="B124" t="s">
        <v>790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951</v>
      </c>
      <c r="N124"/>
    </row>
    <row r="125" spans="1:14">
      <c r="A125" t="s">
        <v>952</v>
      </c>
      <c r="B125" t="s">
        <v>790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953</v>
      </c>
      <c r="N125"/>
    </row>
    <row r="126" spans="1:14">
      <c r="A126" t="s">
        <v>954</v>
      </c>
      <c r="B126" t="s">
        <v>790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955</v>
      </c>
      <c r="N126"/>
    </row>
    <row r="127" spans="1:14">
      <c r="A127" t="s">
        <v>307</v>
      </c>
      <c r="B127" t="s">
        <v>790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956</v>
      </c>
      <c r="N127"/>
    </row>
    <row r="128" spans="1:14">
      <c r="A128" t="s">
        <v>309</v>
      </c>
      <c r="B128" t="s">
        <v>790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957</v>
      </c>
      <c r="N128"/>
    </row>
    <row r="129" spans="1:14">
      <c r="A129" t="s">
        <v>958</v>
      </c>
      <c r="B129" t="s">
        <v>790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959</v>
      </c>
      <c r="N129"/>
    </row>
    <row r="130" spans="1:14">
      <c r="A130" t="s">
        <v>308</v>
      </c>
      <c r="B130" t="s">
        <v>790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960</v>
      </c>
      <c r="N130"/>
    </row>
    <row r="131" spans="1:14">
      <c r="A131" t="s">
        <v>961</v>
      </c>
      <c r="B131" t="s">
        <v>790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962</v>
      </c>
      <c r="N131"/>
    </row>
    <row r="132" spans="1:14">
      <c r="A132" t="s">
        <v>963</v>
      </c>
      <c r="B132" t="s">
        <v>790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964</v>
      </c>
      <c r="N132"/>
    </row>
    <row r="133" spans="1:14">
      <c r="A133" t="s">
        <v>3012</v>
      </c>
      <c r="B133" t="s">
        <v>790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3013</v>
      </c>
      <c r="N133"/>
    </row>
    <row r="134" spans="1:14">
      <c r="A134" t="s">
        <v>3206</v>
      </c>
      <c r="B134" t="s">
        <v>808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3207</v>
      </c>
      <c r="N134"/>
    </row>
    <row r="135" spans="1:14">
      <c r="A135" t="s">
        <v>3496</v>
      </c>
      <c r="B135" t="s">
        <v>808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3497</v>
      </c>
      <c r="N135"/>
    </row>
    <row r="136" spans="1:14">
      <c r="A136" t="s">
        <v>310</v>
      </c>
      <c r="B136" t="s">
        <v>790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965</v>
      </c>
      <c r="N136"/>
    </row>
    <row r="137" spans="1:14">
      <c r="A137" t="s">
        <v>966</v>
      </c>
      <c r="B137" t="s">
        <v>790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967</v>
      </c>
      <c r="N137"/>
    </row>
    <row r="138" spans="1:14">
      <c r="A138" t="s">
        <v>226</v>
      </c>
      <c r="B138" t="s">
        <v>790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968</v>
      </c>
      <c r="N138"/>
    </row>
    <row r="139" spans="1:14">
      <c r="A139" t="s">
        <v>969</v>
      </c>
      <c r="B139" t="s">
        <v>790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970</v>
      </c>
      <c r="N139"/>
    </row>
    <row r="140" spans="1:14">
      <c r="A140" t="s">
        <v>53</v>
      </c>
      <c r="B140" t="s">
        <v>790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971</v>
      </c>
      <c r="N140"/>
    </row>
    <row r="141" spans="1:14">
      <c r="A141" t="s">
        <v>3208</v>
      </c>
      <c r="B141" t="s">
        <v>790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3209</v>
      </c>
      <c r="N141"/>
    </row>
    <row r="142" spans="1:14">
      <c r="A142" t="s">
        <v>972</v>
      </c>
      <c r="B142" t="s">
        <v>790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973</v>
      </c>
      <c r="N142"/>
    </row>
    <row r="143" spans="1:14">
      <c r="A143" t="s">
        <v>3210</v>
      </c>
      <c r="B143" t="s">
        <v>790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3211</v>
      </c>
      <c r="N143"/>
    </row>
    <row r="144" spans="1:14">
      <c r="A144" t="s">
        <v>974</v>
      </c>
      <c r="B144" t="s">
        <v>790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975</v>
      </c>
      <c r="N144"/>
    </row>
    <row r="145" spans="1:14">
      <c r="A145" t="s">
        <v>976</v>
      </c>
      <c r="B145" t="s">
        <v>790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977</v>
      </c>
      <c r="N145"/>
    </row>
    <row r="146" spans="1:14">
      <c r="A146" t="s">
        <v>311</v>
      </c>
      <c r="B146" t="s">
        <v>790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978</v>
      </c>
      <c r="N146"/>
    </row>
    <row r="147" spans="1:14">
      <c r="A147" t="s">
        <v>979</v>
      </c>
      <c r="B147" t="s">
        <v>790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980</v>
      </c>
      <c r="N147"/>
    </row>
    <row r="148" spans="1:14">
      <c r="A148" t="s">
        <v>55</v>
      </c>
      <c r="B148" t="s">
        <v>790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981</v>
      </c>
      <c r="N148"/>
    </row>
    <row r="149" spans="1:14">
      <c r="A149" t="s">
        <v>3212</v>
      </c>
      <c r="B149" t="s">
        <v>790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3213</v>
      </c>
      <c r="N149"/>
    </row>
    <row r="150" spans="1:14">
      <c r="A150" t="s">
        <v>982</v>
      </c>
      <c r="B150" t="s">
        <v>790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983</v>
      </c>
      <c r="N150"/>
    </row>
    <row r="151" spans="1:14">
      <c r="A151" t="s">
        <v>984</v>
      </c>
      <c r="B151" t="s">
        <v>790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985</v>
      </c>
      <c r="N151"/>
    </row>
    <row r="152" spans="1:14">
      <c r="A152" t="s">
        <v>986</v>
      </c>
      <c r="B152" t="s">
        <v>790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987</v>
      </c>
      <c r="N152"/>
    </row>
    <row r="153" spans="1:14">
      <c r="A153" t="s">
        <v>3472</v>
      </c>
      <c r="B153" t="s">
        <v>790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3473</v>
      </c>
      <c r="N153"/>
    </row>
    <row r="154" spans="1:14">
      <c r="A154" t="s">
        <v>3214</v>
      </c>
      <c r="B154" t="s">
        <v>808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3215</v>
      </c>
      <c r="N154"/>
    </row>
    <row r="155" spans="1:14">
      <c r="A155" t="s">
        <v>56</v>
      </c>
      <c r="B155" t="s">
        <v>790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988</v>
      </c>
      <c r="N155"/>
    </row>
    <row r="156" spans="1:14">
      <c r="A156" t="s">
        <v>315</v>
      </c>
      <c r="B156" t="s">
        <v>790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989</v>
      </c>
      <c r="N156"/>
    </row>
    <row r="157" spans="1:14">
      <c r="A157" t="s">
        <v>316</v>
      </c>
      <c r="B157" t="s">
        <v>790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990</v>
      </c>
      <c r="N157"/>
    </row>
    <row r="158" spans="1:14">
      <c r="A158" t="s">
        <v>58</v>
      </c>
      <c r="B158" t="s">
        <v>790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991</v>
      </c>
      <c r="N158"/>
    </row>
    <row r="159" spans="1:14">
      <c r="A159" t="s">
        <v>992</v>
      </c>
      <c r="B159" t="s">
        <v>790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993</v>
      </c>
      <c r="N159"/>
    </row>
    <row r="160" spans="1:14">
      <c r="A160" t="s">
        <v>232</v>
      </c>
      <c r="B160" t="s">
        <v>790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994</v>
      </c>
      <c r="N160"/>
    </row>
    <row r="161" spans="1:14">
      <c r="A161" t="s">
        <v>59</v>
      </c>
      <c r="B161" t="s">
        <v>790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995</v>
      </c>
      <c r="N161"/>
    </row>
    <row r="162" spans="1:14">
      <c r="A162" t="s">
        <v>996</v>
      </c>
      <c r="B162" t="s">
        <v>790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997</v>
      </c>
      <c r="N162"/>
    </row>
    <row r="163" spans="1:14" hidden="1">
      <c r="A163" t="s">
        <v>998</v>
      </c>
      <c r="B163" t="s">
        <v>790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999</v>
      </c>
      <c r="N163"/>
    </row>
    <row r="164" spans="1:14">
      <c r="A164" t="s">
        <v>1000</v>
      </c>
      <c r="B164" t="s">
        <v>808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1001</v>
      </c>
      <c r="N164"/>
    </row>
    <row r="165" spans="1:14">
      <c r="A165" t="s">
        <v>3216</v>
      </c>
      <c r="B165" t="s">
        <v>790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3217</v>
      </c>
      <c r="N165"/>
    </row>
    <row r="166" spans="1:14">
      <c r="A166" t="s">
        <v>60</v>
      </c>
      <c r="B166" t="s">
        <v>790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1002</v>
      </c>
      <c r="N166"/>
    </row>
    <row r="167" spans="1:14">
      <c r="A167" t="s">
        <v>3218</v>
      </c>
      <c r="B167" t="s">
        <v>790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3219</v>
      </c>
      <c r="N167"/>
    </row>
    <row r="168" spans="1:14">
      <c r="A168" t="s">
        <v>317</v>
      </c>
      <c r="B168" t="s">
        <v>790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1003</v>
      </c>
      <c r="N168"/>
    </row>
    <row r="169" spans="1:14">
      <c r="A169" t="s">
        <v>1004</v>
      </c>
      <c r="B169" t="s">
        <v>790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1005</v>
      </c>
      <c r="N169"/>
    </row>
    <row r="170" spans="1:14">
      <c r="A170" t="s">
        <v>318</v>
      </c>
      <c r="B170" t="s">
        <v>790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1006</v>
      </c>
      <c r="N170"/>
    </row>
    <row r="171" spans="1:14">
      <c r="A171" t="s">
        <v>1007</v>
      </c>
      <c r="B171" t="s">
        <v>790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1008</v>
      </c>
      <c r="N171"/>
    </row>
    <row r="172" spans="1:14">
      <c r="A172" t="s">
        <v>1009</v>
      </c>
      <c r="B172" t="s">
        <v>790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1010</v>
      </c>
      <c r="N172"/>
    </row>
    <row r="173" spans="1:14">
      <c r="A173" t="s">
        <v>1011</v>
      </c>
      <c r="B173" t="s">
        <v>790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1012</v>
      </c>
      <c r="N173"/>
    </row>
    <row r="174" spans="1:14">
      <c r="A174" t="s">
        <v>233</v>
      </c>
      <c r="B174" t="s">
        <v>790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1013</v>
      </c>
      <c r="N174"/>
    </row>
    <row r="175" spans="1:14">
      <c r="A175" t="s">
        <v>1014</v>
      </c>
      <c r="B175" t="s">
        <v>790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1015</v>
      </c>
      <c r="N175"/>
    </row>
    <row r="176" spans="1:14">
      <c r="A176" t="s">
        <v>61</v>
      </c>
      <c r="B176" t="s">
        <v>790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1016</v>
      </c>
      <c r="N176"/>
    </row>
    <row r="177" spans="1:14">
      <c r="A177" t="s">
        <v>1017</v>
      </c>
      <c r="B177" t="s">
        <v>790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3108</v>
      </c>
      <c r="N177"/>
    </row>
    <row r="178" spans="1:14">
      <c r="A178" t="s">
        <v>62</v>
      </c>
      <c r="B178" t="s">
        <v>790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1018</v>
      </c>
      <c r="N178"/>
    </row>
    <row r="179" spans="1:14">
      <c r="A179" t="s">
        <v>3220</v>
      </c>
      <c r="B179" t="s">
        <v>790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3221</v>
      </c>
      <c r="N179"/>
    </row>
    <row r="180" spans="1:14">
      <c r="A180" t="s">
        <v>312</v>
      </c>
      <c r="B180" t="s">
        <v>790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1019</v>
      </c>
      <c r="N180"/>
    </row>
    <row r="181" spans="1:14">
      <c r="A181" t="s">
        <v>1020</v>
      </c>
      <c r="B181" t="s">
        <v>790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1021</v>
      </c>
      <c r="N181"/>
    </row>
    <row r="182" spans="1:14">
      <c r="A182" t="s">
        <v>63</v>
      </c>
      <c r="B182" t="s">
        <v>790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1022</v>
      </c>
      <c r="N182"/>
    </row>
    <row r="183" spans="1:14">
      <c r="A183" t="s">
        <v>320</v>
      </c>
      <c r="B183" t="s">
        <v>790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1023</v>
      </c>
      <c r="N183"/>
    </row>
    <row r="184" spans="1:14">
      <c r="A184" t="s">
        <v>1024</v>
      </c>
      <c r="B184" t="s">
        <v>790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1025</v>
      </c>
      <c r="N184"/>
    </row>
    <row r="185" spans="1:14">
      <c r="A185" t="s">
        <v>234</v>
      </c>
      <c r="B185" t="s">
        <v>790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1026</v>
      </c>
      <c r="N185"/>
    </row>
    <row r="186" spans="1:14">
      <c r="A186" t="s">
        <v>3222</v>
      </c>
      <c r="B186" t="s">
        <v>790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3223</v>
      </c>
      <c r="N186"/>
    </row>
    <row r="187" spans="1:14">
      <c r="A187" t="s">
        <v>3224</v>
      </c>
      <c r="B187" t="s">
        <v>790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3225</v>
      </c>
      <c r="N187"/>
    </row>
    <row r="188" spans="1:14">
      <c r="A188" t="s">
        <v>321</v>
      </c>
      <c r="B188" t="s">
        <v>790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1027</v>
      </c>
      <c r="N188"/>
    </row>
    <row r="189" spans="1:14">
      <c r="A189" t="s">
        <v>3518</v>
      </c>
      <c r="B189" t="s">
        <v>790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3519</v>
      </c>
      <c r="N189"/>
    </row>
    <row r="190" spans="1:14" hidden="1">
      <c r="A190" t="s">
        <v>3226</v>
      </c>
      <c r="B190" t="s">
        <v>790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3227</v>
      </c>
      <c r="N190"/>
    </row>
    <row r="191" spans="1:14">
      <c r="A191" t="s">
        <v>65</v>
      </c>
      <c r="B191" t="s">
        <v>790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1028</v>
      </c>
      <c r="N191"/>
    </row>
    <row r="192" spans="1:14">
      <c r="A192" t="s">
        <v>313</v>
      </c>
      <c r="B192" t="s">
        <v>790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1029</v>
      </c>
      <c r="N192"/>
    </row>
    <row r="193" spans="1:14">
      <c r="A193" t="s">
        <v>1030</v>
      </c>
      <c r="B193" t="s">
        <v>790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1031</v>
      </c>
      <c r="N193"/>
    </row>
    <row r="194" spans="1:14">
      <c r="A194" t="s">
        <v>66</v>
      </c>
      <c r="B194" t="s">
        <v>790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1032</v>
      </c>
      <c r="N194"/>
    </row>
    <row r="195" spans="1:14">
      <c r="A195" t="s">
        <v>1033</v>
      </c>
      <c r="B195" t="s">
        <v>790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1034</v>
      </c>
      <c r="N195"/>
    </row>
    <row r="196" spans="1:14">
      <c r="A196" t="s">
        <v>1035</v>
      </c>
      <c r="B196" t="s">
        <v>790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1036</v>
      </c>
      <c r="N196"/>
    </row>
    <row r="197" spans="1:14">
      <c r="A197" t="s">
        <v>1037</v>
      </c>
      <c r="B197" t="s">
        <v>790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1038</v>
      </c>
      <c r="N197"/>
    </row>
    <row r="198" spans="1:14">
      <c r="A198" t="s">
        <v>1039</v>
      </c>
      <c r="B198" t="s">
        <v>790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1040</v>
      </c>
      <c r="N198"/>
    </row>
    <row r="199" spans="1:14" hidden="1">
      <c r="A199" t="s">
        <v>1041</v>
      </c>
      <c r="B199" t="s">
        <v>790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1042</v>
      </c>
      <c r="N199"/>
    </row>
    <row r="200" spans="1:14">
      <c r="A200" t="s">
        <v>3101</v>
      </c>
      <c r="B200" t="s">
        <v>790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3102</v>
      </c>
      <c r="N200"/>
    </row>
    <row r="201" spans="1:14">
      <c r="A201" t="s">
        <v>1043</v>
      </c>
      <c r="B201" t="s">
        <v>790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1044</v>
      </c>
      <c r="N201"/>
    </row>
    <row r="202" spans="1:14">
      <c r="A202" t="s">
        <v>67</v>
      </c>
      <c r="B202" t="s">
        <v>790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1045</v>
      </c>
      <c r="N202"/>
    </row>
    <row r="203" spans="1:14">
      <c r="A203" t="s">
        <v>3228</v>
      </c>
      <c r="B203" t="s">
        <v>790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3229</v>
      </c>
      <c r="N203"/>
    </row>
    <row r="204" spans="1:14">
      <c r="A204" t="s">
        <v>1046</v>
      </c>
      <c r="B204" t="s">
        <v>790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1047</v>
      </c>
      <c r="N204"/>
    </row>
    <row r="205" spans="1:14">
      <c r="A205" t="s">
        <v>1048</v>
      </c>
      <c r="B205" t="s">
        <v>790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1049</v>
      </c>
      <c r="N205"/>
    </row>
    <row r="206" spans="1:14">
      <c r="A206" t="s">
        <v>69</v>
      </c>
      <c r="B206" t="s">
        <v>790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1050</v>
      </c>
      <c r="N206"/>
    </row>
    <row r="207" spans="1:14">
      <c r="A207" t="s">
        <v>70</v>
      </c>
      <c r="B207" t="s">
        <v>790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1051</v>
      </c>
      <c r="N207"/>
    </row>
    <row r="208" spans="1:14" hidden="1">
      <c r="A208" t="s">
        <v>3230</v>
      </c>
      <c r="B208" t="s">
        <v>790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3231</v>
      </c>
      <c r="N208"/>
    </row>
    <row r="209" spans="1:14">
      <c r="A209" t="s">
        <v>1052</v>
      </c>
      <c r="B209" t="s">
        <v>790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1053</v>
      </c>
      <c r="N209"/>
    </row>
    <row r="210" spans="1:14">
      <c r="A210" t="s">
        <v>1054</v>
      </c>
      <c r="B210" t="s">
        <v>790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1055</v>
      </c>
      <c r="N210"/>
    </row>
    <row r="211" spans="1:14">
      <c r="A211" t="s">
        <v>1056</v>
      </c>
      <c r="B211" t="s">
        <v>790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1057</v>
      </c>
      <c r="N211"/>
    </row>
    <row r="212" spans="1:14">
      <c r="A212" t="s">
        <v>71</v>
      </c>
      <c r="B212" t="s">
        <v>790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1058</v>
      </c>
      <c r="N212"/>
    </row>
    <row r="213" spans="1:14">
      <c r="A213" t="s">
        <v>3232</v>
      </c>
      <c r="B213" t="s">
        <v>790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3233</v>
      </c>
      <c r="N213"/>
    </row>
    <row r="214" spans="1:14">
      <c r="A214" t="s">
        <v>1059</v>
      </c>
      <c r="B214" t="s">
        <v>790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1060</v>
      </c>
      <c r="N214"/>
    </row>
    <row r="215" spans="1:14">
      <c r="A215" t="s">
        <v>322</v>
      </c>
      <c r="B215" t="s">
        <v>790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1061</v>
      </c>
      <c r="N215"/>
    </row>
    <row r="216" spans="1:14">
      <c r="A216" t="s">
        <v>1062</v>
      </c>
      <c r="B216" t="s">
        <v>790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1063</v>
      </c>
      <c r="N216"/>
    </row>
    <row r="217" spans="1:14">
      <c r="A217" t="s">
        <v>3413</v>
      </c>
      <c r="B217" t="s">
        <v>790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3414</v>
      </c>
      <c r="N217"/>
    </row>
    <row r="218" spans="1:14">
      <c r="A218" t="s">
        <v>3498</v>
      </c>
      <c r="B218" t="s">
        <v>808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3499</v>
      </c>
      <c r="N218"/>
    </row>
    <row r="219" spans="1:14">
      <c r="A219" t="s">
        <v>1064</v>
      </c>
      <c r="B219" t="s">
        <v>790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1065</v>
      </c>
      <c r="N219"/>
    </row>
    <row r="220" spans="1:14">
      <c r="A220" t="s">
        <v>324</v>
      </c>
      <c r="B220" t="s">
        <v>790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1066</v>
      </c>
      <c r="N220"/>
    </row>
    <row r="221" spans="1:14">
      <c r="A221" t="s">
        <v>1067</v>
      </c>
      <c r="B221" t="s">
        <v>790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1068</v>
      </c>
      <c r="N221"/>
    </row>
    <row r="222" spans="1:14">
      <c r="A222" t="s">
        <v>1069</v>
      </c>
      <c r="B222" t="s">
        <v>790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1070</v>
      </c>
      <c r="N222"/>
    </row>
    <row r="223" spans="1:14">
      <c r="A223" t="s">
        <v>3593</v>
      </c>
      <c r="B223" t="s">
        <v>808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3594</v>
      </c>
      <c r="N223"/>
    </row>
    <row r="224" spans="1:14">
      <c r="A224" t="s">
        <v>325</v>
      </c>
      <c r="B224" t="s">
        <v>790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1071</v>
      </c>
      <c r="N224"/>
    </row>
    <row r="225" spans="1:14">
      <c r="A225" t="s">
        <v>326</v>
      </c>
      <c r="B225" t="s">
        <v>790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1072</v>
      </c>
      <c r="N225"/>
    </row>
    <row r="226" spans="1:14" hidden="1">
      <c r="A226" t="s">
        <v>1073</v>
      </c>
      <c r="B226" t="s">
        <v>790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1074</v>
      </c>
      <c r="N226"/>
    </row>
    <row r="227" spans="1:14">
      <c r="A227" t="s">
        <v>327</v>
      </c>
      <c r="B227" t="s">
        <v>790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1075</v>
      </c>
      <c r="N227"/>
    </row>
    <row r="228" spans="1:14">
      <c r="A228" t="s">
        <v>3442</v>
      </c>
      <c r="B228" t="s">
        <v>790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1076</v>
      </c>
      <c r="N228"/>
    </row>
    <row r="229" spans="1:14">
      <c r="A229" t="s">
        <v>72</v>
      </c>
      <c r="B229" t="s">
        <v>790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1077</v>
      </c>
      <c r="N229"/>
    </row>
    <row r="230" spans="1:14">
      <c r="A230" t="s">
        <v>74</v>
      </c>
      <c r="B230" t="s">
        <v>790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1078</v>
      </c>
      <c r="N230"/>
    </row>
    <row r="231" spans="1:14">
      <c r="A231" t="s">
        <v>1079</v>
      </c>
      <c r="B231" t="s">
        <v>790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1080</v>
      </c>
      <c r="N231"/>
    </row>
    <row r="232" spans="1:14">
      <c r="A232" t="s">
        <v>3165</v>
      </c>
      <c r="B232" t="s">
        <v>790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3166</v>
      </c>
      <c r="N232"/>
    </row>
    <row r="233" spans="1:14">
      <c r="A233" t="s">
        <v>328</v>
      </c>
      <c r="B233" t="s">
        <v>790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1081</v>
      </c>
      <c r="N233"/>
    </row>
    <row r="234" spans="1:14">
      <c r="A234" t="s">
        <v>75</v>
      </c>
      <c r="B234" t="s">
        <v>790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1082</v>
      </c>
      <c r="N234"/>
    </row>
    <row r="235" spans="1:14">
      <c r="A235" t="s">
        <v>1083</v>
      </c>
      <c r="B235" t="s">
        <v>790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1084</v>
      </c>
      <c r="N235"/>
    </row>
    <row r="236" spans="1:14">
      <c r="A236" t="s">
        <v>1085</v>
      </c>
      <c r="B236" t="s">
        <v>790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1086</v>
      </c>
      <c r="N236"/>
    </row>
    <row r="237" spans="1:14">
      <c r="A237" t="s">
        <v>314</v>
      </c>
      <c r="B237" t="s">
        <v>790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1087</v>
      </c>
      <c r="N237"/>
    </row>
    <row r="238" spans="1:14">
      <c r="A238" t="s">
        <v>3535</v>
      </c>
      <c r="B238" t="s">
        <v>790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3536</v>
      </c>
      <c r="N238"/>
    </row>
    <row r="239" spans="1:14">
      <c r="A239" t="s">
        <v>1088</v>
      </c>
      <c r="B239" t="s">
        <v>790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1089</v>
      </c>
      <c r="N239"/>
    </row>
    <row r="240" spans="1:14" hidden="1">
      <c r="A240" t="s">
        <v>2946</v>
      </c>
      <c r="B240" t="s">
        <v>790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2947</v>
      </c>
      <c r="N240"/>
    </row>
    <row r="241" spans="1:14">
      <c r="A241" t="s">
        <v>3443</v>
      </c>
      <c r="B241" t="s">
        <v>790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3444</v>
      </c>
      <c r="N241"/>
    </row>
    <row r="242" spans="1:14">
      <c r="A242" t="s">
        <v>323</v>
      </c>
      <c r="B242" t="s">
        <v>790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1090</v>
      </c>
      <c r="N242"/>
    </row>
    <row r="243" spans="1:14" hidden="1">
      <c r="A243" t="s">
        <v>3014</v>
      </c>
      <c r="B243" t="s">
        <v>790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3015</v>
      </c>
      <c r="N243"/>
    </row>
    <row r="244" spans="1:14">
      <c r="A244" t="s">
        <v>1091</v>
      </c>
      <c r="B244" t="s">
        <v>790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1092</v>
      </c>
      <c r="N244"/>
    </row>
    <row r="245" spans="1:14">
      <c r="A245" t="s">
        <v>3575</v>
      </c>
      <c r="B245" t="s">
        <v>808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3576</v>
      </c>
      <c r="N245"/>
    </row>
    <row r="246" spans="1:14">
      <c r="A246" t="s">
        <v>1093</v>
      </c>
      <c r="B246" t="s">
        <v>790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1094</v>
      </c>
      <c r="N246"/>
    </row>
    <row r="247" spans="1:14">
      <c r="A247" t="s">
        <v>76</v>
      </c>
      <c r="B247" t="s">
        <v>790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1095</v>
      </c>
      <c r="N247"/>
    </row>
    <row r="248" spans="1:14">
      <c r="A248" t="s">
        <v>3016</v>
      </c>
      <c r="B248" t="s">
        <v>790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3017</v>
      </c>
      <c r="N248"/>
    </row>
    <row r="249" spans="1:14">
      <c r="A249" t="s">
        <v>714</v>
      </c>
      <c r="B249" t="s">
        <v>790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1096</v>
      </c>
      <c r="N249"/>
    </row>
    <row r="250" spans="1:14">
      <c r="A250" t="s">
        <v>77</v>
      </c>
      <c r="B250" t="s">
        <v>790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1097</v>
      </c>
      <c r="N250"/>
    </row>
    <row r="251" spans="1:14" hidden="1">
      <c r="A251" t="s">
        <v>332</v>
      </c>
      <c r="B251" t="s">
        <v>790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1098</v>
      </c>
      <c r="N251"/>
    </row>
    <row r="252" spans="1:14">
      <c r="A252" t="s">
        <v>1099</v>
      </c>
      <c r="B252" t="s">
        <v>790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1100</v>
      </c>
      <c r="N252"/>
    </row>
    <row r="253" spans="1:14">
      <c r="A253" t="s">
        <v>1101</v>
      </c>
      <c r="B253" t="s">
        <v>790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1102</v>
      </c>
      <c r="N253"/>
    </row>
    <row r="254" spans="1:14">
      <c r="A254" t="s">
        <v>333</v>
      </c>
      <c r="B254" t="s">
        <v>790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1103</v>
      </c>
      <c r="N254"/>
    </row>
    <row r="255" spans="1:14">
      <c r="A255" t="s">
        <v>3018</v>
      </c>
      <c r="B255" t="s">
        <v>790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3019</v>
      </c>
      <c r="N255"/>
    </row>
    <row r="256" spans="1:14">
      <c r="A256" t="s">
        <v>335</v>
      </c>
      <c r="B256" t="s">
        <v>790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1104</v>
      </c>
      <c r="N256"/>
    </row>
    <row r="257" spans="1:14" hidden="1">
      <c r="A257" t="s">
        <v>1105</v>
      </c>
      <c r="B257" t="s">
        <v>790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1106</v>
      </c>
      <c r="N257"/>
    </row>
    <row r="258" spans="1:14">
      <c r="A258" t="s">
        <v>329</v>
      </c>
      <c r="B258" t="s">
        <v>790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1107</v>
      </c>
      <c r="N258"/>
    </row>
    <row r="259" spans="1:14">
      <c r="A259" t="s">
        <v>3234</v>
      </c>
      <c r="B259" t="s">
        <v>808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3235</v>
      </c>
      <c r="N259"/>
    </row>
    <row r="260" spans="1:14">
      <c r="A260" t="s">
        <v>78</v>
      </c>
      <c r="B260" t="s">
        <v>790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1108</v>
      </c>
      <c r="N260"/>
    </row>
    <row r="261" spans="1:14">
      <c r="A261" t="s">
        <v>3474</v>
      </c>
      <c r="B261" t="s">
        <v>808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3475</v>
      </c>
      <c r="N261"/>
    </row>
    <row r="262" spans="1:14">
      <c r="A262" t="s">
        <v>3236</v>
      </c>
      <c r="B262" t="s">
        <v>790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3237</v>
      </c>
      <c r="N262"/>
    </row>
    <row r="263" spans="1:14">
      <c r="A263" t="s">
        <v>330</v>
      </c>
      <c r="B263" t="s">
        <v>790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1109</v>
      </c>
      <c r="N263"/>
    </row>
    <row r="264" spans="1:14">
      <c r="A264" t="s">
        <v>338</v>
      </c>
      <c r="B264" t="s">
        <v>790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1110</v>
      </c>
      <c r="N264"/>
    </row>
    <row r="265" spans="1:14">
      <c r="A265" t="s">
        <v>336</v>
      </c>
      <c r="B265" t="s">
        <v>790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1111</v>
      </c>
      <c r="N265"/>
    </row>
    <row r="266" spans="1:14">
      <c r="A266" t="s">
        <v>1112</v>
      </c>
      <c r="B266" t="s">
        <v>790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1113</v>
      </c>
      <c r="N266"/>
    </row>
    <row r="267" spans="1:14">
      <c r="A267" t="s">
        <v>1114</v>
      </c>
      <c r="B267" t="s">
        <v>790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1115</v>
      </c>
      <c r="N267"/>
    </row>
    <row r="268" spans="1:14">
      <c r="A268" t="s">
        <v>1116</v>
      </c>
      <c r="B268" t="s">
        <v>790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1117</v>
      </c>
      <c r="N268"/>
    </row>
    <row r="269" spans="1:14">
      <c r="A269" t="s">
        <v>1118</v>
      </c>
      <c r="B269" t="s">
        <v>790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1119</v>
      </c>
      <c r="N269"/>
    </row>
    <row r="270" spans="1:14" hidden="1">
      <c r="A270" t="s">
        <v>337</v>
      </c>
      <c r="B270" t="s">
        <v>790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1120</v>
      </c>
      <c r="N270"/>
    </row>
    <row r="271" spans="1:14">
      <c r="A271" t="s">
        <v>1121</v>
      </c>
      <c r="B271" t="s">
        <v>790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1122</v>
      </c>
      <c r="N271"/>
    </row>
    <row r="272" spans="1:14">
      <c r="A272" t="s">
        <v>1123</v>
      </c>
      <c r="B272" t="s">
        <v>790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1124</v>
      </c>
      <c r="N272"/>
    </row>
    <row r="273" spans="1:14">
      <c r="A273" t="s">
        <v>339</v>
      </c>
      <c r="B273" t="s">
        <v>790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1125</v>
      </c>
      <c r="N273"/>
    </row>
    <row r="274" spans="1:14">
      <c r="A274" t="s">
        <v>80</v>
      </c>
      <c r="B274" t="s">
        <v>790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1126</v>
      </c>
      <c r="N274"/>
    </row>
    <row r="275" spans="1:14">
      <c r="A275" t="s">
        <v>340</v>
      </c>
      <c r="B275" t="s">
        <v>790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1127</v>
      </c>
      <c r="N275"/>
    </row>
    <row r="276" spans="1:14">
      <c r="A276" t="s">
        <v>3238</v>
      </c>
      <c r="B276" t="s">
        <v>808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3239</v>
      </c>
      <c r="N276"/>
    </row>
    <row r="277" spans="1:14">
      <c r="A277" t="s">
        <v>81</v>
      </c>
      <c r="B277" t="s">
        <v>790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1128</v>
      </c>
      <c r="N277"/>
    </row>
    <row r="278" spans="1:14">
      <c r="A278" t="s">
        <v>1129</v>
      </c>
      <c r="B278" t="s">
        <v>790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1130</v>
      </c>
      <c r="N278"/>
    </row>
    <row r="279" spans="1:14">
      <c r="A279" t="s">
        <v>334</v>
      </c>
      <c r="B279" t="s">
        <v>790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1131</v>
      </c>
      <c r="N279"/>
    </row>
    <row r="280" spans="1:14">
      <c r="A280" t="s">
        <v>3421</v>
      </c>
      <c r="B280" t="s">
        <v>790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3422</v>
      </c>
      <c r="N280"/>
    </row>
    <row r="281" spans="1:14">
      <c r="A281" t="s">
        <v>341</v>
      </c>
      <c r="B281" t="s">
        <v>790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1132</v>
      </c>
      <c r="N281"/>
    </row>
    <row r="282" spans="1:14">
      <c r="A282" t="s">
        <v>342</v>
      </c>
      <c r="B282" t="s">
        <v>790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1133</v>
      </c>
      <c r="N282"/>
    </row>
    <row r="283" spans="1:14">
      <c r="A283" t="s">
        <v>2993</v>
      </c>
      <c r="B283" t="s">
        <v>790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2994</v>
      </c>
      <c r="N283"/>
    </row>
    <row r="284" spans="1:14">
      <c r="A284" t="s">
        <v>1134</v>
      </c>
      <c r="B284" t="s">
        <v>790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1135</v>
      </c>
      <c r="N284"/>
    </row>
    <row r="285" spans="1:14">
      <c r="A285" t="s">
        <v>343</v>
      </c>
      <c r="B285" t="s">
        <v>790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1136</v>
      </c>
      <c r="N285"/>
    </row>
    <row r="286" spans="1:14">
      <c r="A286" t="s">
        <v>82</v>
      </c>
      <c r="B286" t="s">
        <v>790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1137</v>
      </c>
      <c r="N286"/>
    </row>
    <row r="287" spans="1:14">
      <c r="A287" t="s">
        <v>344</v>
      </c>
      <c r="B287" t="s">
        <v>790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1138</v>
      </c>
      <c r="N287"/>
    </row>
    <row r="288" spans="1:14">
      <c r="A288" t="s">
        <v>3134</v>
      </c>
      <c r="B288" t="s">
        <v>790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3135</v>
      </c>
      <c r="N288"/>
    </row>
    <row r="289" spans="1:14">
      <c r="A289" t="s">
        <v>1139</v>
      </c>
      <c r="B289" t="s">
        <v>790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1140</v>
      </c>
      <c r="N289"/>
    </row>
    <row r="290" spans="1:14">
      <c r="A290" t="s">
        <v>1141</v>
      </c>
      <c r="B290" t="s">
        <v>790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1142</v>
      </c>
      <c r="N290"/>
    </row>
    <row r="291" spans="1:14">
      <c r="A291" t="s">
        <v>1143</v>
      </c>
      <c r="B291" t="s">
        <v>790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1144</v>
      </c>
      <c r="N291"/>
    </row>
    <row r="292" spans="1:14">
      <c r="A292" t="s">
        <v>3020</v>
      </c>
      <c r="B292" t="s">
        <v>790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3021</v>
      </c>
      <c r="N292"/>
    </row>
    <row r="293" spans="1:14">
      <c r="A293" t="s">
        <v>83</v>
      </c>
      <c r="B293" t="s">
        <v>790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1145</v>
      </c>
      <c r="N293"/>
    </row>
    <row r="294" spans="1:14">
      <c r="A294" t="s">
        <v>1146</v>
      </c>
      <c r="B294" t="s">
        <v>790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1147</v>
      </c>
      <c r="N294"/>
    </row>
    <row r="295" spans="1:14">
      <c r="A295" t="s">
        <v>1148</v>
      </c>
      <c r="B295" t="s">
        <v>790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1149</v>
      </c>
      <c r="N295"/>
    </row>
    <row r="296" spans="1:14">
      <c r="A296" t="s">
        <v>1150</v>
      </c>
      <c r="B296" t="s">
        <v>790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1151</v>
      </c>
      <c r="N296"/>
    </row>
    <row r="297" spans="1:14" hidden="1">
      <c r="A297" t="s">
        <v>3595</v>
      </c>
      <c r="B297" t="s">
        <v>808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3596</v>
      </c>
      <c r="N297"/>
    </row>
    <row r="298" spans="1:14">
      <c r="A298" t="s">
        <v>84</v>
      </c>
      <c r="B298" t="s">
        <v>790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1152</v>
      </c>
      <c r="N298"/>
    </row>
    <row r="299" spans="1:14">
      <c r="A299" t="s">
        <v>345</v>
      </c>
      <c r="B299" t="s">
        <v>790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1153</v>
      </c>
      <c r="N299"/>
    </row>
    <row r="300" spans="1:14">
      <c r="A300" t="s">
        <v>85</v>
      </c>
      <c r="B300" t="s">
        <v>790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1154</v>
      </c>
      <c r="N300"/>
    </row>
    <row r="301" spans="1:14">
      <c r="A301" t="s">
        <v>1155</v>
      </c>
      <c r="B301" t="s">
        <v>790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1156</v>
      </c>
      <c r="N301"/>
    </row>
    <row r="302" spans="1:14">
      <c r="A302" t="s">
        <v>1157</v>
      </c>
      <c r="B302" t="s">
        <v>790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1158</v>
      </c>
      <c r="N302"/>
    </row>
    <row r="303" spans="1:14">
      <c r="A303" t="s">
        <v>86</v>
      </c>
      <c r="B303" t="s">
        <v>790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1159</v>
      </c>
      <c r="N303"/>
    </row>
    <row r="304" spans="1:14">
      <c r="A304" t="s">
        <v>1160</v>
      </c>
      <c r="B304" t="s">
        <v>790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1161</v>
      </c>
      <c r="N304"/>
    </row>
    <row r="305" spans="1:14">
      <c r="A305" t="s">
        <v>3479</v>
      </c>
      <c r="B305" t="s">
        <v>790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3480</v>
      </c>
      <c r="N305"/>
    </row>
    <row r="306" spans="1:14">
      <c r="A306" t="s">
        <v>1162</v>
      </c>
      <c r="B306" t="s">
        <v>790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1163</v>
      </c>
      <c r="N306"/>
    </row>
    <row r="307" spans="1:14">
      <c r="A307" t="s">
        <v>1164</v>
      </c>
      <c r="B307" t="s">
        <v>790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1165</v>
      </c>
      <c r="N307"/>
    </row>
    <row r="308" spans="1:14">
      <c r="A308" t="s">
        <v>1166</v>
      </c>
      <c r="B308" t="s">
        <v>790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1167</v>
      </c>
      <c r="N308"/>
    </row>
    <row r="309" spans="1:14">
      <c r="A309" t="s">
        <v>236</v>
      </c>
      <c r="B309" t="s">
        <v>790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1168</v>
      </c>
      <c r="N309"/>
    </row>
    <row r="310" spans="1:14">
      <c r="A310" t="s">
        <v>1169</v>
      </c>
      <c r="B310" t="s">
        <v>790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1170</v>
      </c>
      <c r="N310"/>
    </row>
    <row r="311" spans="1:14">
      <c r="A311" t="s">
        <v>3506</v>
      </c>
      <c r="B311" t="s">
        <v>790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3507</v>
      </c>
      <c r="N311"/>
    </row>
    <row r="312" spans="1:14">
      <c r="A312" t="s">
        <v>1171</v>
      </c>
      <c r="B312" t="s">
        <v>790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1172</v>
      </c>
      <c r="N312"/>
    </row>
    <row r="313" spans="1:14">
      <c r="A313" t="s">
        <v>3240</v>
      </c>
      <c r="B313" t="s">
        <v>790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3241</v>
      </c>
      <c r="N313"/>
    </row>
    <row r="314" spans="1:14">
      <c r="A314" t="s">
        <v>3611</v>
      </c>
      <c r="B314" t="s">
        <v>790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3612</v>
      </c>
      <c r="N314"/>
    </row>
    <row r="315" spans="1:14">
      <c r="A315" t="s">
        <v>346</v>
      </c>
      <c r="B315" t="s">
        <v>790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1173</v>
      </c>
      <c r="N315"/>
    </row>
    <row r="316" spans="1:14">
      <c r="A316" t="s">
        <v>1174</v>
      </c>
      <c r="B316" t="s">
        <v>790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1175</v>
      </c>
      <c r="N316"/>
    </row>
    <row r="317" spans="1:14">
      <c r="A317" t="s">
        <v>331</v>
      </c>
      <c r="B317" t="s">
        <v>790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1176</v>
      </c>
      <c r="N317"/>
    </row>
    <row r="318" spans="1:14">
      <c r="A318" t="s">
        <v>237</v>
      </c>
      <c r="B318" t="s">
        <v>790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1177</v>
      </c>
      <c r="N318"/>
    </row>
    <row r="319" spans="1:14">
      <c r="A319" t="s">
        <v>2996</v>
      </c>
      <c r="B319" t="s">
        <v>790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2997</v>
      </c>
      <c r="N319"/>
    </row>
    <row r="320" spans="1:14">
      <c r="A320" t="s">
        <v>1178</v>
      </c>
      <c r="B320" t="s">
        <v>790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1179</v>
      </c>
      <c r="N320"/>
    </row>
    <row r="321" spans="1:14">
      <c r="A321" t="s">
        <v>235</v>
      </c>
      <c r="B321" t="s">
        <v>790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1180</v>
      </c>
      <c r="N321"/>
    </row>
    <row r="322" spans="1:14">
      <c r="A322" t="s">
        <v>3394</v>
      </c>
      <c r="B322" t="s">
        <v>808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3395</v>
      </c>
      <c r="N322"/>
    </row>
    <row r="323" spans="1:14">
      <c r="A323" t="s">
        <v>87</v>
      </c>
      <c r="B323" t="s">
        <v>790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1181</v>
      </c>
      <c r="N323"/>
    </row>
    <row r="324" spans="1:14">
      <c r="A324" t="s">
        <v>1182</v>
      </c>
      <c r="B324" t="s">
        <v>790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1183</v>
      </c>
      <c r="N324"/>
    </row>
    <row r="325" spans="1:14">
      <c r="A325" t="s">
        <v>1184</v>
      </c>
      <c r="B325" t="s">
        <v>790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1185</v>
      </c>
      <c r="N325"/>
    </row>
    <row r="326" spans="1:14">
      <c r="A326" t="s">
        <v>347</v>
      </c>
      <c r="B326" t="s">
        <v>790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1186</v>
      </c>
      <c r="N326"/>
    </row>
    <row r="327" spans="1:14">
      <c r="A327" t="s">
        <v>1187</v>
      </c>
      <c r="B327" t="s">
        <v>790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1188</v>
      </c>
      <c r="N327"/>
    </row>
    <row r="328" spans="1:14">
      <c r="A328" t="s">
        <v>88</v>
      </c>
      <c r="B328" t="s">
        <v>790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1189</v>
      </c>
      <c r="N328"/>
    </row>
    <row r="329" spans="1:14">
      <c r="A329" t="s">
        <v>238</v>
      </c>
      <c r="B329" t="s">
        <v>790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1190</v>
      </c>
      <c r="N329"/>
    </row>
    <row r="330" spans="1:14">
      <c r="A330" t="s">
        <v>1191</v>
      </c>
      <c r="B330" t="s">
        <v>790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1192</v>
      </c>
      <c r="N330"/>
    </row>
    <row r="331" spans="1:14">
      <c r="A331" t="s">
        <v>1193</v>
      </c>
      <c r="B331" t="s">
        <v>790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1194</v>
      </c>
      <c r="N331"/>
    </row>
    <row r="332" spans="1:14">
      <c r="A332" t="s">
        <v>1195</v>
      </c>
      <c r="B332" t="s">
        <v>790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1196</v>
      </c>
      <c r="N332"/>
    </row>
    <row r="333" spans="1:14">
      <c r="A333" t="s">
        <v>348</v>
      </c>
      <c r="B333" t="s">
        <v>790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1197</v>
      </c>
      <c r="N333"/>
    </row>
    <row r="334" spans="1:14">
      <c r="A334" t="s">
        <v>355</v>
      </c>
      <c r="B334" t="s">
        <v>790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1198</v>
      </c>
      <c r="N334"/>
    </row>
    <row r="335" spans="1:14">
      <c r="A335" t="s">
        <v>3242</v>
      </c>
      <c r="B335" t="s">
        <v>790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3243</v>
      </c>
      <c r="N335"/>
    </row>
    <row r="336" spans="1:14">
      <c r="A336" t="s">
        <v>3537</v>
      </c>
      <c r="B336" t="s">
        <v>790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3538</v>
      </c>
      <c r="N336"/>
    </row>
    <row r="337" spans="1:14">
      <c r="A337" t="s">
        <v>356</v>
      </c>
      <c r="B337" t="s">
        <v>790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1199</v>
      </c>
      <c r="N337"/>
    </row>
    <row r="338" spans="1:14">
      <c r="A338" t="s">
        <v>349</v>
      </c>
      <c r="B338" t="s">
        <v>790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1200</v>
      </c>
      <c r="N338"/>
    </row>
    <row r="339" spans="1:14">
      <c r="A339" t="s">
        <v>3022</v>
      </c>
      <c r="B339" t="s">
        <v>790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3023</v>
      </c>
      <c r="N339"/>
    </row>
    <row r="340" spans="1:14">
      <c r="A340" t="s">
        <v>1201</v>
      </c>
      <c r="B340" t="s">
        <v>790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1202</v>
      </c>
      <c r="N340"/>
    </row>
    <row r="341" spans="1:14">
      <c r="A341" t="s">
        <v>350</v>
      </c>
      <c r="B341" t="s">
        <v>790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1203</v>
      </c>
      <c r="N341"/>
    </row>
    <row r="342" spans="1:14">
      <c r="A342" t="s">
        <v>1204</v>
      </c>
      <c r="B342" t="s">
        <v>790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1205</v>
      </c>
      <c r="N342"/>
    </row>
    <row r="343" spans="1:14">
      <c r="A343" t="s">
        <v>1206</v>
      </c>
      <c r="B343" t="s">
        <v>790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1207</v>
      </c>
      <c r="N343"/>
    </row>
    <row r="344" spans="1:14">
      <c r="A344" t="s">
        <v>1208</v>
      </c>
      <c r="B344" t="s">
        <v>790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1209</v>
      </c>
      <c r="N344"/>
    </row>
    <row r="345" spans="1:14">
      <c r="A345" t="s">
        <v>351</v>
      </c>
      <c r="B345" t="s">
        <v>790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1210</v>
      </c>
      <c r="N345"/>
    </row>
    <row r="346" spans="1:14">
      <c r="A346" t="s">
        <v>720</v>
      </c>
      <c r="B346" t="s">
        <v>790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1211</v>
      </c>
      <c r="N346"/>
    </row>
    <row r="347" spans="1:14">
      <c r="A347" t="s">
        <v>352</v>
      </c>
      <c r="B347" t="s">
        <v>790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1212</v>
      </c>
      <c r="N347"/>
    </row>
    <row r="348" spans="1:14">
      <c r="A348" t="s">
        <v>2998</v>
      </c>
      <c r="B348" t="s">
        <v>790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2999</v>
      </c>
      <c r="N348"/>
    </row>
    <row r="349" spans="1:14">
      <c r="A349" t="s">
        <v>353</v>
      </c>
      <c r="B349" t="s">
        <v>790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3024</v>
      </c>
      <c r="N349"/>
    </row>
    <row r="350" spans="1:14">
      <c r="A350" t="s">
        <v>1213</v>
      </c>
      <c r="B350" t="s">
        <v>790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1214</v>
      </c>
      <c r="N350"/>
    </row>
    <row r="351" spans="1:14">
      <c r="A351" t="s">
        <v>1215</v>
      </c>
      <c r="B351" t="s">
        <v>790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1216</v>
      </c>
      <c r="N351"/>
    </row>
    <row r="352" spans="1:14">
      <c r="A352" t="s">
        <v>3244</v>
      </c>
      <c r="B352" t="s">
        <v>790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3245</v>
      </c>
      <c r="N352"/>
    </row>
    <row r="353" spans="1:14">
      <c r="A353" t="s">
        <v>1217</v>
      </c>
      <c r="B353" t="s">
        <v>790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1218</v>
      </c>
      <c r="N353"/>
    </row>
    <row r="354" spans="1:14">
      <c r="A354" t="s">
        <v>1219</v>
      </c>
      <c r="B354" t="s">
        <v>790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1220</v>
      </c>
      <c r="N354"/>
    </row>
    <row r="355" spans="1:14">
      <c r="A355" t="s">
        <v>1221</v>
      </c>
      <c r="B355" t="s">
        <v>790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1222</v>
      </c>
      <c r="N355"/>
    </row>
    <row r="356" spans="1:14">
      <c r="A356" t="s">
        <v>3025</v>
      </c>
      <c r="B356" t="s">
        <v>808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3026</v>
      </c>
      <c r="N356"/>
    </row>
    <row r="357" spans="1:14">
      <c r="A357" t="s">
        <v>354</v>
      </c>
      <c r="B357" t="s">
        <v>790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1223</v>
      </c>
      <c r="N357"/>
    </row>
    <row r="358" spans="1:14">
      <c r="A358" t="s">
        <v>1224</v>
      </c>
      <c r="B358" t="s">
        <v>790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1225</v>
      </c>
      <c r="N358"/>
    </row>
    <row r="359" spans="1:14">
      <c r="A359" t="s">
        <v>1226</v>
      </c>
      <c r="B359" t="s">
        <v>790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1227</v>
      </c>
      <c r="N359"/>
    </row>
    <row r="360" spans="1:14">
      <c r="A360" t="s">
        <v>1228</v>
      </c>
      <c r="B360" t="s">
        <v>790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1229</v>
      </c>
      <c r="N360"/>
    </row>
    <row r="361" spans="1:14">
      <c r="A361" t="s">
        <v>1230</v>
      </c>
      <c r="B361" t="s">
        <v>790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1231</v>
      </c>
      <c r="N361"/>
    </row>
    <row r="362" spans="1:14">
      <c r="A362" t="s">
        <v>90</v>
      </c>
      <c r="B362" t="s">
        <v>790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1232</v>
      </c>
      <c r="N362"/>
    </row>
    <row r="363" spans="1:14">
      <c r="A363" t="s">
        <v>91</v>
      </c>
      <c r="B363" t="s">
        <v>790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1233</v>
      </c>
      <c r="N363"/>
    </row>
    <row r="364" spans="1:14">
      <c r="A364" t="s">
        <v>357</v>
      </c>
      <c r="B364" t="s">
        <v>790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1234</v>
      </c>
      <c r="N364"/>
    </row>
    <row r="365" spans="1:14">
      <c r="A365" t="s">
        <v>93</v>
      </c>
      <c r="B365" t="s">
        <v>790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1235</v>
      </c>
      <c r="N365"/>
    </row>
    <row r="366" spans="1:14">
      <c r="A366" t="s">
        <v>1236</v>
      </c>
      <c r="B366" t="s">
        <v>790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1237</v>
      </c>
      <c r="N366"/>
    </row>
    <row r="367" spans="1:14">
      <c r="A367" t="s">
        <v>231</v>
      </c>
      <c r="B367" t="s">
        <v>808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1238</v>
      </c>
      <c r="N367"/>
    </row>
    <row r="368" spans="1:14">
      <c r="A368" t="s">
        <v>3246</v>
      </c>
      <c r="B368" t="s">
        <v>790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3247</v>
      </c>
      <c r="N368"/>
    </row>
    <row r="369" spans="1:14">
      <c r="A369" t="s">
        <v>1239</v>
      </c>
      <c r="B369" t="s">
        <v>790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1240</v>
      </c>
      <c r="N369"/>
    </row>
    <row r="370" spans="1:14">
      <c r="A370" t="s">
        <v>1241</v>
      </c>
      <c r="B370" t="s">
        <v>790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1242</v>
      </c>
      <c r="N370"/>
    </row>
    <row r="371" spans="1:14">
      <c r="A371" t="s">
        <v>1243</v>
      </c>
      <c r="B371" t="s">
        <v>790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1244</v>
      </c>
      <c r="N371"/>
    </row>
    <row r="372" spans="1:14" hidden="1">
      <c r="A372" t="s">
        <v>1245</v>
      </c>
      <c r="B372" t="s">
        <v>790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1246</v>
      </c>
      <c r="N372"/>
    </row>
    <row r="373" spans="1:14">
      <c r="A373" t="s">
        <v>3453</v>
      </c>
      <c r="B373" t="s">
        <v>790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3454</v>
      </c>
      <c r="N373"/>
    </row>
    <row r="374" spans="1:14">
      <c r="A374" t="s">
        <v>3122</v>
      </c>
      <c r="B374" t="s">
        <v>808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3123</v>
      </c>
      <c r="N374"/>
    </row>
    <row r="375" spans="1:14">
      <c r="A375" t="s">
        <v>1247</v>
      </c>
      <c r="B375" t="s">
        <v>790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1248</v>
      </c>
      <c r="N375"/>
    </row>
    <row r="376" spans="1:14">
      <c r="A376" t="s">
        <v>94</v>
      </c>
      <c r="B376" t="s">
        <v>790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1249</v>
      </c>
      <c r="N376"/>
    </row>
    <row r="377" spans="1:14">
      <c r="A377" t="s">
        <v>1250</v>
      </c>
      <c r="B377" t="s">
        <v>790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1251</v>
      </c>
      <c r="N377"/>
    </row>
    <row r="378" spans="1:14">
      <c r="A378" t="s">
        <v>1252</v>
      </c>
      <c r="B378" t="s">
        <v>790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1253</v>
      </c>
      <c r="N378"/>
    </row>
    <row r="379" spans="1:14">
      <c r="A379" t="s">
        <v>1254</v>
      </c>
      <c r="B379" t="s">
        <v>808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1255</v>
      </c>
      <c r="N379"/>
    </row>
    <row r="380" spans="1:14" hidden="1">
      <c r="A380" t="s">
        <v>1256</v>
      </c>
      <c r="B380" t="s">
        <v>790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1257</v>
      </c>
      <c r="N380"/>
    </row>
    <row r="381" spans="1:14" hidden="1">
      <c r="A381" t="s">
        <v>1258</v>
      </c>
      <c r="B381" t="s">
        <v>790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1259</v>
      </c>
      <c r="N381"/>
    </row>
    <row r="382" spans="1:14" hidden="1">
      <c r="A382" t="s">
        <v>1260</v>
      </c>
      <c r="B382" t="s">
        <v>790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1261</v>
      </c>
      <c r="N382"/>
    </row>
    <row r="383" spans="1:14" hidden="1">
      <c r="A383" t="s">
        <v>1262</v>
      </c>
      <c r="B383" t="s">
        <v>790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1263</v>
      </c>
      <c r="N383"/>
    </row>
    <row r="384" spans="1:14" hidden="1">
      <c r="A384" t="s">
        <v>3248</v>
      </c>
      <c r="B384" t="s">
        <v>790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3249</v>
      </c>
      <c r="N384"/>
    </row>
    <row r="385" spans="1:14" hidden="1">
      <c r="A385" t="s">
        <v>3137</v>
      </c>
      <c r="B385" t="s">
        <v>790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3138</v>
      </c>
      <c r="N385"/>
    </row>
    <row r="386" spans="1:14" hidden="1">
      <c r="A386" t="s">
        <v>3139</v>
      </c>
      <c r="B386" t="s">
        <v>790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3140</v>
      </c>
      <c r="N386"/>
    </row>
    <row r="387" spans="1:14" hidden="1">
      <c r="A387" t="s">
        <v>1264</v>
      </c>
      <c r="B387" t="s">
        <v>790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1265</v>
      </c>
      <c r="N387"/>
    </row>
    <row r="388" spans="1:14" hidden="1">
      <c r="A388" t="s">
        <v>239</v>
      </c>
      <c r="B388" t="s">
        <v>790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1266</v>
      </c>
      <c r="N388"/>
    </row>
    <row r="389" spans="1:14" hidden="1">
      <c r="A389" t="s">
        <v>95</v>
      </c>
      <c r="B389" t="s">
        <v>790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1267</v>
      </c>
      <c r="N389"/>
    </row>
    <row r="390" spans="1:14" hidden="1">
      <c r="A390" t="s">
        <v>359</v>
      </c>
      <c r="B390" t="s">
        <v>790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1268</v>
      </c>
      <c r="N390"/>
    </row>
    <row r="391" spans="1:14" hidden="1">
      <c r="A391" t="s">
        <v>1269</v>
      </c>
      <c r="B391" t="s">
        <v>790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1270</v>
      </c>
      <c r="N391"/>
    </row>
    <row r="392" spans="1:14" hidden="1">
      <c r="A392" t="s">
        <v>360</v>
      </c>
      <c r="B392" t="s">
        <v>790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1271</v>
      </c>
      <c r="N392"/>
    </row>
    <row r="393" spans="1:14" hidden="1">
      <c r="A393" t="s">
        <v>1272</v>
      </c>
      <c r="B393" t="s">
        <v>790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1273</v>
      </c>
      <c r="N393"/>
    </row>
    <row r="394" spans="1:14" hidden="1">
      <c r="A394" t="s">
        <v>1274</v>
      </c>
      <c r="B394" t="s">
        <v>790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1275</v>
      </c>
      <c r="N394"/>
    </row>
    <row r="395" spans="1:14" hidden="1">
      <c r="A395" t="s">
        <v>1276</v>
      </c>
      <c r="B395" t="s">
        <v>790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1277</v>
      </c>
      <c r="N395"/>
    </row>
    <row r="396" spans="1:14" hidden="1">
      <c r="A396" t="s">
        <v>1278</v>
      </c>
      <c r="B396" t="s">
        <v>790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1279</v>
      </c>
      <c r="N396"/>
    </row>
    <row r="397" spans="1:14">
      <c r="A397" t="s">
        <v>1280</v>
      </c>
      <c r="B397" t="s">
        <v>790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1281</v>
      </c>
      <c r="N397"/>
    </row>
    <row r="398" spans="1:14">
      <c r="A398" t="s">
        <v>361</v>
      </c>
      <c r="B398" t="s">
        <v>790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1282</v>
      </c>
      <c r="N398"/>
    </row>
    <row r="399" spans="1:14" hidden="1">
      <c r="A399" t="s">
        <v>1283</v>
      </c>
      <c r="B399" t="s">
        <v>790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1284</v>
      </c>
      <c r="N399"/>
    </row>
    <row r="400" spans="1:14">
      <c r="A400" t="s">
        <v>240</v>
      </c>
      <c r="B400" t="s">
        <v>790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1285</v>
      </c>
      <c r="N400"/>
    </row>
    <row r="401" spans="1:14">
      <c r="A401" t="s">
        <v>1286</v>
      </c>
      <c r="B401" t="s">
        <v>790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1287</v>
      </c>
      <c r="N401"/>
    </row>
    <row r="402" spans="1:14">
      <c r="A402" t="s">
        <v>3250</v>
      </c>
      <c r="B402" t="s">
        <v>790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3251</v>
      </c>
      <c r="N402"/>
    </row>
    <row r="403" spans="1:14">
      <c r="A403" t="s">
        <v>1288</v>
      </c>
      <c r="B403" t="s">
        <v>790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1289</v>
      </c>
      <c r="N403"/>
    </row>
    <row r="404" spans="1:14">
      <c r="A404" t="s">
        <v>1290</v>
      </c>
      <c r="B404" t="s">
        <v>790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1291</v>
      </c>
      <c r="N404"/>
    </row>
    <row r="405" spans="1:14">
      <c r="A405" t="s">
        <v>241</v>
      </c>
      <c r="B405" t="s">
        <v>790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1292</v>
      </c>
      <c r="N405"/>
    </row>
    <row r="406" spans="1:14">
      <c r="A406" t="s">
        <v>3027</v>
      </c>
      <c r="B406" t="s">
        <v>790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3028</v>
      </c>
      <c r="N406"/>
    </row>
    <row r="407" spans="1:14">
      <c r="A407" t="s">
        <v>242</v>
      </c>
      <c r="B407" t="s">
        <v>790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1293</v>
      </c>
      <c r="N407"/>
    </row>
    <row r="408" spans="1:14">
      <c r="A408" t="s">
        <v>1294</v>
      </c>
      <c r="B408" t="s">
        <v>790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1295</v>
      </c>
      <c r="N408"/>
    </row>
    <row r="409" spans="1:14">
      <c r="A409" t="s">
        <v>96</v>
      </c>
      <c r="B409" t="s">
        <v>790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1296</v>
      </c>
      <c r="N409"/>
    </row>
    <row r="410" spans="1:14">
      <c r="A410" t="s">
        <v>362</v>
      </c>
      <c r="B410" t="s">
        <v>790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1297</v>
      </c>
      <c r="N410"/>
    </row>
    <row r="411" spans="1:14">
      <c r="A411" t="s">
        <v>3029</v>
      </c>
      <c r="B411" t="s">
        <v>790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3030</v>
      </c>
      <c r="N411"/>
    </row>
    <row r="412" spans="1:14" hidden="1">
      <c r="A412" t="s">
        <v>1298</v>
      </c>
      <c r="B412" t="s">
        <v>790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1299</v>
      </c>
      <c r="N412"/>
    </row>
    <row r="413" spans="1:14">
      <c r="A413" t="s">
        <v>97</v>
      </c>
      <c r="B413" t="s">
        <v>790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1300</v>
      </c>
      <c r="N413"/>
    </row>
    <row r="414" spans="1:14" hidden="1">
      <c r="A414" t="s">
        <v>3031</v>
      </c>
      <c r="B414" t="s">
        <v>790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3032</v>
      </c>
      <c r="N414"/>
    </row>
    <row r="415" spans="1:14">
      <c r="A415" t="s">
        <v>363</v>
      </c>
      <c r="B415" t="s">
        <v>790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1301</v>
      </c>
      <c r="N415"/>
    </row>
    <row r="416" spans="1:14">
      <c r="A416" t="s">
        <v>3033</v>
      </c>
      <c r="B416" t="s">
        <v>790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3034</v>
      </c>
      <c r="N416"/>
    </row>
    <row r="417" spans="1:14">
      <c r="A417" t="s">
        <v>3423</v>
      </c>
      <c r="B417" t="s">
        <v>790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3424</v>
      </c>
      <c r="N417"/>
    </row>
    <row r="418" spans="1:14">
      <c r="A418" t="s">
        <v>3429</v>
      </c>
      <c r="B418" t="s">
        <v>790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3430</v>
      </c>
      <c r="N418"/>
    </row>
    <row r="419" spans="1:14">
      <c r="A419" t="s">
        <v>761</v>
      </c>
      <c r="B419" t="s">
        <v>808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1302</v>
      </c>
      <c r="N419"/>
    </row>
    <row r="420" spans="1:14">
      <c r="A420" t="s">
        <v>753</v>
      </c>
      <c r="B420" t="s">
        <v>790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1303</v>
      </c>
      <c r="N420"/>
    </row>
    <row r="421" spans="1:14">
      <c r="A421" t="s">
        <v>3252</v>
      </c>
      <c r="B421" t="s">
        <v>790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3253</v>
      </c>
      <c r="N421"/>
    </row>
    <row r="422" spans="1:14">
      <c r="A422" t="s">
        <v>1304</v>
      </c>
      <c r="B422" t="s">
        <v>790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1305</v>
      </c>
      <c r="N422"/>
    </row>
    <row r="423" spans="1:14">
      <c r="A423" t="s">
        <v>98</v>
      </c>
      <c r="B423" t="s">
        <v>790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1306</v>
      </c>
      <c r="N423"/>
    </row>
    <row r="424" spans="1:14">
      <c r="A424" t="s">
        <v>1307</v>
      </c>
      <c r="B424" t="s">
        <v>790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1308</v>
      </c>
      <c r="N424"/>
    </row>
    <row r="425" spans="1:14">
      <c r="A425" t="s">
        <v>1309</v>
      </c>
      <c r="B425" t="s">
        <v>790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1310</v>
      </c>
      <c r="N425"/>
    </row>
    <row r="426" spans="1:14">
      <c r="A426" t="s">
        <v>1311</v>
      </c>
      <c r="B426" t="s">
        <v>790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1312</v>
      </c>
      <c r="N426"/>
    </row>
    <row r="427" spans="1:14">
      <c r="A427" t="s">
        <v>1313</v>
      </c>
      <c r="B427" t="s">
        <v>790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1314</v>
      </c>
      <c r="N427"/>
    </row>
    <row r="428" spans="1:14" hidden="1">
      <c r="A428" t="s">
        <v>243</v>
      </c>
      <c r="B428" t="s">
        <v>790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1315</v>
      </c>
      <c r="N428"/>
    </row>
    <row r="429" spans="1:14" hidden="1">
      <c r="A429" t="s">
        <v>1316</v>
      </c>
      <c r="B429" t="s">
        <v>790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1317</v>
      </c>
      <c r="N429"/>
    </row>
    <row r="430" spans="1:14" hidden="1">
      <c r="A430" t="s">
        <v>364</v>
      </c>
      <c r="B430" t="s">
        <v>790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1318</v>
      </c>
      <c r="N430"/>
    </row>
    <row r="431" spans="1:14" hidden="1">
      <c r="A431" t="s">
        <v>99</v>
      </c>
      <c r="B431" t="s">
        <v>790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1319</v>
      </c>
      <c r="N431"/>
    </row>
    <row r="432" spans="1:14" hidden="1">
      <c r="A432" t="s">
        <v>1320</v>
      </c>
      <c r="B432" t="s">
        <v>790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1321</v>
      </c>
      <c r="N432"/>
    </row>
    <row r="433" spans="1:14" hidden="1">
      <c r="A433" t="s">
        <v>1322</v>
      </c>
      <c r="B433" t="s">
        <v>790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1323</v>
      </c>
      <c r="N433"/>
    </row>
    <row r="434" spans="1:14" hidden="1">
      <c r="A434" t="s">
        <v>763</v>
      </c>
      <c r="B434" t="s">
        <v>790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1324</v>
      </c>
      <c r="N434"/>
    </row>
    <row r="435" spans="1:14" hidden="1">
      <c r="A435" t="s">
        <v>1325</v>
      </c>
      <c r="B435" t="s">
        <v>790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1326</v>
      </c>
      <c r="N435"/>
    </row>
    <row r="436" spans="1:14" hidden="1">
      <c r="A436" t="s">
        <v>367</v>
      </c>
      <c r="B436" t="s">
        <v>790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1327</v>
      </c>
      <c r="N436"/>
    </row>
    <row r="437" spans="1:14" hidden="1">
      <c r="A437" t="s">
        <v>366</v>
      </c>
      <c r="B437" t="s">
        <v>790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1328</v>
      </c>
      <c r="N437"/>
    </row>
    <row r="438" spans="1:14">
      <c r="A438" t="s">
        <v>368</v>
      </c>
      <c r="B438" t="s">
        <v>790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1329</v>
      </c>
      <c r="N438"/>
    </row>
    <row r="439" spans="1:14" hidden="1">
      <c r="A439" t="s">
        <v>3254</v>
      </c>
      <c r="B439" t="s">
        <v>790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3255</v>
      </c>
      <c r="N439"/>
    </row>
    <row r="440" spans="1:14" hidden="1">
      <c r="A440" t="s">
        <v>371</v>
      </c>
      <c r="B440" t="s">
        <v>790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1330</v>
      </c>
      <c r="N440"/>
    </row>
    <row r="441" spans="1:14">
      <c r="A441" t="s">
        <v>2941</v>
      </c>
      <c r="B441" t="s">
        <v>790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2942</v>
      </c>
      <c r="N441"/>
    </row>
    <row r="442" spans="1:14">
      <c r="A442" t="s">
        <v>365</v>
      </c>
      <c r="B442" t="s">
        <v>790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1331</v>
      </c>
      <c r="N442"/>
    </row>
    <row r="443" spans="1:14" hidden="1">
      <c r="A443" t="s">
        <v>1332</v>
      </c>
      <c r="B443" t="s">
        <v>790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1333</v>
      </c>
      <c r="N443"/>
    </row>
    <row r="444" spans="1:14">
      <c r="A444" t="s">
        <v>1334</v>
      </c>
      <c r="B444" t="s">
        <v>790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1335</v>
      </c>
      <c r="N444"/>
    </row>
    <row r="445" spans="1:14">
      <c r="A445" t="s">
        <v>370</v>
      </c>
      <c r="B445" t="s">
        <v>790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1336</v>
      </c>
      <c r="N445"/>
    </row>
    <row r="446" spans="1:14">
      <c r="A446" t="s">
        <v>1337</v>
      </c>
      <c r="B446" t="s">
        <v>790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1338</v>
      </c>
      <c r="N446"/>
    </row>
    <row r="447" spans="1:14">
      <c r="A447" t="s">
        <v>244</v>
      </c>
      <c r="B447" t="s">
        <v>790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1339</v>
      </c>
      <c r="N447"/>
    </row>
    <row r="448" spans="1:14">
      <c r="A448" t="s">
        <v>1340</v>
      </c>
      <c r="B448" t="s">
        <v>790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1341</v>
      </c>
      <c r="N448"/>
    </row>
    <row r="449" spans="1:14">
      <c r="A449" t="s">
        <v>369</v>
      </c>
      <c r="B449" t="s">
        <v>790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1342</v>
      </c>
      <c r="N449"/>
    </row>
    <row r="450" spans="1:14">
      <c r="A450" t="s">
        <v>748</v>
      </c>
      <c r="B450" t="s">
        <v>790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1343</v>
      </c>
      <c r="N450"/>
    </row>
    <row r="451" spans="1:14">
      <c r="A451" t="s">
        <v>1344</v>
      </c>
      <c r="B451" t="s">
        <v>790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1345</v>
      </c>
      <c r="N451"/>
    </row>
    <row r="452" spans="1:14">
      <c r="A452" t="s">
        <v>100</v>
      </c>
      <c r="B452" t="s">
        <v>790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1346</v>
      </c>
      <c r="N452"/>
    </row>
    <row r="453" spans="1:14">
      <c r="A453" t="s">
        <v>1347</v>
      </c>
      <c r="B453" t="s">
        <v>790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1348</v>
      </c>
      <c r="N453"/>
    </row>
    <row r="454" spans="1:14">
      <c r="A454" t="s">
        <v>375</v>
      </c>
      <c r="B454" t="s">
        <v>790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1349</v>
      </c>
      <c r="N454"/>
    </row>
    <row r="455" spans="1:14">
      <c r="A455" t="s">
        <v>1350</v>
      </c>
      <c r="B455" t="s">
        <v>790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1351</v>
      </c>
      <c r="N455"/>
    </row>
    <row r="456" spans="1:14">
      <c r="A456" t="s">
        <v>1352</v>
      </c>
      <c r="B456" t="s">
        <v>790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1353</v>
      </c>
      <c r="N456"/>
    </row>
    <row r="457" spans="1:14" hidden="1">
      <c r="A457" t="s">
        <v>3256</v>
      </c>
      <c r="B457" t="s">
        <v>790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3257</v>
      </c>
      <c r="N457"/>
    </row>
    <row r="458" spans="1:14">
      <c r="A458" t="s">
        <v>1354</v>
      </c>
      <c r="B458" t="s">
        <v>790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1355</v>
      </c>
      <c r="N458"/>
    </row>
    <row r="459" spans="1:14">
      <c r="A459" t="s">
        <v>722</v>
      </c>
      <c r="B459" t="s">
        <v>790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1356</v>
      </c>
      <c r="N459"/>
    </row>
    <row r="460" spans="1:14">
      <c r="A460" t="s">
        <v>3258</v>
      </c>
      <c r="B460" t="s">
        <v>790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3259</v>
      </c>
      <c r="N460"/>
    </row>
    <row r="461" spans="1:14" hidden="1">
      <c r="A461" t="s">
        <v>3577</v>
      </c>
      <c r="B461" t="s">
        <v>790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3578</v>
      </c>
      <c r="N461"/>
    </row>
    <row r="462" spans="1:14" hidden="1">
      <c r="A462" t="s">
        <v>376</v>
      </c>
      <c r="B462" t="s">
        <v>790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1357</v>
      </c>
      <c r="N462"/>
    </row>
    <row r="463" spans="1:14">
      <c r="A463" t="s">
        <v>1358</v>
      </c>
      <c r="B463" t="s">
        <v>790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1359</v>
      </c>
      <c r="N463"/>
    </row>
    <row r="464" spans="1:14">
      <c r="A464" t="s">
        <v>3260</v>
      </c>
      <c r="B464" t="s">
        <v>790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3261</v>
      </c>
      <c r="N464"/>
    </row>
    <row r="465" spans="1:14">
      <c r="A465" t="s">
        <v>377</v>
      </c>
      <c r="B465" t="s">
        <v>790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1360</v>
      </c>
      <c r="N465"/>
    </row>
    <row r="466" spans="1:14">
      <c r="A466" t="s">
        <v>3508</v>
      </c>
      <c r="B466" t="s">
        <v>790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3509</v>
      </c>
      <c r="N466"/>
    </row>
    <row r="467" spans="1:14">
      <c r="A467" t="s">
        <v>657</v>
      </c>
      <c r="B467" t="s">
        <v>790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1361</v>
      </c>
      <c r="N467"/>
    </row>
    <row r="468" spans="1:14">
      <c r="A468" t="s">
        <v>1362</v>
      </c>
      <c r="B468" t="s">
        <v>790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1363</v>
      </c>
      <c r="N468"/>
    </row>
    <row r="469" spans="1:14">
      <c r="A469" t="s">
        <v>3485</v>
      </c>
      <c r="B469" t="s">
        <v>790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3486</v>
      </c>
      <c r="N469"/>
    </row>
    <row r="470" spans="1:14" hidden="1">
      <c r="A470" t="s">
        <v>1364</v>
      </c>
      <c r="B470" t="s">
        <v>790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1365</v>
      </c>
      <c r="N470"/>
    </row>
    <row r="471" spans="1:14">
      <c r="A471" t="s">
        <v>1366</v>
      </c>
      <c r="B471" t="s">
        <v>790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1367</v>
      </c>
      <c r="N471"/>
    </row>
    <row r="472" spans="1:14">
      <c r="A472" t="s">
        <v>1368</v>
      </c>
      <c r="B472" t="s">
        <v>790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1369</v>
      </c>
      <c r="N472"/>
    </row>
    <row r="473" spans="1:14">
      <c r="A473" t="s">
        <v>1370</v>
      </c>
      <c r="B473" t="s">
        <v>790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1371</v>
      </c>
      <c r="N473"/>
    </row>
    <row r="474" spans="1:14">
      <c r="A474" t="s">
        <v>372</v>
      </c>
      <c r="B474" t="s">
        <v>790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1372</v>
      </c>
      <c r="N474"/>
    </row>
    <row r="475" spans="1:14">
      <c r="A475" t="s">
        <v>382</v>
      </c>
      <c r="B475" t="s">
        <v>790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1373</v>
      </c>
      <c r="N475"/>
    </row>
    <row r="476" spans="1:14">
      <c r="A476" t="s">
        <v>373</v>
      </c>
      <c r="B476" t="s">
        <v>790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1374</v>
      </c>
      <c r="N476"/>
    </row>
    <row r="477" spans="1:14">
      <c r="A477" t="s">
        <v>1375</v>
      </c>
      <c r="B477" t="s">
        <v>790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1376</v>
      </c>
      <c r="N477"/>
    </row>
    <row r="478" spans="1:14">
      <c r="A478" t="s">
        <v>3539</v>
      </c>
      <c r="B478" t="s">
        <v>808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3540</v>
      </c>
      <c r="N478"/>
    </row>
    <row r="479" spans="1:14">
      <c r="A479" t="s">
        <v>374</v>
      </c>
      <c r="B479" t="s">
        <v>790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1377</v>
      </c>
      <c r="N479"/>
    </row>
    <row r="480" spans="1:14">
      <c r="A480" t="s">
        <v>1378</v>
      </c>
      <c r="B480" t="s">
        <v>790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1379</v>
      </c>
      <c r="N480"/>
    </row>
    <row r="481" spans="1:14">
      <c r="A481" t="s">
        <v>245</v>
      </c>
      <c r="B481" t="s">
        <v>790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1380</v>
      </c>
      <c r="N481"/>
    </row>
    <row r="482" spans="1:14">
      <c r="A482" t="s">
        <v>2954</v>
      </c>
      <c r="B482" t="s">
        <v>790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2955</v>
      </c>
      <c r="N482"/>
    </row>
    <row r="483" spans="1:14">
      <c r="A483" t="s">
        <v>378</v>
      </c>
      <c r="B483" t="s">
        <v>790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1381</v>
      </c>
      <c r="N483"/>
    </row>
    <row r="484" spans="1:14">
      <c r="A484" t="s">
        <v>1382</v>
      </c>
      <c r="B484" t="s">
        <v>790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1383</v>
      </c>
      <c r="N484"/>
    </row>
    <row r="485" spans="1:14">
      <c r="A485" t="s">
        <v>1384</v>
      </c>
      <c r="B485" t="s">
        <v>790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1385</v>
      </c>
      <c r="N485"/>
    </row>
    <row r="486" spans="1:14">
      <c r="A486" t="s">
        <v>1386</v>
      </c>
      <c r="B486" t="s">
        <v>790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1387</v>
      </c>
      <c r="N486"/>
    </row>
    <row r="487" spans="1:14">
      <c r="A487" t="s">
        <v>379</v>
      </c>
      <c r="B487" t="s">
        <v>790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1388</v>
      </c>
      <c r="N487"/>
    </row>
    <row r="488" spans="1:14">
      <c r="A488" t="s">
        <v>101</v>
      </c>
      <c r="B488" t="s">
        <v>790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1389</v>
      </c>
      <c r="N488"/>
    </row>
    <row r="489" spans="1:14">
      <c r="A489" t="s">
        <v>3262</v>
      </c>
      <c r="B489" t="s">
        <v>808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3263</v>
      </c>
      <c r="N489"/>
    </row>
    <row r="490" spans="1:14">
      <c r="A490" t="s">
        <v>1390</v>
      </c>
      <c r="B490" t="s">
        <v>790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1391</v>
      </c>
      <c r="N490"/>
    </row>
    <row r="491" spans="1:14">
      <c r="A491" t="s">
        <v>3035</v>
      </c>
      <c r="B491" t="s">
        <v>790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3036</v>
      </c>
      <c r="N491"/>
    </row>
    <row r="492" spans="1:14">
      <c r="A492" t="s">
        <v>1392</v>
      </c>
      <c r="B492" t="s">
        <v>790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1393</v>
      </c>
      <c r="N492"/>
    </row>
    <row r="493" spans="1:14">
      <c r="A493" t="s">
        <v>1394</v>
      </c>
      <c r="B493" t="s">
        <v>790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1395</v>
      </c>
      <c r="N493"/>
    </row>
    <row r="494" spans="1:14">
      <c r="A494" t="s">
        <v>387</v>
      </c>
      <c r="B494" t="s">
        <v>790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1396</v>
      </c>
      <c r="N494"/>
    </row>
    <row r="495" spans="1:14">
      <c r="A495" t="s">
        <v>1397</v>
      </c>
      <c r="B495" t="s">
        <v>790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1398</v>
      </c>
      <c r="N495"/>
    </row>
    <row r="496" spans="1:14">
      <c r="A496" t="s">
        <v>103</v>
      </c>
      <c r="B496" t="s">
        <v>790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1399</v>
      </c>
      <c r="N496"/>
    </row>
    <row r="497" spans="1:14">
      <c r="A497" t="s">
        <v>736</v>
      </c>
      <c r="B497" t="s">
        <v>790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1400</v>
      </c>
      <c r="N497"/>
    </row>
    <row r="498" spans="1:14">
      <c r="A498" t="s">
        <v>388</v>
      </c>
      <c r="B498" t="s">
        <v>790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1401</v>
      </c>
      <c r="N498"/>
    </row>
    <row r="499" spans="1:14">
      <c r="A499" t="s">
        <v>3264</v>
      </c>
      <c r="B499" t="s">
        <v>790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3265</v>
      </c>
      <c r="N499"/>
    </row>
    <row r="500" spans="1:14">
      <c r="A500" t="s">
        <v>1402</v>
      </c>
      <c r="B500" t="s">
        <v>790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1403</v>
      </c>
      <c r="N500"/>
    </row>
    <row r="501" spans="1:14">
      <c r="A501" t="s">
        <v>380</v>
      </c>
      <c r="B501" t="s">
        <v>790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1404</v>
      </c>
      <c r="N501"/>
    </row>
    <row r="502" spans="1:14">
      <c r="A502" t="s">
        <v>246</v>
      </c>
      <c r="B502" t="s">
        <v>790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1405</v>
      </c>
      <c r="N502"/>
    </row>
    <row r="503" spans="1:14">
      <c r="A503" t="s">
        <v>104</v>
      </c>
      <c r="B503" t="s">
        <v>790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1406</v>
      </c>
      <c r="N503"/>
    </row>
    <row r="504" spans="1:14" hidden="1">
      <c r="A504" t="s">
        <v>247</v>
      </c>
      <c r="B504" t="s">
        <v>790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1407</v>
      </c>
      <c r="N504"/>
    </row>
    <row r="505" spans="1:14">
      <c r="A505" t="s">
        <v>248</v>
      </c>
      <c r="B505" t="s">
        <v>790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1408</v>
      </c>
      <c r="N505"/>
    </row>
    <row r="506" spans="1:14">
      <c r="A506" t="s">
        <v>1409</v>
      </c>
      <c r="B506" t="s">
        <v>790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1410</v>
      </c>
      <c r="N506"/>
    </row>
    <row r="507" spans="1:14">
      <c r="A507" t="s">
        <v>1411</v>
      </c>
      <c r="B507" t="s">
        <v>790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1412</v>
      </c>
      <c r="N507"/>
    </row>
    <row r="508" spans="1:14">
      <c r="A508" t="s">
        <v>1413</v>
      </c>
      <c r="B508" t="s">
        <v>790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1414</v>
      </c>
      <c r="N508"/>
    </row>
    <row r="509" spans="1:14">
      <c r="A509" t="s">
        <v>1415</v>
      </c>
      <c r="B509" t="s">
        <v>790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3109</v>
      </c>
      <c r="N509"/>
    </row>
    <row r="510" spans="1:14">
      <c r="A510" t="s">
        <v>3037</v>
      </c>
      <c r="B510" t="s">
        <v>790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3038</v>
      </c>
      <c r="N510"/>
    </row>
    <row r="511" spans="1:14">
      <c r="A511" t="s">
        <v>1416</v>
      </c>
      <c r="B511" t="s">
        <v>790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1417</v>
      </c>
      <c r="N511"/>
    </row>
    <row r="512" spans="1:14">
      <c r="A512" t="s">
        <v>1418</v>
      </c>
      <c r="B512" t="s">
        <v>790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1419</v>
      </c>
      <c r="N512"/>
    </row>
    <row r="513" spans="1:14">
      <c r="A513" t="s">
        <v>1420</v>
      </c>
      <c r="B513" t="s">
        <v>790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1421</v>
      </c>
      <c r="N513"/>
    </row>
    <row r="514" spans="1:14">
      <c r="A514" t="s">
        <v>1422</v>
      </c>
      <c r="B514" t="s">
        <v>790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1423</v>
      </c>
      <c r="N514"/>
    </row>
    <row r="515" spans="1:14">
      <c r="A515" t="s">
        <v>1424</v>
      </c>
      <c r="B515" t="s">
        <v>790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1425</v>
      </c>
      <c r="N515"/>
    </row>
    <row r="516" spans="1:14">
      <c r="A516" t="s">
        <v>389</v>
      </c>
      <c r="B516" t="s">
        <v>790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1426</v>
      </c>
      <c r="N516"/>
    </row>
    <row r="517" spans="1:14">
      <c r="A517" t="s">
        <v>1427</v>
      </c>
      <c r="B517" t="s">
        <v>790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1428</v>
      </c>
      <c r="N517"/>
    </row>
    <row r="518" spans="1:14">
      <c r="A518" t="s">
        <v>381</v>
      </c>
      <c r="B518" t="s">
        <v>790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1429</v>
      </c>
      <c r="N518"/>
    </row>
    <row r="519" spans="1:14">
      <c r="A519" t="s">
        <v>249</v>
      </c>
      <c r="B519" t="s">
        <v>790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1430</v>
      </c>
      <c r="N519"/>
    </row>
    <row r="520" spans="1:14">
      <c r="A520" t="s">
        <v>105</v>
      </c>
      <c r="B520" t="s">
        <v>790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1431</v>
      </c>
      <c r="N520"/>
    </row>
    <row r="521" spans="1:14">
      <c r="A521" t="s">
        <v>1432</v>
      </c>
      <c r="B521" t="s">
        <v>790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1433</v>
      </c>
      <c r="N521"/>
    </row>
    <row r="522" spans="1:14" hidden="1">
      <c r="A522" t="s">
        <v>383</v>
      </c>
      <c r="B522" t="s">
        <v>790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1434</v>
      </c>
      <c r="N522"/>
    </row>
    <row r="523" spans="1:14">
      <c r="A523" t="s">
        <v>1435</v>
      </c>
      <c r="B523" t="s">
        <v>790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1436</v>
      </c>
      <c r="N523"/>
    </row>
    <row r="524" spans="1:14">
      <c r="A524" t="s">
        <v>2949</v>
      </c>
      <c r="B524" t="s">
        <v>790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2950</v>
      </c>
      <c r="N524"/>
    </row>
    <row r="525" spans="1:14">
      <c r="A525" t="s">
        <v>1437</v>
      </c>
      <c r="B525" t="s">
        <v>790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1438</v>
      </c>
      <c r="N525"/>
    </row>
    <row r="526" spans="1:14">
      <c r="A526" t="s">
        <v>3266</v>
      </c>
      <c r="B526" t="s">
        <v>790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3267</v>
      </c>
      <c r="N526"/>
    </row>
    <row r="527" spans="1:14">
      <c r="A527" t="s">
        <v>384</v>
      </c>
      <c r="B527" t="s">
        <v>790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1439</v>
      </c>
      <c r="N527"/>
    </row>
    <row r="528" spans="1:14">
      <c r="A528" t="s">
        <v>3268</v>
      </c>
      <c r="B528" t="s">
        <v>790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3269</v>
      </c>
      <c r="N528"/>
    </row>
    <row r="529" spans="1:14">
      <c r="A529" t="s">
        <v>3116</v>
      </c>
      <c r="B529" t="s">
        <v>790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3117</v>
      </c>
      <c r="N529"/>
    </row>
    <row r="530" spans="1:14">
      <c r="A530" t="s">
        <v>1440</v>
      </c>
      <c r="B530" t="s">
        <v>790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1441</v>
      </c>
      <c r="N530"/>
    </row>
    <row r="531" spans="1:14">
      <c r="A531" t="s">
        <v>1442</v>
      </c>
      <c r="B531" t="s">
        <v>790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1443</v>
      </c>
      <c r="N531"/>
    </row>
    <row r="532" spans="1:14">
      <c r="A532" t="s">
        <v>390</v>
      </c>
      <c r="B532" t="s">
        <v>790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1444</v>
      </c>
      <c r="N532"/>
    </row>
    <row r="533" spans="1:14">
      <c r="A533" t="s">
        <v>1445</v>
      </c>
      <c r="B533" t="s">
        <v>790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1446</v>
      </c>
      <c r="N533"/>
    </row>
    <row r="534" spans="1:14">
      <c r="A534" t="s">
        <v>250</v>
      </c>
      <c r="B534" t="s">
        <v>790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1447</v>
      </c>
      <c r="N534"/>
    </row>
    <row r="535" spans="1:14">
      <c r="A535" t="s">
        <v>585</v>
      </c>
      <c r="B535" t="s">
        <v>790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1448</v>
      </c>
      <c r="N535"/>
    </row>
    <row r="536" spans="1:14">
      <c r="A536" t="s">
        <v>1449</v>
      </c>
      <c r="B536" t="s">
        <v>790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1450</v>
      </c>
      <c r="N536"/>
    </row>
    <row r="537" spans="1:14">
      <c r="A537" t="s">
        <v>1451</v>
      </c>
      <c r="B537" t="s">
        <v>790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1452</v>
      </c>
      <c r="N537"/>
    </row>
    <row r="538" spans="1:14">
      <c r="A538" t="s">
        <v>3463</v>
      </c>
      <c r="B538" t="s">
        <v>790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3464</v>
      </c>
      <c r="N538"/>
    </row>
    <row r="539" spans="1:14" hidden="1">
      <c r="A539" t="s">
        <v>3553</v>
      </c>
      <c r="B539" t="s">
        <v>808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3554</v>
      </c>
      <c r="N539"/>
    </row>
    <row r="540" spans="1:14">
      <c r="A540" t="s">
        <v>1453</v>
      </c>
      <c r="B540" t="s">
        <v>790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1454</v>
      </c>
      <c r="N540"/>
    </row>
    <row r="541" spans="1:14">
      <c r="A541" t="s">
        <v>1455</v>
      </c>
      <c r="B541" t="s">
        <v>790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1456</v>
      </c>
      <c r="N541"/>
    </row>
    <row r="542" spans="1:14">
      <c r="A542" t="s">
        <v>385</v>
      </c>
      <c r="B542" t="s">
        <v>790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1457</v>
      </c>
      <c r="N542"/>
    </row>
    <row r="543" spans="1:14">
      <c r="A543" t="s">
        <v>1458</v>
      </c>
      <c r="B543" t="s">
        <v>790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1459</v>
      </c>
      <c r="N543"/>
    </row>
    <row r="544" spans="1:14">
      <c r="A544" t="s">
        <v>386</v>
      </c>
      <c r="B544" t="s">
        <v>790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1460</v>
      </c>
      <c r="N544"/>
    </row>
    <row r="545" spans="1:14">
      <c r="A545" t="s">
        <v>3597</v>
      </c>
      <c r="B545" t="s">
        <v>808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3598</v>
      </c>
      <c r="N545"/>
    </row>
    <row r="546" spans="1:14">
      <c r="A546" t="s">
        <v>391</v>
      </c>
      <c r="B546" t="s">
        <v>790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1461</v>
      </c>
      <c r="N546"/>
    </row>
    <row r="547" spans="1:14">
      <c r="A547" t="s">
        <v>1462</v>
      </c>
      <c r="B547" t="s">
        <v>790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1463</v>
      </c>
      <c r="N547"/>
    </row>
    <row r="548" spans="1:14" hidden="1">
      <c r="A548" t="s">
        <v>3039</v>
      </c>
      <c r="B548" t="s">
        <v>790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3040</v>
      </c>
      <c r="N548"/>
    </row>
    <row r="549" spans="1:14">
      <c r="A549" t="s">
        <v>1464</v>
      </c>
      <c r="B549" t="s">
        <v>790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1465</v>
      </c>
      <c r="N549"/>
    </row>
    <row r="550" spans="1:14">
      <c r="A550" t="s">
        <v>399</v>
      </c>
      <c r="B550" t="s">
        <v>790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1466</v>
      </c>
      <c r="N550"/>
    </row>
    <row r="551" spans="1:14">
      <c r="A551" t="s">
        <v>1467</v>
      </c>
      <c r="B551" t="s">
        <v>790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1468</v>
      </c>
      <c r="N551"/>
    </row>
    <row r="552" spans="1:14">
      <c r="A552" t="s">
        <v>1469</v>
      </c>
      <c r="B552" t="s">
        <v>790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1470</v>
      </c>
      <c r="N552"/>
    </row>
    <row r="553" spans="1:14">
      <c r="A553" t="s">
        <v>392</v>
      </c>
      <c r="B553" t="s">
        <v>790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1471</v>
      </c>
      <c r="N553"/>
    </row>
    <row r="554" spans="1:14">
      <c r="A554" t="s">
        <v>393</v>
      </c>
      <c r="B554" t="s">
        <v>790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1472</v>
      </c>
      <c r="N554"/>
    </row>
    <row r="555" spans="1:14">
      <c r="A555" t="s">
        <v>106</v>
      </c>
      <c r="B555" t="s">
        <v>790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1473</v>
      </c>
      <c r="N555"/>
    </row>
    <row r="556" spans="1:14">
      <c r="A556" t="s">
        <v>3455</v>
      </c>
      <c r="B556" t="s">
        <v>808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3456</v>
      </c>
      <c r="N556"/>
    </row>
    <row r="557" spans="1:14">
      <c r="A557" t="s">
        <v>1474</v>
      </c>
      <c r="B557" t="s">
        <v>790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1475</v>
      </c>
      <c r="N557"/>
    </row>
    <row r="558" spans="1:14">
      <c r="A558" t="s">
        <v>1476</v>
      </c>
      <c r="B558" t="s">
        <v>790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1477</v>
      </c>
      <c r="N558"/>
    </row>
    <row r="559" spans="1:14">
      <c r="A559" t="s">
        <v>1478</v>
      </c>
      <c r="B559" t="s">
        <v>790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1479</v>
      </c>
      <c r="N559"/>
    </row>
    <row r="560" spans="1:14">
      <c r="A560" t="s">
        <v>1480</v>
      </c>
      <c r="B560" t="s">
        <v>790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1481</v>
      </c>
      <c r="N560"/>
    </row>
    <row r="561" spans="1:14" hidden="1">
      <c r="A561" t="s">
        <v>108</v>
      </c>
      <c r="B561" t="s">
        <v>790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1482</v>
      </c>
      <c r="N561"/>
    </row>
    <row r="562" spans="1:14">
      <c r="A562" t="s">
        <v>109</v>
      </c>
      <c r="B562" t="s">
        <v>790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1483</v>
      </c>
      <c r="N562"/>
    </row>
    <row r="563" spans="1:14">
      <c r="A563" t="s">
        <v>252</v>
      </c>
      <c r="B563" t="s">
        <v>790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1484</v>
      </c>
      <c r="N563"/>
    </row>
    <row r="564" spans="1:14">
      <c r="A564" t="s">
        <v>110</v>
      </c>
      <c r="B564" t="s">
        <v>790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1485</v>
      </c>
      <c r="N564"/>
    </row>
    <row r="565" spans="1:14">
      <c r="A565" t="s">
        <v>253</v>
      </c>
      <c r="B565" t="s">
        <v>790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1486</v>
      </c>
      <c r="N565"/>
    </row>
    <row r="566" spans="1:14" hidden="1">
      <c r="A566" t="s">
        <v>1487</v>
      </c>
      <c r="B566" t="s">
        <v>790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1488</v>
      </c>
      <c r="N566"/>
    </row>
    <row r="567" spans="1:14">
      <c r="A567" t="s">
        <v>1489</v>
      </c>
      <c r="B567" t="s">
        <v>790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1490</v>
      </c>
      <c r="N567"/>
    </row>
    <row r="568" spans="1:14">
      <c r="A568" t="s">
        <v>1491</v>
      </c>
      <c r="B568" t="s">
        <v>790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1492</v>
      </c>
      <c r="N568"/>
    </row>
    <row r="569" spans="1:14">
      <c r="A569" t="s">
        <v>251</v>
      </c>
      <c r="B569" t="s">
        <v>790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1493</v>
      </c>
      <c r="N569"/>
    </row>
    <row r="570" spans="1:14">
      <c r="A570" t="s">
        <v>394</v>
      </c>
      <c r="B570" t="s">
        <v>790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1494</v>
      </c>
      <c r="N570"/>
    </row>
    <row r="571" spans="1:14">
      <c r="A571" t="s">
        <v>1495</v>
      </c>
      <c r="B571" t="s">
        <v>790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1496</v>
      </c>
      <c r="N571"/>
    </row>
    <row r="572" spans="1:14">
      <c r="A572" t="s">
        <v>395</v>
      </c>
      <c r="B572" t="s">
        <v>790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1497</v>
      </c>
      <c r="N572"/>
    </row>
    <row r="573" spans="1:14">
      <c r="A573" t="s">
        <v>111</v>
      </c>
      <c r="B573" t="s">
        <v>790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1498</v>
      </c>
      <c r="N573"/>
    </row>
    <row r="574" spans="1:14">
      <c r="A574" t="s">
        <v>1499</v>
      </c>
      <c r="B574" t="s">
        <v>790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1500</v>
      </c>
      <c r="N574"/>
    </row>
    <row r="575" spans="1:14">
      <c r="A575" t="s">
        <v>3270</v>
      </c>
      <c r="B575" t="s">
        <v>808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3271</v>
      </c>
      <c r="N575"/>
    </row>
    <row r="576" spans="1:14">
      <c r="A576" t="s">
        <v>112</v>
      </c>
      <c r="B576" t="s">
        <v>790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1501</v>
      </c>
      <c r="N576"/>
    </row>
    <row r="577" spans="1:14">
      <c r="A577" t="s">
        <v>396</v>
      </c>
      <c r="B577" t="s">
        <v>790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1502</v>
      </c>
      <c r="N577"/>
    </row>
    <row r="578" spans="1:14">
      <c r="A578" t="s">
        <v>1503</v>
      </c>
      <c r="B578" t="s">
        <v>790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1504</v>
      </c>
      <c r="N578"/>
    </row>
    <row r="579" spans="1:14">
      <c r="A579" t="s">
        <v>1505</v>
      </c>
      <c r="B579" t="s">
        <v>790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1506</v>
      </c>
      <c r="N579"/>
    </row>
    <row r="580" spans="1:14">
      <c r="A580" t="s">
        <v>1507</v>
      </c>
      <c r="B580" t="s">
        <v>790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1508</v>
      </c>
      <c r="N580"/>
    </row>
    <row r="581" spans="1:14">
      <c r="A581" t="s">
        <v>1509</v>
      </c>
      <c r="B581" t="s">
        <v>790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1510</v>
      </c>
      <c r="N581"/>
    </row>
    <row r="582" spans="1:14">
      <c r="A582" t="s">
        <v>3272</v>
      </c>
      <c r="B582" t="s">
        <v>790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3273</v>
      </c>
      <c r="N582"/>
    </row>
    <row r="583" spans="1:14">
      <c r="A583" t="s">
        <v>398</v>
      </c>
      <c r="B583" t="s">
        <v>790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1511</v>
      </c>
      <c r="N583"/>
    </row>
    <row r="584" spans="1:14">
      <c r="A584" t="s">
        <v>114</v>
      </c>
      <c r="B584" t="s">
        <v>790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1512</v>
      </c>
      <c r="N584"/>
    </row>
    <row r="585" spans="1:14">
      <c r="A585" t="s">
        <v>1513</v>
      </c>
      <c r="B585" t="s">
        <v>790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1514</v>
      </c>
      <c r="N585"/>
    </row>
    <row r="586" spans="1:14">
      <c r="A586" t="s">
        <v>400</v>
      </c>
      <c r="B586" t="s">
        <v>790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1515</v>
      </c>
      <c r="N586"/>
    </row>
    <row r="587" spans="1:14">
      <c r="A587" t="s">
        <v>1516</v>
      </c>
      <c r="B587" t="s">
        <v>790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1517</v>
      </c>
      <c r="N587"/>
    </row>
    <row r="588" spans="1:14">
      <c r="A588" t="s">
        <v>3457</v>
      </c>
      <c r="B588" t="s">
        <v>790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3458</v>
      </c>
      <c r="N588"/>
    </row>
    <row r="589" spans="1:14">
      <c r="A589" t="s">
        <v>1518</v>
      </c>
      <c r="B589" t="s">
        <v>790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1519</v>
      </c>
      <c r="N589"/>
    </row>
    <row r="590" spans="1:14">
      <c r="A590" t="s">
        <v>115</v>
      </c>
      <c r="B590" t="s">
        <v>790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1520</v>
      </c>
      <c r="N590"/>
    </row>
    <row r="591" spans="1:14">
      <c r="A591" t="s">
        <v>116</v>
      </c>
      <c r="B591" t="s">
        <v>790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1522</v>
      </c>
      <c r="N591"/>
    </row>
    <row r="592" spans="1:14">
      <c r="A592" t="s">
        <v>254</v>
      </c>
      <c r="B592" t="s">
        <v>790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1523</v>
      </c>
      <c r="N592"/>
    </row>
    <row r="593" spans="1:14">
      <c r="A593" t="s">
        <v>1524</v>
      </c>
      <c r="B593" t="s">
        <v>790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1525</v>
      </c>
      <c r="N593"/>
    </row>
    <row r="594" spans="1:14">
      <c r="A594" t="s">
        <v>1526</v>
      </c>
      <c r="B594" t="s">
        <v>790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1527</v>
      </c>
      <c r="N594"/>
    </row>
    <row r="595" spans="1:14">
      <c r="A595" t="s">
        <v>1528</v>
      </c>
      <c r="B595" t="s">
        <v>790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1529</v>
      </c>
      <c r="N595"/>
    </row>
    <row r="596" spans="1:14">
      <c r="A596" t="s">
        <v>1530</v>
      </c>
      <c r="B596" t="s">
        <v>790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1531</v>
      </c>
      <c r="N596"/>
    </row>
    <row r="597" spans="1:14">
      <c r="A597" t="s">
        <v>1532</v>
      </c>
      <c r="B597" t="s">
        <v>790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1533</v>
      </c>
      <c r="N597"/>
    </row>
    <row r="598" spans="1:14">
      <c r="A598" t="s">
        <v>3145</v>
      </c>
      <c r="B598" t="s">
        <v>790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1539</v>
      </c>
      <c r="N598"/>
    </row>
    <row r="599" spans="1:14">
      <c r="A599" t="s">
        <v>1534</v>
      </c>
      <c r="B599" t="s">
        <v>790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1535</v>
      </c>
      <c r="N599"/>
    </row>
    <row r="600" spans="1:14">
      <c r="A600" t="s">
        <v>3041</v>
      </c>
      <c r="B600" t="s">
        <v>790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3042</v>
      </c>
      <c r="N600"/>
    </row>
    <row r="601" spans="1:14">
      <c r="A601" t="s">
        <v>2948</v>
      </c>
      <c r="B601" t="s">
        <v>790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3110</v>
      </c>
      <c r="N601"/>
    </row>
    <row r="602" spans="1:14">
      <c r="A602" t="s">
        <v>401</v>
      </c>
      <c r="B602" t="s">
        <v>790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1536</v>
      </c>
      <c r="N602"/>
    </row>
    <row r="603" spans="1:14">
      <c r="A603" t="s">
        <v>1537</v>
      </c>
      <c r="B603" t="s">
        <v>790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1538</v>
      </c>
      <c r="N603"/>
    </row>
    <row r="604" spans="1:14">
      <c r="A604" t="s">
        <v>1540</v>
      </c>
      <c r="B604" t="s">
        <v>790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1541</v>
      </c>
      <c r="N604"/>
    </row>
    <row r="605" spans="1:14">
      <c r="A605" t="s">
        <v>1542</v>
      </c>
      <c r="B605" t="s">
        <v>790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1543</v>
      </c>
      <c r="N605"/>
    </row>
    <row r="606" spans="1:14">
      <c r="A606" t="s">
        <v>397</v>
      </c>
      <c r="B606" t="s">
        <v>790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1544</v>
      </c>
      <c r="N606"/>
    </row>
    <row r="607" spans="1:14">
      <c r="A607" t="s">
        <v>645</v>
      </c>
      <c r="B607" t="s">
        <v>790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1545</v>
      </c>
      <c r="N607"/>
    </row>
    <row r="608" spans="1:14">
      <c r="A608" t="s">
        <v>1546</v>
      </c>
      <c r="B608" t="s">
        <v>790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1547</v>
      </c>
      <c r="N608"/>
    </row>
    <row r="609" spans="1:14">
      <c r="A609" t="s">
        <v>3274</v>
      </c>
      <c r="B609" t="s">
        <v>790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3275</v>
      </c>
      <c r="N609"/>
    </row>
    <row r="610" spans="1:14">
      <c r="A610" t="s">
        <v>255</v>
      </c>
      <c r="B610" t="s">
        <v>790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1548</v>
      </c>
      <c r="N610"/>
    </row>
    <row r="611" spans="1:14">
      <c r="A611" t="s">
        <v>3143</v>
      </c>
      <c r="B611" t="s">
        <v>790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3144</v>
      </c>
      <c r="N611"/>
    </row>
    <row r="612" spans="1:14">
      <c r="A612" t="s">
        <v>415</v>
      </c>
      <c r="B612" t="s">
        <v>790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1549</v>
      </c>
      <c r="N612"/>
    </row>
    <row r="613" spans="1:14">
      <c r="A613" t="s">
        <v>117</v>
      </c>
      <c r="B613" t="s">
        <v>790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1550</v>
      </c>
      <c r="N613"/>
    </row>
    <row r="614" spans="1:14">
      <c r="A614" t="s">
        <v>414</v>
      </c>
      <c r="B614" t="s">
        <v>790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1551</v>
      </c>
      <c r="N614"/>
    </row>
    <row r="615" spans="1:14">
      <c r="A615" t="s">
        <v>258</v>
      </c>
      <c r="B615" t="s">
        <v>790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1552</v>
      </c>
      <c r="N615"/>
    </row>
    <row r="616" spans="1:14">
      <c r="A616" t="s">
        <v>1553</v>
      </c>
      <c r="B616" t="s">
        <v>790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1554</v>
      </c>
      <c r="N616"/>
    </row>
    <row r="617" spans="1:14">
      <c r="A617" t="s">
        <v>1555</v>
      </c>
      <c r="B617" t="s">
        <v>790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1556</v>
      </c>
      <c r="N617"/>
    </row>
    <row r="618" spans="1:14">
      <c r="A618" t="s">
        <v>118</v>
      </c>
      <c r="B618" t="s">
        <v>790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1557</v>
      </c>
      <c r="N618"/>
    </row>
    <row r="619" spans="1:14">
      <c r="A619" t="s">
        <v>1558</v>
      </c>
      <c r="B619" t="s">
        <v>790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1559</v>
      </c>
      <c r="N619"/>
    </row>
    <row r="620" spans="1:14">
      <c r="A620" t="s">
        <v>1560</v>
      </c>
      <c r="B620" t="s">
        <v>790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1561</v>
      </c>
      <c r="N620"/>
    </row>
    <row r="621" spans="1:14">
      <c r="A621" t="s">
        <v>256</v>
      </c>
      <c r="B621" t="s">
        <v>790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1562</v>
      </c>
      <c r="N621"/>
    </row>
    <row r="622" spans="1:14">
      <c r="A622" t="s">
        <v>1563</v>
      </c>
      <c r="B622" t="s">
        <v>790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1564</v>
      </c>
      <c r="N622"/>
    </row>
    <row r="623" spans="1:14">
      <c r="A623" t="s">
        <v>1565</v>
      </c>
      <c r="B623" t="s">
        <v>790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1566</v>
      </c>
      <c r="N623"/>
    </row>
    <row r="624" spans="1:14">
      <c r="A624" t="s">
        <v>1567</v>
      </c>
      <c r="B624" t="s">
        <v>790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1568</v>
      </c>
      <c r="N624"/>
    </row>
    <row r="625" spans="1:14">
      <c r="A625" t="s">
        <v>3167</v>
      </c>
      <c r="B625" t="s">
        <v>790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3168</v>
      </c>
      <c r="N625"/>
    </row>
    <row r="626" spans="1:14">
      <c r="A626" t="s">
        <v>1569</v>
      </c>
      <c r="B626" t="s">
        <v>790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1570</v>
      </c>
      <c r="N626"/>
    </row>
    <row r="627" spans="1:14">
      <c r="A627" t="s">
        <v>1571</v>
      </c>
      <c r="B627" t="s">
        <v>790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1572</v>
      </c>
      <c r="N627"/>
    </row>
    <row r="628" spans="1:14">
      <c r="A628" t="s">
        <v>1573</v>
      </c>
      <c r="B628" t="s">
        <v>790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1574</v>
      </c>
      <c r="N628"/>
    </row>
    <row r="629" spans="1:14">
      <c r="A629" t="s">
        <v>1575</v>
      </c>
      <c r="B629" t="s">
        <v>790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1576</v>
      </c>
      <c r="N629"/>
    </row>
    <row r="630" spans="1:14">
      <c r="A630" t="s">
        <v>1577</v>
      </c>
      <c r="B630" t="s">
        <v>790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1578</v>
      </c>
      <c r="N630"/>
    </row>
    <row r="631" spans="1:14">
      <c r="A631" t="s">
        <v>119</v>
      </c>
      <c r="B631" t="s">
        <v>790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1579</v>
      </c>
      <c r="N631"/>
    </row>
    <row r="632" spans="1:14">
      <c r="A632" t="s">
        <v>1580</v>
      </c>
      <c r="B632" t="s">
        <v>790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1581</v>
      </c>
      <c r="N632"/>
    </row>
    <row r="633" spans="1:14">
      <c r="A633" t="s">
        <v>1582</v>
      </c>
      <c r="B633" t="s">
        <v>790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1583</v>
      </c>
      <c r="N633"/>
    </row>
    <row r="634" spans="1:14" hidden="1">
      <c r="A634" t="s">
        <v>403</v>
      </c>
      <c r="B634" t="s">
        <v>790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1584</v>
      </c>
      <c r="N634"/>
    </row>
    <row r="635" spans="1:14">
      <c r="A635" t="s">
        <v>257</v>
      </c>
      <c r="B635" t="s">
        <v>790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1585</v>
      </c>
      <c r="N635"/>
    </row>
    <row r="636" spans="1:14">
      <c r="A636" t="s">
        <v>2982</v>
      </c>
      <c r="B636" t="s">
        <v>790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2983</v>
      </c>
      <c r="N636"/>
    </row>
    <row r="637" spans="1:14">
      <c r="A637" t="s">
        <v>120</v>
      </c>
      <c r="B637" t="s">
        <v>790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1586</v>
      </c>
      <c r="N637"/>
    </row>
    <row r="638" spans="1:14">
      <c r="A638" t="s">
        <v>404</v>
      </c>
      <c r="B638" t="s">
        <v>790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1587</v>
      </c>
      <c r="N638"/>
    </row>
    <row r="639" spans="1:14">
      <c r="A639" t="s">
        <v>121</v>
      </c>
      <c r="B639" t="s">
        <v>790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1588</v>
      </c>
      <c r="N639"/>
    </row>
    <row r="640" spans="1:14">
      <c r="A640" t="s">
        <v>3466</v>
      </c>
      <c r="B640" t="s">
        <v>790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3467</v>
      </c>
      <c r="N640"/>
    </row>
    <row r="641" spans="1:14">
      <c r="A641" t="s">
        <v>416</v>
      </c>
      <c r="B641" t="s">
        <v>790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1589</v>
      </c>
      <c r="N641"/>
    </row>
    <row r="642" spans="1:14">
      <c r="A642" t="s">
        <v>1590</v>
      </c>
      <c r="B642" t="s">
        <v>790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1591</v>
      </c>
      <c r="N642"/>
    </row>
    <row r="643" spans="1:14">
      <c r="A643" t="s">
        <v>405</v>
      </c>
      <c r="B643" t="s">
        <v>790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1592</v>
      </c>
      <c r="N643"/>
    </row>
    <row r="644" spans="1:14" hidden="1">
      <c r="A644" t="s">
        <v>406</v>
      </c>
      <c r="B644" t="s">
        <v>790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1593</v>
      </c>
      <c r="N644"/>
    </row>
    <row r="645" spans="1:14">
      <c r="A645" t="s">
        <v>1594</v>
      </c>
      <c r="B645" t="s">
        <v>790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1595</v>
      </c>
      <c r="N645"/>
    </row>
    <row r="646" spans="1:14">
      <c r="A646" t="s">
        <v>1596</v>
      </c>
      <c r="B646" t="s">
        <v>790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1597</v>
      </c>
      <c r="N646"/>
    </row>
    <row r="647" spans="1:14">
      <c r="A647" t="s">
        <v>122</v>
      </c>
      <c r="B647" t="s">
        <v>790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1598</v>
      </c>
      <c r="N647"/>
    </row>
    <row r="648" spans="1:14">
      <c r="A648" t="s">
        <v>1599</v>
      </c>
      <c r="B648" t="s">
        <v>790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1600</v>
      </c>
      <c r="N648"/>
    </row>
    <row r="649" spans="1:14">
      <c r="A649" t="s">
        <v>407</v>
      </c>
      <c r="B649" t="s">
        <v>790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1601</v>
      </c>
      <c r="N649"/>
    </row>
    <row r="650" spans="1:14">
      <c r="A650" t="s">
        <v>1602</v>
      </c>
      <c r="B650" t="s">
        <v>790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1603</v>
      </c>
      <c r="N650"/>
    </row>
    <row r="651" spans="1:14">
      <c r="A651" t="s">
        <v>1604</v>
      </c>
      <c r="B651" t="s">
        <v>790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1605</v>
      </c>
      <c r="N651"/>
    </row>
    <row r="652" spans="1:14">
      <c r="A652" t="s">
        <v>3555</v>
      </c>
      <c r="B652" t="s">
        <v>808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3556</v>
      </c>
      <c r="N652"/>
    </row>
    <row r="653" spans="1:14">
      <c r="A653" t="s">
        <v>1606</v>
      </c>
      <c r="B653" t="s">
        <v>790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1607</v>
      </c>
      <c r="N653"/>
    </row>
    <row r="654" spans="1:14">
      <c r="A654" t="s">
        <v>1608</v>
      </c>
      <c r="B654" t="s">
        <v>790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1609</v>
      </c>
      <c r="N654"/>
    </row>
    <row r="655" spans="1:14">
      <c r="A655" t="s">
        <v>3276</v>
      </c>
      <c r="B655" t="s">
        <v>790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3277</v>
      </c>
      <c r="N655"/>
    </row>
    <row r="656" spans="1:14">
      <c r="A656" t="s">
        <v>1610</v>
      </c>
      <c r="B656" t="s">
        <v>790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1611</v>
      </c>
      <c r="N656"/>
    </row>
    <row r="657" spans="1:14">
      <c r="A657" t="s">
        <v>260</v>
      </c>
      <c r="B657" t="s">
        <v>790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1612</v>
      </c>
      <c r="N657"/>
    </row>
    <row r="658" spans="1:14">
      <c r="A658" t="s">
        <v>412</v>
      </c>
      <c r="B658" t="s">
        <v>790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1613</v>
      </c>
      <c r="N658"/>
    </row>
    <row r="659" spans="1:14">
      <c r="A659" t="s">
        <v>1614</v>
      </c>
      <c r="B659" t="s">
        <v>790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1615</v>
      </c>
      <c r="N659"/>
    </row>
    <row r="660" spans="1:14">
      <c r="A660" t="s">
        <v>1616</v>
      </c>
      <c r="B660" t="s">
        <v>790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1617</v>
      </c>
      <c r="N660"/>
    </row>
    <row r="661" spans="1:14">
      <c r="A661" t="s">
        <v>259</v>
      </c>
      <c r="B661" t="s">
        <v>790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1618</v>
      </c>
      <c r="N661"/>
    </row>
    <row r="662" spans="1:14">
      <c r="A662" t="s">
        <v>3097</v>
      </c>
      <c r="B662" t="s">
        <v>790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3098</v>
      </c>
      <c r="N662"/>
    </row>
    <row r="663" spans="1:14">
      <c r="A663" t="s">
        <v>774</v>
      </c>
      <c r="B663" t="s">
        <v>790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1619</v>
      </c>
      <c r="N663"/>
    </row>
    <row r="664" spans="1:14">
      <c r="A664" t="s">
        <v>123</v>
      </c>
      <c r="B664" t="s">
        <v>790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1620</v>
      </c>
      <c r="N664"/>
    </row>
    <row r="665" spans="1:14" hidden="1">
      <c r="A665" t="s">
        <v>3396</v>
      </c>
      <c r="B665" t="s">
        <v>790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3397</v>
      </c>
      <c r="N665"/>
    </row>
    <row r="666" spans="1:14">
      <c r="A666" t="s">
        <v>1621</v>
      </c>
      <c r="B666" t="s">
        <v>790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1622</v>
      </c>
      <c r="N666"/>
    </row>
    <row r="667" spans="1:14">
      <c r="A667" t="s">
        <v>1623</v>
      </c>
      <c r="B667" t="s">
        <v>790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1624</v>
      </c>
      <c r="N667"/>
    </row>
    <row r="668" spans="1:14">
      <c r="A668" t="s">
        <v>1625</v>
      </c>
      <c r="B668" t="s">
        <v>790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1626</v>
      </c>
      <c r="N668"/>
    </row>
    <row r="669" spans="1:14">
      <c r="A669" t="s">
        <v>418</v>
      </c>
      <c r="B669" t="s">
        <v>790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1627</v>
      </c>
      <c r="N669"/>
    </row>
    <row r="670" spans="1:14">
      <c r="A670" t="s">
        <v>3278</v>
      </c>
      <c r="B670" t="s">
        <v>790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3279</v>
      </c>
      <c r="N670"/>
    </row>
    <row r="671" spans="1:14">
      <c r="A671" t="s">
        <v>1628</v>
      </c>
      <c r="B671" t="s">
        <v>790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1629</v>
      </c>
      <c r="N671"/>
    </row>
    <row r="672" spans="1:14">
      <c r="A672" t="s">
        <v>3280</v>
      </c>
      <c r="B672" t="s">
        <v>790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3281</v>
      </c>
      <c r="N672"/>
    </row>
    <row r="673" spans="1:14">
      <c r="A673" t="s">
        <v>1630</v>
      </c>
      <c r="B673" t="s">
        <v>790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1631</v>
      </c>
      <c r="N673"/>
    </row>
    <row r="674" spans="1:14">
      <c r="A674" t="s">
        <v>3043</v>
      </c>
      <c r="B674" t="s">
        <v>808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3044</v>
      </c>
      <c r="N674"/>
    </row>
    <row r="675" spans="1:14">
      <c r="A675" t="s">
        <v>1632</v>
      </c>
      <c r="B675" t="s">
        <v>790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1633</v>
      </c>
      <c r="N675"/>
    </row>
    <row r="676" spans="1:14">
      <c r="A676" t="s">
        <v>1634</v>
      </c>
      <c r="B676" t="s">
        <v>790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1635</v>
      </c>
      <c r="N676"/>
    </row>
    <row r="677" spans="1:14">
      <c r="A677" t="s">
        <v>124</v>
      </c>
      <c r="B677" t="s">
        <v>790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1636</v>
      </c>
      <c r="N677"/>
    </row>
    <row r="678" spans="1:14" hidden="1">
      <c r="A678" t="s">
        <v>1637</v>
      </c>
      <c r="B678" t="s">
        <v>790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1638</v>
      </c>
      <c r="N678"/>
    </row>
    <row r="679" spans="1:14" hidden="1">
      <c r="A679" t="s">
        <v>419</v>
      </c>
      <c r="B679" t="s">
        <v>790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1639</v>
      </c>
      <c r="N679"/>
    </row>
    <row r="680" spans="1:14" hidden="1">
      <c r="A680" t="s">
        <v>1640</v>
      </c>
      <c r="B680" t="s">
        <v>808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1641</v>
      </c>
      <c r="N680"/>
    </row>
    <row r="681" spans="1:14">
      <c r="A681" t="s">
        <v>3541</v>
      </c>
      <c r="B681" t="s">
        <v>790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3542</v>
      </c>
      <c r="N681"/>
    </row>
    <row r="682" spans="1:14">
      <c r="A682" t="s">
        <v>1642</v>
      </c>
      <c r="B682" t="s">
        <v>790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1643</v>
      </c>
      <c r="N682"/>
    </row>
    <row r="683" spans="1:14" hidden="1">
      <c r="A683" t="s">
        <v>125</v>
      </c>
      <c r="B683" t="s">
        <v>790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1644</v>
      </c>
      <c r="N683"/>
    </row>
    <row r="684" spans="1:14">
      <c r="A684" t="s">
        <v>126</v>
      </c>
      <c r="B684" t="s">
        <v>790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1645</v>
      </c>
      <c r="N684"/>
    </row>
    <row r="685" spans="1:14" hidden="1">
      <c r="A685" t="s">
        <v>1646</v>
      </c>
      <c r="B685" t="s">
        <v>790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1647</v>
      </c>
      <c r="N685"/>
    </row>
    <row r="686" spans="1:14" hidden="1">
      <c r="A686" t="s">
        <v>420</v>
      </c>
      <c r="B686" t="s">
        <v>790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1648</v>
      </c>
      <c r="N686"/>
    </row>
    <row r="687" spans="1:14" hidden="1">
      <c r="A687" t="s">
        <v>1649</v>
      </c>
      <c r="B687" t="s">
        <v>790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1650</v>
      </c>
      <c r="N687"/>
    </row>
    <row r="688" spans="1:14" hidden="1">
      <c r="A688" t="s">
        <v>1651</v>
      </c>
      <c r="B688" t="s">
        <v>790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1652</v>
      </c>
      <c r="N688"/>
    </row>
    <row r="689" spans="1:14" hidden="1">
      <c r="A689" t="s">
        <v>1653</v>
      </c>
      <c r="B689" t="s">
        <v>790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1654</v>
      </c>
      <c r="N689"/>
    </row>
    <row r="690" spans="1:14">
      <c r="A690" t="s">
        <v>3599</v>
      </c>
      <c r="B690" t="s">
        <v>790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3600</v>
      </c>
      <c r="N690"/>
    </row>
    <row r="691" spans="1:14" hidden="1">
      <c r="A691" t="s">
        <v>421</v>
      </c>
      <c r="B691" t="s">
        <v>790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1655</v>
      </c>
      <c r="N691"/>
    </row>
    <row r="692" spans="1:14">
      <c r="A692" t="s">
        <v>1656</v>
      </c>
      <c r="B692" t="s">
        <v>790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1657</v>
      </c>
      <c r="N692"/>
    </row>
    <row r="693" spans="1:14" hidden="1">
      <c r="A693" t="s">
        <v>1658</v>
      </c>
      <c r="B693" t="s">
        <v>790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1659</v>
      </c>
      <c r="N693"/>
    </row>
    <row r="694" spans="1:14" hidden="1">
      <c r="A694" t="s">
        <v>417</v>
      </c>
      <c r="B694" t="s">
        <v>790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1660</v>
      </c>
      <c r="N694"/>
    </row>
    <row r="695" spans="1:14" hidden="1">
      <c r="A695" t="s">
        <v>127</v>
      </c>
      <c r="B695" t="s">
        <v>790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1661</v>
      </c>
      <c r="N695"/>
    </row>
    <row r="696" spans="1:14" hidden="1">
      <c r="A696" t="s">
        <v>1662</v>
      </c>
      <c r="B696" t="s">
        <v>790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1663</v>
      </c>
      <c r="N696"/>
    </row>
    <row r="697" spans="1:14">
      <c r="A697" t="s">
        <v>262</v>
      </c>
      <c r="B697" t="s">
        <v>790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1665</v>
      </c>
      <c r="N697"/>
    </row>
    <row r="698" spans="1:14">
      <c r="A698" t="s">
        <v>408</v>
      </c>
      <c r="B698" t="s">
        <v>790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1666</v>
      </c>
      <c r="N698"/>
    </row>
    <row r="699" spans="1:14">
      <c r="A699" t="s">
        <v>409</v>
      </c>
      <c r="B699" t="s">
        <v>790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3613</v>
      </c>
      <c r="N699"/>
    </row>
    <row r="700" spans="1:14">
      <c r="A700" t="s">
        <v>2932</v>
      </c>
      <c r="B700" t="s">
        <v>790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2933</v>
      </c>
      <c r="N700"/>
    </row>
    <row r="701" spans="1:14">
      <c r="A701" t="s">
        <v>402</v>
      </c>
      <c r="B701" t="s">
        <v>790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1667</v>
      </c>
      <c r="N701"/>
    </row>
    <row r="702" spans="1:14">
      <c r="A702" t="s">
        <v>3045</v>
      </c>
      <c r="B702" t="s">
        <v>790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3046</v>
      </c>
      <c r="N702"/>
    </row>
    <row r="703" spans="1:14">
      <c r="A703" t="s">
        <v>1668</v>
      </c>
      <c r="B703" t="s">
        <v>790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1669</v>
      </c>
      <c r="N703"/>
    </row>
    <row r="704" spans="1:14">
      <c r="A704" t="s">
        <v>128</v>
      </c>
      <c r="B704" t="s">
        <v>790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1670</v>
      </c>
      <c r="N704"/>
    </row>
    <row r="705" spans="1:14">
      <c r="A705" t="s">
        <v>413</v>
      </c>
      <c r="B705" t="s">
        <v>790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1671</v>
      </c>
      <c r="N705"/>
    </row>
    <row r="706" spans="1:14">
      <c r="A706" t="s">
        <v>410</v>
      </c>
      <c r="B706" t="s">
        <v>790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1672</v>
      </c>
      <c r="N706"/>
    </row>
    <row r="707" spans="1:14">
      <c r="A707" t="s">
        <v>411</v>
      </c>
      <c r="B707" t="s">
        <v>790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1673</v>
      </c>
      <c r="N707"/>
    </row>
    <row r="708" spans="1:14">
      <c r="A708" t="s">
        <v>1674</v>
      </c>
      <c r="B708" t="s">
        <v>790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1675</v>
      </c>
      <c r="N708"/>
    </row>
    <row r="709" spans="1:14">
      <c r="A709" t="s">
        <v>1676</v>
      </c>
      <c r="B709" t="s">
        <v>808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1677</v>
      </c>
      <c r="N709"/>
    </row>
    <row r="710" spans="1:14">
      <c r="A710" t="s">
        <v>3417</v>
      </c>
      <c r="B710" t="s">
        <v>790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3418</v>
      </c>
      <c r="N710"/>
    </row>
    <row r="711" spans="1:14">
      <c r="A711" t="s">
        <v>3520</v>
      </c>
      <c r="B711" t="s">
        <v>790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3521</v>
      </c>
      <c r="N711"/>
    </row>
    <row r="712" spans="1:14">
      <c r="A712" t="s">
        <v>1678</v>
      </c>
      <c r="B712" t="s">
        <v>790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1679</v>
      </c>
      <c r="N712"/>
    </row>
    <row r="713" spans="1:14">
      <c r="A713" t="s">
        <v>431</v>
      </c>
      <c r="B713" t="s">
        <v>790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1680</v>
      </c>
      <c r="N713"/>
    </row>
    <row r="714" spans="1:14">
      <c r="A714" t="s">
        <v>428</v>
      </c>
      <c r="B714" t="s">
        <v>790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1681</v>
      </c>
      <c r="N714"/>
    </row>
    <row r="715" spans="1:14">
      <c r="A715" t="s">
        <v>1682</v>
      </c>
      <c r="B715" t="s">
        <v>790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1683</v>
      </c>
      <c r="N715"/>
    </row>
    <row r="716" spans="1:14">
      <c r="A716" t="s">
        <v>1684</v>
      </c>
      <c r="B716" t="s">
        <v>790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1685</v>
      </c>
      <c r="N716"/>
    </row>
    <row r="717" spans="1:14">
      <c r="A717" t="s">
        <v>429</v>
      </c>
      <c r="B717" t="s">
        <v>790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1686</v>
      </c>
      <c r="N717"/>
    </row>
    <row r="718" spans="1:14">
      <c r="A718" t="s">
        <v>3522</v>
      </c>
      <c r="B718" t="s">
        <v>808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3523</v>
      </c>
      <c r="N718"/>
    </row>
    <row r="719" spans="1:14" hidden="1">
      <c r="A719" t="s">
        <v>432</v>
      </c>
      <c r="B719" t="s">
        <v>790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1687</v>
      </c>
      <c r="N719"/>
    </row>
    <row r="720" spans="1:14" hidden="1">
      <c r="A720" t="s">
        <v>3579</v>
      </c>
      <c r="B720" t="s">
        <v>808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3580</v>
      </c>
      <c r="N720"/>
    </row>
    <row r="721" spans="1:14" hidden="1">
      <c r="A721" t="s">
        <v>1688</v>
      </c>
      <c r="B721" t="s">
        <v>790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1689</v>
      </c>
      <c r="N721"/>
    </row>
    <row r="722" spans="1:14" hidden="1">
      <c r="A722" t="s">
        <v>1690</v>
      </c>
      <c r="B722" t="s">
        <v>790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1691</v>
      </c>
      <c r="N722"/>
    </row>
    <row r="723" spans="1:14" hidden="1">
      <c r="A723" t="s">
        <v>1692</v>
      </c>
      <c r="B723" t="s">
        <v>790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1693</v>
      </c>
      <c r="N723"/>
    </row>
    <row r="724" spans="1:14" hidden="1">
      <c r="A724" t="s">
        <v>1694</v>
      </c>
      <c r="B724" t="s">
        <v>790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1695</v>
      </c>
      <c r="N724"/>
    </row>
    <row r="725" spans="1:14" hidden="1">
      <c r="A725" t="s">
        <v>422</v>
      </c>
      <c r="B725" t="s">
        <v>790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1696</v>
      </c>
      <c r="N725"/>
    </row>
    <row r="726" spans="1:14" hidden="1">
      <c r="A726" t="s">
        <v>1697</v>
      </c>
      <c r="B726" t="s">
        <v>808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1698</v>
      </c>
      <c r="N726"/>
    </row>
    <row r="727" spans="1:14">
      <c r="A727" t="s">
        <v>1699</v>
      </c>
      <c r="B727" t="s">
        <v>790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1700</v>
      </c>
      <c r="N727"/>
    </row>
    <row r="728" spans="1:14">
      <c r="A728" t="s">
        <v>436</v>
      </c>
      <c r="B728" t="s">
        <v>790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1701</v>
      </c>
      <c r="N728"/>
    </row>
    <row r="729" spans="1:14">
      <c r="A729" t="s">
        <v>1702</v>
      </c>
      <c r="B729" t="s">
        <v>790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1703</v>
      </c>
      <c r="N729"/>
    </row>
    <row r="730" spans="1:14">
      <c r="A730" t="s">
        <v>3282</v>
      </c>
      <c r="B730" t="s">
        <v>808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3283</v>
      </c>
      <c r="N730"/>
    </row>
    <row r="731" spans="1:14">
      <c r="A731" t="s">
        <v>3047</v>
      </c>
      <c r="B731" t="s">
        <v>790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3048</v>
      </c>
      <c r="N731"/>
    </row>
    <row r="732" spans="1:14" hidden="1">
      <c r="A732" t="s">
        <v>1704</v>
      </c>
      <c r="B732" t="s">
        <v>790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1705</v>
      </c>
      <c r="N732"/>
    </row>
    <row r="733" spans="1:14" hidden="1">
      <c r="A733" t="s">
        <v>433</v>
      </c>
      <c r="B733" t="s">
        <v>790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1706</v>
      </c>
      <c r="N733"/>
    </row>
    <row r="734" spans="1:14" hidden="1">
      <c r="A734" t="s">
        <v>129</v>
      </c>
      <c r="B734" t="s">
        <v>790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1707</v>
      </c>
      <c r="N734"/>
    </row>
    <row r="735" spans="1:14">
      <c r="A735" t="s">
        <v>1708</v>
      </c>
      <c r="B735" t="s">
        <v>790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1709</v>
      </c>
      <c r="N735"/>
    </row>
    <row r="736" spans="1:14">
      <c r="A736" t="s">
        <v>1710</v>
      </c>
      <c r="B736" t="s">
        <v>790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1711</v>
      </c>
      <c r="N736"/>
    </row>
    <row r="737" spans="1:14">
      <c r="A737" t="s">
        <v>1712</v>
      </c>
      <c r="B737" t="s">
        <v>790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1713</v>
      </c>
      <c r="N737"/>
    </row>
    <row r="738" spans="1:14">
      <c r="A738" t="s">
        <v>430</v>
      </c>
      <c r="B738" t="s">
        <v>790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1714</v>
      </c>
      <c r="N738"/>
    </row>
    <row r="739" spans="1:14" hidden="1">
      <c r="A739" t="s">
        <v>3284</v>
      </c>
      <c r="B739" t="s">
        <v>808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3285</v>
      </c>
      <c r="N739"/>
    </row>
    <row r="740" spans="1:14" hidden="1">
      <c r="A740" t="s">
        <v>1715</v>
      </c>
      <c r="B740" t="s">
        <v>790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1716</v>
      </c>
      <c r="N740"/>
    </row>
    <row r="741" spans="1:14">
      <c r="A741" t="s">
        <v>423</v>
      </c>
      <c r="B741" t="s">
        <v>790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1717</v>
      </c>
      <c r="N741"/>
    </row>
    <row r="742" spans="1:14" hidden="1">
      <c r="A742" t="s">
        <v>1718</v>
      </c>
      <c r="B742" t="s">
        <v>790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1719</v>
      </c>
      <c r="N742"/>
    </row>
    <row r="743" spans="1:14" hidden="1">
      <c r="A743" t="s">
        <v>424</v>
      </c>
      <c r="B743" t="s">
        <v>790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1720</v>
      </c>
      <c r="N743"/>
    </row>
    <row r="744" spans="1:14" hidden="1">
      <c r="A744" t="s">
        <v>425</v>
      </c>
      <c r="B744" t="s">
        <v>790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1721</v>
      </c>
      <c r="N744"/>
    </row>
    <row r="745" spans="1:14" hidden="1">
      <c r="A745" t="s">
        <v>426</v>
      </c>
      <c r="B745" t="s">
        <v>790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1722</v>
      </c>
      <c r="N745"/>
    </row>
    <row r="746" spans="1:14" hidden="1">
      <c r="A746" t="s">
        <v>3459</v>
      </c>
      <c r="B746" t="s">
        <v>790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3460</v>
      </c>
      <c r="N746"/>
    </row>
    <row r="747" spans="1:14" hidden="1">
      <c r="A747" t="s">
        <v>1723</v>
      </c>
      <c r="B747" t="s">
        <v>790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1724</v>
      </c>
      <c r="N747"/>
    </row>
    <row r="748" spans="1:14" hidden="1">
      <c r="A748" t="s">
        <v>427</v>
      </c>
      <c r="B748" t="s">
        <v>790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1725</v>
      </c>
      <c r="N748"/>
    </row>
    <row r="749" spans="1:14">
      <c r="A749" t="s">
        <v>1726</v>
      </c>
      <c r="B749" t="s">
        <v>790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1727</v>
      </c>
      <c r="N749"/>
    </row>
    <row r="750" spans="1:14" hidden="1">
      <c r="A750" t="s">
        <v>1728</v>
      </c>
      <c r="B750" t="s">
        <v>790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1729</v>
      </c>
      <c r="N750"/>
    </row>
    <row r="751" spans="1:14" hidden="1">
      <c r="A751" t="s">
        <v>1730</v>
      </c>
      <c r="B751" t="s">
        <v>790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1731</v>
      </c>
      <c r="N751"/>
    </row>
    <row r="752" spans="1:14">
      <c r="A752" t="s">
        <v>1732</v>
      </c>
      <c r="B752" t="s">
        <v>790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1733</v>
      </c>
      <c r="N752"/>
    </row>
    <row r="753" spans="1:14">
      <c r="A753" t="s">
        <v>3557</v>
      </c>
      <c r="B753" t="s">
        <v>790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3558</v>
      </c>
      <c r="N753"/>
    </row>
    <row r="754" spans="1:14">
      <c r="A754" t="s">
        <v>1734</v>
      </c>
      <c r="B754" t="s">
        <v>790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1735</v>
      </c>
      <c r="N754"/>
    </row>
    <row r="755" spans="1:14">
      <c r="A755" t="s">
        <v>435</v>
      </c>
      <c r="B755" t="s">
        <v>790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1736</v>
      </c>
      <c r="N755"/>
    </row>
    <row r="756" spans="1:14">
      <c r="A756" t="s">
        <v>434</v>
      </c>
      <c r="B756" t="s">
        <v>790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1737</v>
      </c>
      <c r="N756"/>
    </row>
    <row r="757" spans="1:14">
      <c r="A757" t="s">
        <v>263</v>
      </c>
      <c r="B757" t="s">
        <v>790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1738</v>
      </c>
      <c r="N757"/>
    </row>
    <row r="758" spans="1:14">
      <c r="A758" t="s">
        <v>1739</v>
      </c>
      <c r="B758" t="s">
        <v>790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1740</v>
      </c>
      <c r="N758"/>
    </row>
    <row r="759" spans="1:14">
      <c r="A759" t="s">
        <v>130</v>
      </c>
      <c r="B759" t="s">
        <v>790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1741</v>
      </c>
      <c r="N759"/>
    </row>
    <row r="760" spans="1:14">
      <c r="A760" t="s">
        <v>1742</v>
      </c>
      <c r="B760" t="s">
        <v>790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1743</v>
      </c>
      <c r="N760"/>
    </row>
    <row r="761" spans="1:14">
      <c r="A761" t="s">
        <v>264</v>
      </c>
      <c r="B761" t="s">
        <v>790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1744</v>
      </c>
      <c r="N761"/>
    </row>
    <row r="762" spans="1:14">
      <c r="A762" t="s">
        <v>131</v>
      </c>
      <c r="B762" t="s">
        <v>790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1745</v>
      </c>
      <c r="N762"/>
    </row>
    <row r="763" spans="1:14">
      <c r="A763" t="s">
        <v>3286</v>
      </c>
      <c r="B763" t="s">
        <v>790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3287</v>
      </c>
      <c r="N763"/>
    </row>
    <row r="764" spans="1:14" hidden="1">
      <c r="A764" t="s">
        <v>1746</v>
      </c>
      <c r="B764" t="s">
        <v>790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1747</v>
      </c>
      <c r="N764"/>
    </row>
    <row r="765" spans="1:14">
      <c r="A765" t="s">
        <v>1748</v>
      </c>
      <c r="B765" t="s">
        <v>790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1749</v>
      </c>
      <c r="N765"/>
    </row>
    <row r="766" spans="1:14">
      <c r="A766" t="s">
        <v>132</v>
      </c>
      <c r="B766" t="s">
        <v>790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1750</v>
      </c>
      <c r="N766"/>
    </row>
    <row r="767" spans="1:14">
      <c r="A767" t="s">
        <v>437</v>
      </c>
      <c r="B767" t="s">
        <v>790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1751</v>
      </c>
      <c r="N767"/>
    </row>
    <row r="768" spans="1:14">
      <c r="A768" t="s">
        <v>1752</v>
      </c>
      <c r="B768" t="s">
        <v>790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1753</v>
      </c>
      <c r="N768"/>
    </row>
    <row r="769" spans="1:14" hidden="1">
      <c r="A769" t="s">
        <v>443</v>
      </c>
      <c r="B769" t="s">
        <v>790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1754</v>
      </c>
      <c r="N769"/>
    </row>
    <row r="770" spans="1:14">
      <c r="A770" t="s">
        <v>1755</v>
      </c>
      <c r="B770" t="s">
        <v>790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1756</v>
      </c>
      <c r="N770"/>
    </row>
    <row r="771" spans="1:14">
      <c r="A771" t="s">
        <v>444</v>
      </c>
      <c r="B771" t="s">
        <v>790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1757</v>
      </c>
      <c r="N771"/>
    </row>
    <row r="772" spans="1:14">
      <c r="A772" t="s">
        <v>3288</v>
      </c>
      <c r="B772" t="s">
        <v>808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3289</v>
      </c>
      <c r="N772"/>
    </row>
    <row r="773" spans="1:14">
      <c r="A773" t="s">
        <v>1758</v>
      </c>
      <c r="B773" t="s">
        <v>790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1759</v>
      </c>
      <c r="N773"/>
    </row>
    <row r="774" spans="1:14">
      <c r="A774" t="s">
        <v>1760</v>
      </c>
      <c r="B774" t="s">
        <v>790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1761</v>
      </c>
      <c r="N774"/>
    </row>
    <row r="775" spans="1:14">
      <c r="A775" t="s">
        <v>3290</v>
      </c>
      <c r="B775" t="s">
        <v>790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3291</v>
      </c>
      <c r="N775"/>
    </row>
    <row r="776" spans="1:14">
      <c r="A776" t="s">
        <v>1762</v>
      </c>
      <c r="B776" t="s">
        <v>790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1763</v>
      </c>
      <c r="N776"/>
    </row>
    <row r="777" spans="1:14">
      <c r="A777" t="s">
        <v>445</v>
      </c>
      <c r="B777" t="s">
        <v>790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1764</v>
      </c>
      <c r="N777"/>
    </row>
    <row r="778" spans="1:14">
      <c r="A778" t="s">
        <v>1765</v>
      </c>
      <c r="B778" t="s">
        <v>790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1766</v>
      </c>
      <c r="N778"/>
    </row>
    <row r="779" spans="1:14">
      <c r="A779" t="s">
        <v>3543</v>
      </c>
      <c r="B779" t="s">
        <v>790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3544</v>
      </c>
      <c r="N779"/>
    </row>
    <row r="780" spans="1:14">
      <c r="A780" t="s">
        <v>447</v>
      </c>
      <c r="B780" t="s">
        <v>790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1767</v>
      </c>
      <c r="N780"/>
    </row>
    <row r="781" spans="1:14" hidden="1">
      <c r="A781" t="s">
        <v>3292</v>
      </c>
      <c r="B781" t="s">
        <v>790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3293</v>
      </c>
      <c r="N781"/>
    </row>
    <row r="782" spans="1:14">
      <c r="A782" t="s">
        <v>1768</v>
      </c>
      <c r="B782" t="s">
        <v>790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1769</v>
      </c>
      <c r="N782"/>
    </row>
    <row r="783" spans="1:14">
      <c r="A783" t="s">
        <v>1770</v>
      </c>
      <c r="B783" t="s">
        <v>790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1771</v>
      </c>
      <c r="N783"/>
    </row>
    <row r="784" spans="1:14">
      <c r="A784" t="s">
        <v>1772</v>
      </c>
      <c r="B784" t="s">
        <v>790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1773</v>
      </c>
      <c r="N784"/>
    </row>
    <row r="785" spans="1:14">
      <c r="A785" t="s">
        <v>1774</v>
      </c>
      <c r="B785" t="s">
        <v>790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1775</v>
      </c>
      <c r="N785"/>
    </row>
    <row r="786" spans="1:14" hidden="1">
      <c r="A786" t="s">
        <v>449</v>
      </c>
      <c r="B786" t="s">
        <v>790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1776</v>
      </c>
      <c r="N786"/>
    </row>
    <row r="787" spans="1:14" hidden="1">
      <c r="A787" t="s">
        <v>3049</v>
      </c>
      <c r="B787" t="s">
        <v>790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3050</v>
      </c>
      <c r="N787"/>
    </row>
    <row r="788" spans="1:14">
      <c r="A788" t="s">
        <v>439</v>
      </c>
      <c r="B788" t="s">
        <v>790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1777</v>
      </c>
      <c r="N788"/>
    </row>
    <row r="789" spans="1:14">
      <c r="A789" t="s">
        <v>1778</v>
      </c>
      <c r="B789" t="s">
        <v>790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1779</v>
      </c>
      <c r="N789"/>
    </row>
    <row r="790" spans="1:14">
      <c r="A790" t="s">
        <v>1780</v>
      </c>
      <c r="B790" t="s">
        <v>790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1781</v>
      </c>
      <c r="N790"/>
    </row>
    <row r="791" spans="1:14">
      <c r="A791" t="s">
        <v>3294</v>
      </c>
      <c r="B791" t="s">
        <v>808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3295</v>
      </c>
      <c r="N791"/>
    </row>
    <row r="792" spans="1:14">
      <c r="A792" t="s">
        <v>3124</v>
      </c>
      <c r="B792" t="s">
        <v>790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3125</v>
      </c>
      <c r="N792"/>
    </row>
    <row r="793" spans="1:14">
      <c r="A793" t="s">
        <v>1782</v>
      </c>
      <c r="B793" t="s">
        <v>790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1783</v>
      </c>
      <c r="N793"/>
    </row>
    <row r="794" spans="1:14">
      <c r="A794" t="s">
        <v>3559</v>
      </c>
      <c r="B794" t="s">
        <v>790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3560</v>
      </c>
      <c r="N794"/>
    </row>
    <row r="795" spans="1:14">
      <c r="A795" t="s">
        <v>1784</v>
      </c>
      <c r="B795" t="s">
        <v>790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1785</v>
      </c>
      <c r="N795"/>
    </row>
    <row r="796" spans="1:14">
      <c r="A796" t="s">
        <v>1786</v>
      </c>
      <c r="B796" t="s">
        <v>790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1787</v>
      </c>
      <c r="N796"/>
    </row>
    <row r="797" spans="1:14">
      <c r="A797" t="s">
        <v>1788</v>
      </c>
      <c r="B797" t="s">
        <v>790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1789</v>
      </c>
      <c r="N797"/>
    </row>
    <row r="798" spans="1:14">
      <c r="A798" t="s">
        <v>1790</v>
      </c>
      <c r="B798" t="s">
        <v>790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1791</v>
      </c>
      <c r="N798"/>
    </row>
    <row r="799" spans="1:14">
      <c r="A799" t="s">
        <v>1792</v>
      </c>
      <c r="B799" t="s">
        <v>790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1793</v>
      </c>
      <c r="N799"/>
    </row>
    <row r="800" spans="1:14">
      <c r="A800" t="s">
        <v>2987</v>
      </c>
      <c r="B800" t="s">
        <v>790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2988</v>
      </c>
      <c r="N800"/>
    </row>
    <row r="801" spans="1:14">
      <c r="A801" t="s">
        <v>1794</v>
      </c>
      <c r="B801" t="s">
        <v>790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1795</v>
      </c>
      <c r="N801"/>
    </row>
    <row r="802" spans="1:14" hidden="1">
      <c r="A802" t="s">
        <v>450</v>
      </c>
      <c r="B802" t="s">
        <v>790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1796</v>
      </c>
      <c r="N802"/>
    </row>
    <row r="803" spans="1:14">
      <c r="A803" t="s">
        <v>1797</v>
      </c>
      <c r="B803" t="s">
        <v>790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1798</v>
      </c>
      <c r="N803"/>
    </row>
    <row r="804" spans="1:14" hidden="1">
      <c r="A804" t="s">
        <v>1799</v>
      </c>
      <c r="B804" t="s">
        <v>790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1800</v>
      </c>
      <c r="N804"/>
    </row>
    <row r="805" spans="1:14" hidden="1">
      <c r="A805" t="s">
        <v>1801</v>
      </c>
      <c r="B805" t="s">
        <v>790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1802</v>
      </c>
      <c r="N805"/>
    </row>
    <row r="806" spans="1:14" hidden="1">
      <c r="A806" t="s">
        <v>1803</v>
      </c>
      <c r="B806" t="s">
        <v>790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1804</v>
      </c>
      <c r="N806"/>
    </row>
    <row r="807" spans="1:14" hidden="1">
      <c r="A807" t="s">
        <v>440</v>
      </c>
      <c r="B807" t="s">
        <v>790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1805</v>
      </c>
      <c r="N807"/>
    </row>
    <row r="808" spans="1:14" hidden="1">
      <c r="A808" t="s">
        <v>1806</v>
      </c>
      <c r="B808" t="s">
        <v>790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1807</v>
      </c>
      <c r="N808"/>
    </row>
    <row r="809" spans="1:14" hidden="1">
      <c r="A809" t="s">
        <v>451</v>
      </c>
      <c r="B809" t="s">
        <v>790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1808</v>
      </c>
      <c r="N809"/>
    </row>
    <row r="810" spans="1:14" hidden="1">
      <c r="A810" t="s">
        <v>1809</v>
      </c>
      <c r="B810" t="s">
        <v>790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1810</v>
      </c>
      <c r="N810"/>
    </row>
    <row r="811" spans="1:14" hidden="1">
      <c r="A811" t="s">
        <v>133</v>
      </c>
      <c r="B811" t="s">
        <v>790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1811</v>
      </c>
      <c r="N811"/>
    </row>
    <row r="812" spans="1:14" hidden="1">
      <c r="A812" t="s">
        <v>1812</v>
      </c>
      <c r="B812" t="s">
        <v>790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1813</v>
      </c>
      <c r="N812"/>
    </row>
    <row r="813" spans="1:14" hidden="1">
      <c r="A813" t="s">
        <v>1814</v>
      </c>
      <c r="B813" t="s">
        <v>790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1815</v>
      </c>
      <c r="N813"/>
    </row>
    <row r="814" spans="1:14" hidden="1">
      <c r="A814" t="s">
        <v>1816</v>
      </c>
      <c r="B814" t="s">
        <v>790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1817</v>
      </c>
      <c r="N814"/>
    </row>
    <row r="815" spans="1:14">
      <c r="A815" t="s">
        <v>1818</v>
      </c>
      <c r="B815" t="s">
        <v>790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1819</v>
      </c>
      <c r="N815"/>
    </row>
    <row r="816" spans="1:14">
      <c r="A816" t="s">
        <v>1820</v>
      </c>
      <c r="B816" t="s">
        <v>790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1821</v>
      </c>
      <c r="N816"/>
    </row>
    <row r="817" spans="1:14">
      <c r="A817" t="s">
        <v>1822</v>
      </c>
      <c r="B817" t="s">
        <v>790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1823</v>
      </c>
      <c r="N817"/>
    </row>
    <row r="818" spans="1:14">
      <c r="A818" t="s">
        <v>1824</v>
      </c>
      <c r="B818" t="s">
        <v>790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1825</v>
      </c>
      <c r="N818"/>
    </row>
    <row r="819" spans="1:14">
      <c r="A819" t="s">
        <v>1826</v>
      </c>
      <c r="B819" t="s">
        <v>790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1827</v>
      </c>
      <c r="N819"/>
    </row>
    <row r="820" spans="1:14">
      <c r="A820" t="s">
        <v>441</v>
      </c>
      <c r="B820" t="s">
        <v>790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1828</v>
      </c>
      <c r="N820"/>
    </row>
    <row r="821" spans="1:14">
      <c r="A821" t="s">
        <v>438</v>
      </c>
      <c r="B821" t="s">
        <v>790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1829</v>
      </c>
      <c r="N821"/>
    </row>
    <row r="822" spans="1:14">
      <c r="A822" t="s">
        <v>442</v>
      </c>
      <c r="B822" t="s">
        <v>790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1830</v>
      </c>
      <c r="N822"/>
    </row>
    <row r="823" spans="1:14">
      <c r="A823" t="s">
        <v>2989</v>
      </c>
      <c r="B823" t="s">
        <v>790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2990</v>
      </c>
      <c r="N823"/>
    </row>
    <row r="824" spans="1:14">
      <c r="A824" t="s">
        <v>3296</v>
      </c>
      <c r="B824" t="s">
        <v>790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3297</v>
      </c>
      <c r="N824"/>
    </row>
    <row r="825" spans="1:14">
      <c r="A825" t="s">
        <v>3614</v>
      </c>
      <c r="B825" t="s">
        <v>808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3615</v>
      </c>
      <c r="N825"/>
    </row>
    <row r="826" spans="1:14">
      <c r="A826" t="s">
        <v>1831</v>
      </c>
      <c r="B826" t="s">
        <v>790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1832</v>
      </c>
      <c r="N826"/>
    </row>
    <row r="827" spans="1:14">
      <c r="A827" t="s">
        <v>448</v>
      </c>
      <c r="B827" t="s">
        <v>790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1833</v>
      </c>
      <c r="N827"/>
    </row>
    <row r="828" spans="1:14">
      <c r="A828" t="s">
        <v>3298</v>
      </c>
      <c r="B828" t="s">
        <v>790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3299</v>
      </c>
      <c r="N828"/>
    </row>
    <row r="829" spans="1:14">
      <c r="A829" t="s">
        <v>3300</v>
      </c>
      <c r="B829" t="s">
        <v>790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3301</v>
      </c>
      <c r="N829"/>
    </row>
    <row r="830" spans="1:14">
      <c r="A830" t="s">
        <v>1834</v>
      </c>
      <c r="B830" t="s">
        <v>790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1835</v>
      </c>
      <c r="N830"/>
    </row>
    <row r="831" spans="1:14" hidden="1">
      <c r="A831" t="s">
        <v>446</v>
      </c>
      <c r="B831" t="s">
        <v>790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1836</v>
      </c>
      <c r="N831"/>
    </row>
    <row r="832" spans="1:14">
      <c r="A832" t="s">
        <v>2951</v>
      </c>
      <c r="B832" t="s">
        <v>790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2952</v>
      </c>
      <c r="N832"/>
    </row>
    <row r="833" spans="1:14" hidden="1">
      <c r="A833" t="s">
        <v>3302</v>
      </c>
      <c r="B833" t="s">
        <v>790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3303</v>
      </c>
      <c r="N833"/>
    </row>
    <row r="834" spans="1:14">
      <c r="A834" t="s">
        <v>134</v>
      </c>
      <c r="B834" t="s">
        <v>790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1837</v>
      </c>
      <c r="N834"/>
    </row>
    <row r="835" spans="1:14">
      <c r="A835" t="s">
        <v>453</v>
      </c>
      <c r="B835" t="s">
        <v>790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1838</v>
      </c>
      <c r="N835"/>
    </row>
    <row r="836" spans="1:14">
      <c r="A836" t="s">
        <v>358</v>
      </c>
      <c r="B836" t="s">
        <v>790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1839</v>
      </c>
      <c r="N836"/>
    </row>
    <row r="837" spans="1:14">
      <c r="A837" t="s">
        <v>1840</v>
      </c>
      <c r="B837" t="s">
        <v>790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1841</v>
      </c>
      <c r="N837"/>
    </row>
    <row r="838" spans="1:14">
      <c r="A838" t="s">
        <v>1842</v>
      </c>
      <c r="B838" t="s">
        <v>790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1843</v>
      </c>
      <c r="N838"/>
    </row>
    <row r="839" spans="1:14">
      <c r="A839" t="s">
        <v>3304</v>
      </c>
      <c r="B839" t="s">
        <v>808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3305</v>
      </c>
      <c r="N839"/>
    </row>
    <row r="840" spans="1:14">
      <c r="A840" t="s">
        <v>454</v>
      </c>
      <c r="B840" t="s">
        <v>790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1844</v>
      </c>
      <c r="N840"/>
    </row>
    <row r="841" spans="1:14">
      <c r="A841" t="s">
        <v>452</v>
      </c>
      <c r="B841" t="s">
        <v>790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1845</v>
      </c>
      <c r="N841"/>
    </row>
    <row r="842" spans="1:14">
      <c r="A842" t="s">
        <v>455</v>
      </c>
      <c r="B842" t="s">
        <v>790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1846</v>
      </c>
      <c r="N842"/>
    </row>
    <row r="843" spans="1:14" hidden="1">
      <c r="A843" t="s">
        <v>3601</v>
      </c>
      <c r="B843" t="s">
        <v>790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3602</v>
      </c>
      <c r="N843"/>
    </row>
    <row r="844" spans="1:14">
      <c r="A844" t="s">
        <v>1847</v>
      </c>
      <c r="B844" t="s">
        <v>790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1848</v>
      </c>
      <c r="N844"/>
    </row>
    <row r="845" spans="1:14">
      <c r="A845" t="s">
        <v>3306</v>
      </c>
      <c r="B845" t="s">
        <v>790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3307</v>
      </c>
      <c r="N845"/>
    </row>
    <row r="846" spans="1:14">
      <c r="A846" t="s">
        <v>3527</v>
      </c>
      <c r="B846" t="s">
        <v>808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3528</v>
      </c>
      <c r="N846"/>
    </row>
    <row r="847" spans="1:14">
      <c r="A847" t="s">
        <v>1849</v>
      </c>
      <c r="B847" t="s">
        <v>790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1850</v>
      </c>
      <c r="N847"/>
    </row>
    <row r="848" spans="1:14">
      <c r="A848" t="s">
        <v>135</v>
      </c>
      <c r="B848" t="s">
        <v>790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1851</v>
      </c>
      <c r="N848"/>
    </row>
    <row r="849" spans="1:14">
      <c r="A849" t="s">
        <v>1852</v>
      </c>
      <c r="B849" t="s">
        <v>790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1853</v>
      </c>
      <c r="N849"/>
    </row>
    <row r="850" spans="1:14">
      <c r="A850" t="s">
        <v>1854</v>
      </c>
      <c r="B850" t="s">
        <v>790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1855</v>
      </c>
      <c r="N850"/>
    </row>
    <row r="851" spans="1:14">
      <c r="A851" t="s">
        <v>3603</v>
      </c>
      <c r="B851" t="s">
        <v>790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3604</v>
      </c>
      <c r="N851"/>
    </row>
    <row r="852" spans="1:14">
      <c r="A852" t="s">
        <v>3158</v>
      </c>
      <c r="B852" t="s">
        <v>790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3159</v>
      </c>
      <c r="N852"/>
    </row>
    <row r="853" spans="1:14">
      <c r="A853" t="s">
        <v>1856</v>
      </c>
      <c r="B853" t="s">
        <v>790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1857</v>
      </c>
      <c r="N853"/>
    </row>
    <row r="854" spans="1:14">
      <c r="A854" t="s">
        <v>1858</v>
      </c>
      <c r="B854" t="s">
        <v>790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1859</v>
      </c>
      <c r="N854"/>
    </row>
    <row r="855" spans="1:14">
      <c r="A855" t="s">
        <v>456</v>
      </c>
      <c r="B855" t="s">
        <v>790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1860</v>
      </c>
      <c r="N855"/>
    </row>
    <row r="856" spans="1:14">
      <c r="A856" t="s">
        <v>1861</v>
      </c>
      <c r="B856" t="s">
        <v>790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1862</v>
      </c>
      <c r="N856"/>
    </row>
    <row r="857" spans="1:14">
      <c r="A857" t="s">
        <v>1863</v>
      </c>
      <c r="B857" t="s">
        <v>790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1864</v>
      </c>
      <c r="N857"/>
    </row>
    <row r="858" spans="1:14">
      <c r="A858" t="s">
        <v>1865</v>
      </c>
      <c r="B858" t="s">
        <v>790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1866</v>
      </c>
      <c r="N858"/>
    </row>
    <row r="859" spans="1:14">
      <c r="A859" t="s">
        <v>1867</v>
      </c>
      <c r="B859" t="s">
        <v>790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1868</v>
      </c>
      <c r="N859"/>
    </row>
    <row r="860" spans="1:14">
      <c r="A860" t="s">
        <v>1869</v>
      </c>
      <c r="B860" t="s">
        <v>790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1870</v>
      </c>
      <c r="N860"/>
    </row>
    <row r="861" spans="1:14">
      <c r="A861" t="s">
        <v>3437</v>
      </c>
      <c r="B861" t="s">
        <v>790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3438</v>
      </c>
      <c r="N861"/>
    </row>
    <row r="862" spans="1:14">
      <c r="A862" t="s">
        <v>1871</v>
      </c>
      <c r="B862" t="s">
        <v>790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1872</v>
      </c>
      <c r="N862"/>
    </row>
    <row r="863" spans="1:14">
      <c r="A863" t="s">
        <v>136</v>
      </c>
      <c r="B863" t="s">
        <v>790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1873</v>
      </c>
      <c r="N863"/>
    </row>
    <row r="864" spans="1:14">
      <c r="A864" t="s">
        <v>266</v>
      </c>
      <c r="B864" t="s">
        <v>790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1874</v>
      </c>
      <c r="N864"/>
    </row>
    <row r="865" spans="1:14">
      <c r="A865" t="s">
        <v>265</v>
      </c>
      <c r="B865" t="s">
        <v>790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1875</v>
      </c>
      <c r="N865"/>
    </row>
    <row r="866" spans="1:14">
      <c r="A866" t="s">
        <v>1876</v>
      </c>
      <c r="B866" t="s">
        <v>790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1877</v>
      </c>
      <c r="N866"/>
    </row>
    <row r="867" spans="1:14">
      <c r="A867" t="s">
        <v>1878</v>
      </c>
      <c r="B867" t="s">
        <v>790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1879</v>
      </c>
      <c r="N867"/>
    </row>
    <row r="868" spans="1:14">
      <c r="A868" t="s">
        <v>137</v>
      </c>
      <c r="B868" t="s">
        <v>790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1880</v>
      </c>
      <c r="N868"/>
    </row>
    <row r="869" spans="1:14">
      <c r="A869" t="s">
        <v>457</v>
      </c>
      <c r="B869" t="s">
        <v>790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1881</v>
      </c>
      <c r="N869"/>
    </row>
    <row r="870" spans="1:14">
      <c r="A870" t="s">
        <v>1882</v>
      </c>
      <c r="B870" t="s">
        <v>790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1883</v>
      </c>
      <c r="N870"/>
    </row>
    <row r="871" spans="1:14">
      <c r="A871" t="s">
        <v>3308</v>
      </c>
      <c r="B871" t="s">
        <v>790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3309</v>
      </c>
      <c r="N871"/>
    </row>
    <row r="872" spans="1:14">
      <c r="A872" t="s">
        <v>138</v>
      </c>
      <c r="B872" t="s">
        <v>790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1884</v>
      </c>
      <c r="N872"/>
    </row>
    <row r="873" spans="1:14">
      <c r="A873" t="s">
        <v>139</v>
      </c>
      <c r="B873" t="s">
        <v>790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1885</v>
      </c>
      <c r="N873"/>
    </row>
    <row r="874" spans="1:14">
      <c r="A874" t="s">
        <v>1886</v>
      </c>
      <c r="B874" t="s">
        <v>790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1887</v>
      </c>
      <c r="N874"/>
    </row>
    <row r="875" spans="1:14" hidden="1">
      <c r="A875" t="s">
        <v>1888</v>
      </c>
      <c r="B875" t="s">
        <v>790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1889</v>
      </c>
      <c r="N875"/>
    </row>
    <row r="876" spans="1:14">
      <c r="A876" t="s">
        <v>1890</v>
      </c>
      <c r="B876" t="s">
        <v>790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1891</v>
      </c>
      <c r="N876"/>
    </row>
    <row r="877" spans="1:14">
      <c r="A877" t="s">
        <v>1892</v>
      </c>
      <c r="B877" t="s">
        <v>790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1893</v>
      </c>
      <c r="N877"/>
    </row>
    <row r="878" spans="1:14">
      <c r="A878" t="s">
        <v>1894</v>
      </c>
      <c r="B878" t="s">
        <v>790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1895</v>
      </c>
      <c r="N878"/>
    </row>
    <row r="879" spans="1:14">
      <c r="A879" t="s">
        <v>1896</v>
      </c>
      <c r="B879" t="s">
        <v>790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1897</v>
      </c>
      <c r="N879"/>
    </row>
    <row r="880" spans="1:14">
      <c r="A880" t="s">
        <v>1898</v>
      </c>
      <c r="B880" t="s">
        <v>790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1899</v>
      </c>
      <c r="N880"/>
    </row>
    <row r="881" spans="1:14">
      <c r="A881" t="s">
        <v>461</v>
      </c>
      <c r="B881" t="s">
        <v>790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1900</v>
      </c>
      <c r="N881"/>
    </row>
    <row r="882" spans="1:14" hidden="1">
      <c r="A882" t="s">
        <v>3616</v>
      </c>
      <c r="B882" t="s">
        <v>808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3617</v>
      </c>
      <c r="N882"/>
    </row>
    <row r="883" spans="1:14">
      <c r="A883" t="s">
        <v>319</v>
      </c>
      <c r="B883" t="s">
        <v>790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1901</v>
      </c>
      <c r="N883"/>
    </row>
    <row r="884" spans="1:14">
      <c r="A884" t="s">
        <v>3545</v>
      </c>
      <c r="B884" t="s">
        <v>808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3546</v>
      </c>
      <c r="N884"/>
    </row>
    <row r="885" spans="1:14">
      <c r="A885" t="s">
        <v>1902</v>
      </c>
      <c r="B885" t="s">
        <v>808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1903</v>
      </c>
      <c r="N885"/>
    </row>
    <row r="886" spans="1:14">
      <c r="A886" t="s">
        <v>3425</v>
      </c>
      <c r="B886" t="s">
        <v>790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3426</v>
      </c>
      <c r="N886"/>
    </row>
    <row r="887" spans="1:14">
      <c r="A887" t="s">
        <v>1904</v>
      </c>
      <c r="B887" t="s">
        <v>790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1905</v>
      </c>
      <c r="N887"/>
    </row>
    <row r="888" spans="1:14">
      <c r="A888" t="s">
        <v>464</v>
      </c>
      <c r="B888" t="s">
        <v>790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1906</v>
      </c>
      <c r="N888"/>
    </row>
    <row r="889" spans="1:14">
      <c r="A889" t="s">
        <v>1907</v>
      </c>
      <c r="B889" t="s">
        <v>790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1908</v>
      </c>
      <c r="N889"/>
    </row>
    <row r="890" spans="1:14">
      <c r="A890" t="s">
        <v>466</v>
      </c>
      <c r="B890" t="s">
        <v>790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1909</v>
      </c>
      <c r="N890"/>
    </row>
    <row r="891" spans="1:14">
      <c r="A891" t="s">
        <v>462</v>
      </c>
      <c r="B891" t="s">
        <v>790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1910</v>
      </c>
      <c r="N891"/>
    </row>
    <row r="892" spans="1:14">
      <c r="A892" t="s">
        <v>463</v>
      </c>
      <c r="B892" t="s">
        <v>790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1911</v>
      </c>
      <c r="N892"/>
    </row>
    <row r="893" spans="1:14">
      <c r="A893" t="s">
        <v>1912</v>
      </c>
      <c r="B893" t="s">
        <v>790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1913</v>
      </c>
      <c r="N893"/>
    </row>
    <row r="894" spans="1:14" hidden="1">
      <c r="A894" t="s">
        <v>1914</v>
      </c>
      <c r="B894" t="s">
        <v>790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1915</v>
      </c>
      <c r="N894"/>
    </row>
    <row r="895" spans="1:14">
      <c r="A895" t="s">
        <v>1916</v>
      </c>
      <c r="B895" t="s">
        <v>790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1917</v>
      </c>
      <c r="N895"/>
    </row>
    <row r="896" spans="1:14">
      <c r="A896" t="s">
        <v>1918</v>
      </c>
      <c r="B896" t="s">
        <v>790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1919</v>
      </c>
      <c r="N896"/>
    </row>
    <row r="897" spans="1:14">
      <c r="A897" t="s">
        <v>1920</v>
      </c>
      <c r="B897" t="s">
        <v>790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1921</v>
      </c>
      <c r="N897"/>
    </row>
    <row r="898" spans="1:14">
      <c r="A898" t="s">
        <v>2956</v>
      </c>
      <c r="B898" t="s">
        <v>790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2957</v>
      </c>
      <c r="N898"/>
    </row>
    <row r="899" spans="1:14">
      <c r="A899" t="s">
        <v>1922</v>
      </c>
      <c r="B899" t="s">
        <v>808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1923</v>
      </c>
      <c r="N899"/>
    </row>
    <row r="900" spans="1:14">
      <c r="A900" t="s">
        <v>1924</v>
      </c>
      <c r="B900" t="s">
        <v>790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1925</v>
      </c>
      <c r="N900"/>
    </row>
    <row r="901" spans="1:14">
      <c r="A901" t="s">
        <v>1926</v>
      </c>
      <c r="B901" t="s">
        <v>790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1927</v>
      </c>
      <c r="N901"/>
    </row>
    <row r="902" spans="1:14">
      <c r="A902" t="s">
        <v>140</v>
      </c>
      <c r="B902" t="s">
        <v>790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1928</v>
      </c>
      <c r="N902"/>
    </row>
    <row r="903" spans="1:14">
      <c r="A903" t="s">
        <v>3051</v>
      </c>
      <c r="B903" t="s">
        <v>790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3052</v>
      </c>
      <c r="N903"/>
    </row>
    <row r="904" spans="1:14">
      <c r="A904" t="s">
        <v>1929</v>
      </c>
      <c r="B904" t="s">
        <v>790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1930</v>
      </c>
      <c r="N904"/>
    </row>
    <row r="905" spans="1:14">
      <c r="A905" t="s">
        <v>1931</v>
      </c>
      <c r="B905" t="s">
        <v>790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1932</v>
      </c>
      <c r="N905"/>
    </row>
    <row r="906" spans="1:14" hidden="1">
      <c r="A906" t="s">
        <v>3561</v>
      </c>
      <c r="B906" t="s">
        <v>808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3562</v>
      </c>
      <c r="N906"/>
    </row>
    <row r="907" spans="1:14">
      <c r="A907" t="s">
        <v>1933</v>
      </c>
      <c r="B907" t="s">
        <v>790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1934</v>
      </c>
      <c r="N907"/>
    </row>
    <row r="908" spans="1:14">
      <c r="A908" t="s">
        <v>1935</v>
      </c>
      <c r="B908" t="s">
        <v>790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1936</v>
      </c>
      <c r="N908"/>
    </row>
    <row r="909" spans="1:14">
      <c r="A909" t="s">
        <v>1937</v>
      </c>
      <c r="B909" t="s">
        <v>790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1938</v>
      </c>
      <c r="N909"/>
    </row>
    <row r="910" spans="1:14">
      <c r="A910" t="s">
        <v>3184</v>
      </c>
      <c r="B910" t="s">
        <v>790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3185</v>
      </c>
      <c r="N910"/>
    </row>
    <row r="911" spans="1:14">
      <c r="A911" t="s">
        <v>1939</v>
      </c>
      <c r="B911" t="s">
        <v>790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1940</v>
      </c>
      <c r="N911"/>
    </row>
    <row r="912" spans="1:14">
      <c r="A912" t="s">
        <v>1941</v>
      </c>
      <c r="B912" t="s">
        <v>790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1942</v>
      </c>
      <c r="N912"/>
    </row>
    <row r="913" spans="1:14">
      <c r="A913" t="s">
        <v>141</v>
      </c>
      <c r="B913" t="s">
        <v>790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1943</v>
      </c>
      <c r="N913"/>
    </row>
    <row r="914" spans="1:14">
      <c r="A914" t="s">
        <v>1944</v>
      </c>
      <c r="B914" t="s">
        <v>790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1945</v>
      </c>
      <c r="N914"/>
    </row>
    <row r="915" spans="1:14">
      <c r="A915" t="s">
        <v>142</v>
      </c>
      <c r="B915" t="s">
        <v>790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1946</v>
      </c>
      <c r="N915"/>
    </row>
    <row r="916" spans="1:14">
      <c r="A916" t="s">
        <v>458</v>
      </c>
      <c r="B916" t="s">
        <v>790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1947</v>
      </c>
      <c r="N916"/>
    </row>
    <row r="917" spans="1:14">
      <c r="A917" t="s">
        <v>3563</v>
      </c>
      <c r="B917" t="s">
        <v>808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3564</v>
      </c>
      <c r="N917"/>
    </row>
    <row r="918" spans="1:14">
      <c r="A918" t="s">
        <v>1948</v>
      </c>
      <c r="B918" t="s">
        <v>790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1949</v>
      </c>
      <c r="N918"/>
    </row>
    <row r="919" spans="1:14">
      <c r="A919" t="s">
        <v>1950</v>
      </c>
      <c r="B919" t="s">
        <v>790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1951</v>
      </c>
      <c r="N919"/>
    </row>
    <row r="920" spans="1:14">
      <c r="A920" t="s">
        <v>1952</v>
      </c>
      <c r="B920" t="s">
        <v>790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1953</v>
      </c>
      <c r="N920"/>
    </row>
    <row r="921" spans="1:14">
      <c r="A921" t="s">
        <v>467</v>
      </c>
      <c r="B921" t="s">
        <v>790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1954</v>
      </c>
      <c r="N921"/>
    </row>
    <row r="922" spans="1:14">
      <c r="A922" t="s">
        <v>1955</v>
      </c>
      <c r="B922" t="s">
        <v>790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1956</v>
      </c>
      <c r="N922"/>
    </row>
    <row r="923" spans="1:14">
      <c r="A923" t="s">
        <v>732</v>
      </c>
      <c r="B923" t="s">
        <v>790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1957</v>
      </c>
      <c r="N923"/>
    </row>
    <row r="924" spans="1:14">
      <c r="A924" t="s">
        <v>1958</v>
      </c>
      <c r="B924" t="s">
        <v>790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1959</v>
      </c>
      <c r="N924"/>
    </row>
    <row r="925" spans="1:14">
      <c r="A925" t="s">
        <v>3310</v>
      </c>
      <c r="B925" t="s">
        <v>808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3311</v>
      </c>
      <c r="N925"/>
    </row>
    <row r="926" spans="1:14">
      <c r="A926" t="s">
        <v>3053</v>
      </c>
      <c r="B926" t="s">
        <v>790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3054</v>
      </c>
      <c r="N926"/>
    </row>
    <row r="927" spans="1:14">
      <c r="A927" t="s">
        <v>3312</v>
      </c>
      <c r="B927" t="s">
        <v>790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3313</v>
      </c>
      <c r="N927"/>
    </row>
    <row r="928" spans="1:14">
      <c r="A928" t="s">
        <v>143</v>
      </c>
      <c r="B928" t="s">
        <v>790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1960</v>
      </c>
      <c r="N928"/>
    </row>
    <row r="929" spans="1:14">
      <c r="A929" t="s">
        <v>1961</v>
      </c>
      <c r="B929" t="s">
        <v>790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1962</v>
      </c>
      <c r="N929"/>
    </row>
    <row r="930" spans="1:14">
      <c r="A930" t="s">
        <v>472</v>
      </c>
      <c r="B930" t="s">
        <v>790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1963</v>
      </c>
      <c r="N930"/>
    </row>
    <row r="931" spans="1:14">
      <c r="A931" t="s">
        <v>1964</v>
      </c>
      <c r="B931" t="s">
        <v>790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1965</v>
      </c>
      <c r="N931"/>
    </row>
    <row r="932" spans="1:14">
      <c r="A932" t="s">
        <v>1966</v>
      </c>
      <c r="B932" t="s">
        <v>790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1967</v>
      </c>
      <c r="N932"/>
    </row>
    <row r="933" spans="1:14">
      <c r="A933" t="s">
        <v>1968</v>
      </c>
      <c r="B933" t="s">
        <v>790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1969</v>
      </c>
      <c r="N933"/>
    </row>
    <row r="934" spans="1:14">
      <c r="A934" t="s">
        <v>1970</v>
      </c>
      <c r="B934" t="s">
        <v>790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1971</v>
      </c>
      <c r="N934"/>
    </row>
    <row r="935" spans="1:14">
      <c r="A935" t="s">
        <v>3055</v>
      </c>
      <c r="B935" t="s">
        <v>790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3056</v>
      </c>
      <c r="N935"/>
    </row>
    <row r="936" spans="1:14">
      <c r="A936" t="s">
        <v>3057</v>
      </c>
      <c r="B936" t="s">
        <v>790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3058</v>
      </c>
      <c r="N936"/>
    </row>
    <row r="937" spans="1:14">
      <c r="A937" t="s">
        <v>468</v>
      </c>
      <c r="B937" t="s">
        <v>790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1972</v>
      </c>
      <c r="N937"/>
    </row>
    <row r="938" spans="1:14">
      <c r="A938" t="s">
        <v>144</v>
      </c>
      <c r="B938" t="s">
        <v>790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1973</v>
      </c>
      <c r="N938"/>
    </row>
    <row r="939" spans="1:14">
      <c r="A939" t="s">
        <v>145</v>
      </c>
      <c r="B939" t="s">
        <v>790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1974</v>
      </c>
      <c r="N939"/>
    </row>
    <row r="940" spans="1:14">
      <c r="A940" t="s">
        <v>465</v>
      </c>
      <c r="B940" t="s">
        <v>790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1975</v>
      </c>
      <c r="N940"/>
    </row>
    <row r="941" spans="1:14">
      <c r="A941" t="s">
        <v>3314</v>
      </c>
      <c r="B941" t="s">
        <v>790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3315</v>
      </c>
      <c r="N941"/>
    </row>
    <row r="942" spans="1:14">
      <c r="A942" t="s">
        <v>1976</v>
      </c>
      <c r="B942" t="s">
        <v>790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1977</v>
      </c>
      <c r="N942"/>
    </row>
    <row r="943" spans="1:14">
      <c r="A943" t="s">
        <v>469</v>
      </c>
      <c r="B943" t="s">
        <v>790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1978</v>
      </c>
      <c r="N943"/>
    </row>
    <row r="944" spans="1:14">
      <c r="A944" t="s">
        <v>470</v>
      </c>
      <c r="B944" t="s">
        <v>790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1979</v>
      </c>
      <c r="N944"/>
    </row>
    <row r="945" spans="1:14">
      <c r="A945" t="s">
        <v>1980</v>
      </c>
      <c r="B945" t="s">
        <v>790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1981</v>
      </c>
      <c r="N945"/>
    </row>
    <row r="946" spans="1:14">
      <c r="A946" t="s">
        <v>146</v>
      </c>
      <c r="B946" t="s">
        <v>790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1982</v>
      </c>
      <c r="N946"/>
    </row>
    <row r="947" spans="1:14">
      <c r="A947" t="s">
        <v>1983</v>
      </c>
      <c r="B947" t="s">
        <v>790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1984</v>
      </c>
      <c r="N947"/>
    </row>
    <row r="948" spans="1:14">
      <c r="A948" t="s">
        <v>1985</v>
      </c>
      <c r="B948" t="s">
        <v>790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1986</v>
      </c>
      <c r="N948"/>
    </row>
    <row r="949" spans="1:14">
      <c r="A949" t="s">
        <v>1987</v>
      </c>
      <c r="B949" t="s">
        <v>790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1988</v>
      </c>
      <c r="N949"/>
    </row>
    <row r="950" spans="1:14">
      <c r="A950" t="s">
        <v>3146</v>
      </c>
      <c r="B950" t="s">
        <v>790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3147</v>
      </c>
      <c r="N950"/>
    </row>
    <row r="951" spans="1:14">
      <c r="A951" t="s">
        <v>459</v>
      </c>
      <c r="B951" t="s">
        <v>790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1989</v>
      </c>
      <c r="N951"/>
    </row>
    <row r="952" spans="1:14">
      <c r="A952" t="s">
        <v>3618</v>
      </c>
      <c r="B952" t="s">
        <v>808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3619</v>
      </c>
      <c r="N952"/>
    </row>
    <row r="953" spans="1:14">
      <c r="A953" t="s">
        <v>3620</v>
      </c>
      <c r="B953" t="s">
        <v>790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3621</v>
      </c>
      <c r="N953"/>
    </row>
    <row r="954" spans="1:14">
      <c r="A954" t="s">
        <v>3316</v>
      </c>
      <c r="B954" t="s">
        <v>790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3317</v>
      </c>
      <c r="N954"/>
    </row>
    <row r="955" spans="1:14">
      <c r="A955" t="s">
        <v>460</v>
      </c>
      <c r="B955" t="s">
        <v>790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1990</v>
      </c>
      <c r="N955"/>
    </row>
    <row r="956" spans="1:14" hidden="1">
      <c r="A956" t="s">
        <v>1991</v>
      </c>
      <c r="B956" t="s">
        <v>790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1992</v>
      </c>
      <c r="N956"/>
    </row>
    <row r="957" spans="1:14" hidden="1">
      <c r="A957" t="s">
        <v>755</v>
      </c>
      <c r="B957" t="s">
        <v>790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1993</v>
      </c>
      <c r="N957"/>
    </row>
    <row r="958" spans="1:14" hidden="1">
      <c r="A958" t="s">
        <v>1994</v>
      </c>
      <c r="B958" t="s">
        <v>790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1995</v>
      </c>
      <c r="N958"/>
    </row>
    <row r="959" spans="1:14" hidden="1">
      <c r="A959" t="s">
        <v>2958</v>
      </c>
      <c r="B959" t="s">
        <v>790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2959</v>
      </c>
      <c r="N959"/>
    </row>
    <row r="960" spans="1:14" hidden="1">
      <c r="A960" t="s">
        <v>1996</v>
      </c>
      <c r="B960" t="s">
        <v>790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1997</v>
      </c>
      <c r="N960"/>
    </row>
    <row r="961" spans="1:14" hidden="1">
      <c r="A961" t="s">
        <v>147</v>
      </c>
      <c r="B961" t="s">
        <v>790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1998</v>
      </c>
      <c r="N961"/>
    </row>
    <row r="962" spans="1:14" hidden="1">
      <c r="A962" t="s">
        <v>471</v>
      </c>
      <c r="B962" t="s">
        <v>790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1999</v>
      </c>
      <c r="N962"/>
    </row>
    <row r="963" spans="1:14" hidden="1">
      <c r="A963" t="s">
        <v>2000</v>
      </c>
      <c r="B963" t="s">
        <v>790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2001</v>
      </c>
      <c r="N963"/>
    </row>
    <row r="964" spans="1:14" hidden="1">
      <c r="A964" t="s">
        <v>268</v>
      </c>
      <c r="B964" t="s">
        <v>790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2002</v>
      </c>
      <c r="N964"/>
    </row>
    <row r="965" spans="1:14" hidden="1">
      <c r="A965" t="s">
        <v>2003</v>
      </c>
      <c r="B965" t="s">
        <v>790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2004</v>
      </c>
      <c r="N965"/>
    </row>
    <row r="966" spans="1:14" hidden="1">
      <c r="A966" t="s">
        <v>148</v>
      </c>
      <c r="B966" t="s">
        <v>790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2005</v>
      </c>
      <c r="N966"/>
    </row>
    <row r="967" spans="1:14" hidden="1">
      <c r="A967" t="s">
        <v>267</v>
      </c>
      <c r="B967" t="s">
        <v>790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2006</v>
      </c>
      <c r="N967"/>
    </row>
    <row r="968" spans="1:14" hidden="1">
      <c r="A968" t="s">
        <v>2007</v>
      </c>
      <c r="B968" t="s">
        <v>790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2008</v>
      </c>
      <c r="N968"/>
    </row>
    <row r="969" spans="1:14" hidden="1">
      <c r="A969" t="s">
        <v>2009</v>
      </c>
      <c r="B969" t="s">
        <v>790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2010</v>
      </c>
      <c r="N969"/>
    </row>
    <row r="970" spans="1:14">
      <c r="A970" t="s">
        <v>2011</v>
      </c>
      <c r="B970" t="s">
        <v>790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2012</v>
      </c>
      <c r="N970"/>
    </row>
    <row r="971" spans="1:14">
      <c r="A971" t="s">
        <v>3059</v>
      </c>
      <c r="B971" t="s">
        <v>790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3060</v>
      </c>
      <c r="N971"/>
    </row>
    <row r="972" spans="1:14">
      <c r="A972" t="s">
        <v>2013</v>
      </c>
      <c r="B972" t="s">
        <v>790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2014</v>
      </c>
      <c r="N972"/>
    </row>
    <row r="973" spans="1:14">
      <c r="A973" t="s">
        <v>2015</v>
      </c>
      <c r="B973" t="s">
        <v>790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2016</v>
      </c>
      <c r="N973"/>
    </row>
    <row r="974" spans="1:14">
      <c r="A974" t="s">
        <v>2017</v>
      </c>
      <c r="B974" t="s">
        <v>790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2018</v>
      </c>
      <c r="N974"/>
    </row>
    <row r="975" spans="1:14">
      <c r="A975" t="s">
        <v>2019</v>
      </c>
      <c r="B975" t="s">
        <v>790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2020</v>
      </c>
      <c r="N975"/>
    </row>
    <row r="976" spans="1:14">
      <c r="A976" t="s">
        <v>2021</v>
      </c>
      <c r="B976" t="s">
        <v>790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2022</v>
      </c>
      <c r="N976"/>
    </row>
    <row r="977" spans="1:14" hidden="1">
      <c r="A977" t="s">
        <v>2023</v>
      </c>
      <c r="B977" t="s">
        <v>790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2024</v>
      </c>
      <c r="N977"/>
    </row>
    <row r="978" spans="1:14">
      <c r="A978" t="s">
        <v>2025</v>
      </c>
      <c r="B978" t="s">
        <v>790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2026</v>
      </c>
      <c r="N978"/>
    </row>
    <row r="979" spans="1:14">
      <c r="A979" t="s">
        <v>149</v>
      </c>
      <c r="B979" t="s">
        <v>790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2027</v>
      </c>
      <c r="N979"/>
    </row>
    <row r="980" spans="1:14">
      <c r="A980" t="s">
        <v>2028</v>
      </c>
      <c r="B980" t="s">
        <v>790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2029</v>
      </c>
      <c r="N980"/>
    </row>
    <row r="981" spans="1:14" hidden="1">
      <c r="A981" t="s">
        <v>2030</v>
      </c>
      <c r="B981" t="s">
        <v>790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2031</v>
      </c>
      <c r="N981"/>
    </row>
    <row r="982" spans="1:14">
      <c r="A982" t="s">
        <v>3318</v>
      </c>
      <c r="B982" t="s">
        <v>790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3319</v>
      </c>
      <c r="N982"/>
    </row>
    <row r="983" spans="1:14">
      <c r="A983" t="s">
        <v>3106</v>
      </c>
      <c r="B983" t="s">
        <v>790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3107</v>
      </c>
      <c r="N983"/>
    </row>
    <row r="984" spans="1:14">
      <c r="A984" t="s">
        <v>2032</v>
      </c>
      <c r="B984" t="s">
        <v>790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2033</v>
      </c>
      <c r="N984"/>
    </row>
    <row r="985" spans="1:14">
      <c r="A985" t="s">
        <v>2034</v>
      </c>
      <c r="B985" t="s">
        <v>790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2035</v>
      </c>
      <c r="N985"/>
    </row>
    <row r="986" spans="1:14">
      <c r="A986" t="s">
        <v>2036</v>
      </c>
      <c r="B986" t="s">
        <v>790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2037</v>
      </c>
      <c r="N986"/>
    </row>
    <row r="987" spans="1:14">
      <c r="A987" t="s">
        <v>2038</v>
      </c>
      <c r="B987" t="s">
        <v>790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2039</v>
      </c>
      <c r="N987"/>
    </row>
    <row r="988" spans="1:14">
      <c r="A988" t="s">
        <v>2040</v>
      </c>
      <c r="B988" t="s">
        <v>790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2041</v>
      </c>
      <c r="N988"/>
    </row>
    <row r="989" spans="1:14">
      <c r="A989" t="s">
        <v>3162</v>
      </c>
      <c r="B989" t="s">
        <v>790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2334</v>
      </c>
      <c r="N989"/>
    </row>
    <row r="990" spans="1:14">
      <c r="A990" t="s">
        <v>269</v>
      </c>
      <c r="B990" t="s">
        <v>790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2042</v>
      </c>
      <c r="N990"/>
    </row>
    <row r="991" spans="1:14">
      <c r="A991" t="s">
        <v>2043</v>
      </c>
      <c r="B991" t="s">
        <v>790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2044</v>
      </c>
      <c r="N991"/>
    </row>
    <row r="992" spans="1:14">
      <c r="A992" t="s">
        <v>150</v>
      </c>
      <c r="B992" t="s">
        <v>790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2045</v>
      </c>
      <c r="N992"/>
    </row>
    <row r="993" spans="1:14">
      <c r="A993" t="s">
        <v>3439</v>
      </c>
      <c r="B993" t="s">
        <v>790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3440</v>
      </c>
      <c r="N993"/>
    </row>
    <row r="994" spans="1:14">
      <c r="A994" t="s">
        <v>261</v>
      </c>
      <c r="B994" t="s">
        <v>790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2046</v>
      </c>
      <c r="N994"/>
    </row>
    <row r="995" spans="1:14">
      <c r="A995" t="s">
        <v>478</v>
      </c>
      <c r="B995" t="s">
        <v>790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2047</v>
      </c>
      <c r="N995"/>
    </row>
    <row r="996" spans="1:14">
      <c r="A996" t="s">
        <v>2048</v>
      </c>
      <c r="B996" t="s">
        <v>790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2049</v>
      </c>
      <c r="N996"/>
    </row>
    <row r="997" spans="1:14">
      <c r="A997" t="s">
        <v>2050</v>
      </c>
      <c r="B997" t="s">
        <v>790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2051</v>
      </c>
      <c r="N997"/>
    </row>
    <row r="998" spans="1:14">
      <c r="A998" t="s">
        <v>151</v>
      </c>
      <c r="B998" t="s">
        <v>790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2052</v>
      </c>
      <c r="N998"/>
    </row>
    <row r="999" spans="1:14">
      <c r="A999" t="s">
        <v>2053</v>
      </c>
      <c r="B999" t="s">
        <v>790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2054</v>
      </c>
      <c r="N999"/>
    </row>
    <row r="1000" spans="1:14">
      <c r="A1000" t="s">
        <v>477</v>
      </c>
      <c r="B1000" t="s">
        <v>790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2055</v>
      </c>
      <c r="N1000"/>
    </row>
    <row r="1001" spans="1:14">
      <c r="A1001" t="s">
        <v>152</v>
      </c>
      <c r="B1001" t="s">
        <v>790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2056</v>
      </c>
      <c r="N1001"/>
    </row>
    <row r="1002" spans="1:14">
      <c r="A1002" t="s">
        <v>2057</v>
      </c>
      <c r="B1002" t="s">
        <v>790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2058</v>
      </c>
      <c r="N1002"/>
    </row>
    <row r="1003" spans="1:14">
      <c r="A1003" t="s">
        <v>3407</v>
      </c>
      <c r="B1003" t="s">
        <v>790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3408</v>
      </c>
      <c r="N1003"/>
    </row>
    <row r="1004" spans="1:14">
      <c r="A1004" t="s">
        <v>2059</v>
      </c>
      <c r="B1004" t="s">
        <v>790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2060</v>
      </c>
      <c r="N1004"/>
    </row>
    <row r="1005" spans="1:14">
      <c r="A1005" t="s">
        <v>2061</v>
      </c>
      <c r="B1005" t="s">
        <v>790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2062</v>
      </c>
      <c r="N1005"/>
    </row>
    <row r="1006" spans="1:14">
      <c r="A1006" t="s">
        <v>2063</v>
      </c>
      <c r="B1006" t="s">
        <v>790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2064</v>
      </c>
      <c r="N1006"/>
    </row>
    <row r="1007" spans="1:14">
      <c r="A1007" t="s">
        <v>2065</v>
      </c>
      <c r="B1007" t="s">
        <v>790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2066</v>
      </c>
      <c r="N1007"/>
    </row>
    <row r="1008" spans="1:14" hidden="1">
      <c r="A1008" t="s">
        <v>2067</v>
      </c>
      <c r="B1008" t="s">
        <v>790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2068</v>
      </c>
      <c r="N1008"/>
    </row>
    <row r="1009" spans="1:14" hidden="1">
      <c r="A1009" t="s">
        <v>2069</v>
      </c>
      <c r="B1009" t="s">
        <v>790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2070</v>
      </c>
      <c r="N1009"/>
    </row>
    <row r="1010" spans="1:14" hidden="1">
      <c r="A1010" t="s">
        <v>2071</v>
      </c>
      <c r="B1010" t="s">
        <v>808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2072</v>
      </c>
      <c r="N1010"/>
    </row>
    <row r="1011" spans="1:14">
      <c r="A1011" t="s">
        <v>473</v>
      </c>
      <c r="B1011" t="s">
        <v>790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2073</v>
      </c>
      <c r="N1011"/>
    </row>
    <row r="1012" spans="1:14" hidden="1">
      <c r="A1012" t="s">
        <v>153</v>
      </c>
      <c r="B1012" t="s">
        <v>790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2074</v>
      </c>
      <c r="N1012"/>
    </row>
    <row r="1013" spans="1:14">
      <c r="A1013" t="s">
        <v>3445</v>
      </c>
      <c r="B1013" t="s">
        <v>790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3446</v>
      </c>
      <c r="N1013"/>
    </row>
    <row r="1014" spans="1:14">
      <c r="A1014" t="s">
        <v>2968</v>
      </c>
      <c r="B1014" t="s">
        <v>790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2306</v>
      </c>
      <c r="N1014"/>
    </row>
    <row r="1015" spans="1:14" hidden="1">
      <c r="A1015" t="s">
        <v>2969</v>
      </c>
      <c r="B1015" t="s">
        <v>790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2307</v>
      </c>
      <c r="N1015"/>
    </row>
    <row r="1016" spans="1:14">
      <c r="A1016" t="s">
        <v>2970</v>
      </c>
      <c r="B1016" t="s">
        <v>790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2342</v>
      </c>
      <c r="N1016"/>
    </row>
    <row r="1017" spans="1:14">
      <c r="A1017" t="s">
        <v>2971</v>
      </c>
      <c r="B1017" t="s">
        <v>790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2318</v>
      </c>
      <c r="N1017"/>
    </row>
    <row r="1018" spans="1:14">
      <c r="A1018" t="s">
        <v>2972</v>
      </c>
      <c r="B1018" t="s">
        <v>790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2305</v>
      </c>
      <c r="N1018"/>
    </row>
    <row r="1019" spans="1:14">
      <c r="A1019" t="s">
        <v>2973</v>
      </c>
      <c r="B1019" t="s">
        <v>790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3111</v>
      </c>
      <c r="N1019"/>
    </row>
    <row r="1020" spans="1:14">
      <c r="A1020" t="s">
        <v>3182</v>
      </c>
      <c r="B1020" t="s">
        <v>790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3320</v>
      </c>
      <c r="N1020"/>
    </row>
    <row r="1021" spans="1:14">
      <c r="A1021" t="s">
        <v>2075</v>
      </c>
      <c r="B1021" t="s">
        <v>790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2076</v>
      </c>
      <c r="N1021"/>
    </row>
    <row r="1022" spans="1:14">
      <c r="A1022" t="s">
        <v>2077</v>
      </c>
      <c r="B1022" t="s">
        <v>790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2078</v>
      </c>
      <c r="N1022"/>
    </row>
    <row r="1023" spans="1:14">
      <c r="A1023" t="s">
        <v>2079</v>
      </c>
      <c r="B1023" t="s">
        <v>790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2080</v>
      </c>
      <c r="N1023"/>
    </row>
    <row r="1024" spans="1:14">
      <c r="A1024" t="s">
        <v>476</v>
      </c>
      <c r="B1024" t="s">
        <v>790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2081</v>
      </c>
      <c r="N1024"/>
    </row>
    <row r="1025" spans="1:14">
      <c r="A1025" t="s">
        <v>475</v>
      </c>
      <c r="B1025" t="s">
        <v>790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2082</v>
      </c>
      <c r="N1025"/>
    </row>
    <row r="1026" spans="1:14" hidden="1">
      <c r="A1026" t="s">
        <v>270</v>
      </c>
      <c r="B1026" t="s">
        <v>790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2083</v>
      </c>
      <c r="N1026"/>
    </row>
    <row r="1027" spans="1:14">
      <c r="A1027" t="s">
        <v>283</v>
      </c>
      <c r="B1027" t="s">
        <v>790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2084</v>
      </c>
      <c r="N1027"/>
    </row>
    <row r="1028" spans="1:14">
      <c r="A1028" t="s">
        <v>3061</v>
      </c>
      <c r="B1028" t="s">
        <v>808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3062</v>
      </c>
      <c r="N1028"/>
    </row>
    <row r="1029" spans="1:14">
      <c r="A1029" t="s">
        <v>2085</v>
      </c>
      <c r="B1029" t="s">
        <v>790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3112</v>
      </c>
      <c r="N1029"/>
    </row>
    <row r="1030" spans="1:14">
      <c r="A1030" t="s">
        <v>2086</v>
      </c>
      <c r="B1030" t="s">
        <v>790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2087</v>
      </c>
      <c r="N1030"/>
    </row>
    <row r="1031" spans="1:14">
      <c r="A1031" t="s">
        <v>154</v>
      </c>
      <c r="B1031" t="s">
        <v>790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2088</v>
      </c>
      <c r="N1031"/>
    </row>
    <row r="1032" spans="1:14">
      <c r="A1032" t="s">
        <v>2089</v>
      </c>
      <c r="B1032" t="s">
        <v>790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2090</v>
      </c>
      <c r="N1032"/>
    </row>
    <row r="1033" spans="1:14">
      <c r="A1033" t="s">
        <v>2091</v>
      </c>
      <c r="B1033" t="s">
        <v>790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2092</v>
      </c>
      <c r="N1033"/>
    </row>
    <row r="1034" spans="1:14">
      <c r="A1034" t="s">
        <v>479</v>
      </c>
      <c r="B1034" t="s">
        <v>790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2093</v>
      </c>
      <c r="N1034"/>
    </row>
    <row r="1035" spans="1:14">
      <c r="A1035" t="s">
        <v>2094</v>
      </c>
      <c r="B1035" t="s">
        <v>790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2095</v>
      </c>
      <c r="N1035"/>
    </row>
    <row r="1036" spans="1:14">
      <c r="A1036" t="s">
        <v>2096</v>
      </c>
      <c r="B1036" t="s">
        <v>790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2097</v>
      </c>
      <c r="N1036"/>
    </row>
    <row r="1037" spans="1:14">
      <c r="A1037" t="s">
        <v>2098</v>
      </c>
      <c r="B1037" t="s">
        <v>790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2099</v>
      </c>
      <c r="N1037"/>
    </row>
    <row r="1038" spans="1:14">
      <c r="A1038" t="s">
        <v>3529</v>
      </c>
      <c r="B1038" t="s">
        <v>790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3530</v>
      </c>
      <c r="N1038"/>
    </row>
    <row r="1039" spans="1:14">
      <c r="A1039" t="s">
        <v>474</v>
      </c>
      <c r="B1039" t="s">
        <v>790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2100</v>
      </c>
      <c r="N1039"/>
    </row>
    <row r="1040" spans="1:14">
      <c r="A1040" t="s">
        <v>155</v>
      </c>
      <c r="B1040" t="s">
        <v>790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2101</v>
      </c>
      <c r="N1040"/>
    </row>
    <row r="1041" spans="1:14">
      <c r="A1041" t="s">
        <v>738</v>
      </c>
      <c r="B1041" t="s">
        <v>790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2102</v>
      </c>
      <c r="N1041"/>
    </row>
    <row r="1042" spans="1:14">
      <c r="A1042" t="s">
        <v>3063</v>
      </c>
      <c r="B1042" t="s">
        <v>790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3064</v>
      </c>
      <c r="N1042"/>
    </row>
    <row r="1043" spans="1:14">
      <c r="A1043" t="s">
        <v>3605</v>
      </c>
      <c r="B1043" t="s">
        <v>790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3606</v>
      </c>
      <c r="N1043"/>
    </row>
    <row r="1044" spans="1:14">
      <c r="A1044" t="s">
        <v>3447</v>
      </c>
      <c r="B1044" t="s">
        <v>790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3448</v>
      </c>
      <c r="N1044"/>
    </row>
    <row r="1045" spans="1:14">
      <c r="A1045" t="s">
        <v>2103</v>
      </c>
      <c r="B1045" t="s">
        <v>790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2104</v>
      </c>
      <c r="N1045"/>
    </row>
    <row r="1046" spans="1:14">
      <c r="A1046" t="s">
        <v>740</v>
      </c>
      <c r="B1046" t="s">
        <v>790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2105</v>
      </c>
      <c r="N1046"/>
    </row>
    <row r="1047" spans="1:14">
      <c r="A1047" t="s">
        <v>2106</v>
      </c>
      <c r="B1047" t="s">
        <v>790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2107</v>
      </c>
      <c r="N1047"/>
    </row>
    <row r="1048" spans="1:14">
      <c r="A1048" t="s">
        <v>3468</v>
      </c>
      <c r="B1048" t="s">
        <v>790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3469</v>
      </c>
      <c r="N1048"/>
    </row>
    <row r="1049" spans="1:14">
      <c r="A1049" t="s">
        <v>156</v>
      </c>
      <c r="B1049" t="s">
        <v>790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2108</v>
      </c>
      <c r="N1049"/>
    </row>
    <row r="1050" spans="1:14">
      <c r="A1050" t="s">
        <v>2109</v>
      </c>
      <c r="B1050" t="s">
        <v>790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2110</v>
      </c>
      <c r="N1050"/>
    </row>
    <row r="1051" spans="1:14">
      <c r="A1051" t="s">
        <v>2986</v>
      </c>
      <c r="B1051" t="s">
        <v>790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1521</v>
      </c>
      <c r="N1051"/>
    </row>
    <row r="1052" spans="1:14">
      <c r="A1052" t="s">
        <v>2111</v>
      </c>
      <c r="B1052" t="s">
        <v>790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2112</v>
      </c>
      <c r="N1052"/>
    </row>
    <row r="1053" spans="1:14" hidden="1">
      <c r="A1053" t="s">
        <v>271</v>
      </c>
      <c r="B1053" t="s">
        <v>790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2113</v>
      </c>
      <c r="N1053"/>
    </row>
    <row r="1054" spans="1:14">
      <c r="A1054" t="s">
        <v>2114</v>
      </c>
      <c r="B1054" t="s">
        <v>790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2115</v>
      </c>
      <c r="N1054"/>
    </row>
    <row r="1055" spans="1:14">
      <c r="A1055" t="s">
        <v>272</v>
      </c>
      <c r="B1055" t="s">
        <v>790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2116</v>
      </c>
      <c r="N1055"/>
    </row>
    <row r="1056" spans="1:14">
      <c r="A1056" t="s">
        <v>157</v>
      </c>
      <c r="B1056" t="s">
        <v>790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2117</v>
      </c>
      <c r="N1056"/>
    </row>
    <row r="1057" spans="1:14">
      <c r="A1057" t="s">
        <v>3321</v>
      </c>
      <c r="B1057" t="s">
        <v>790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3322</v>
      </c>
      <c r="N1057"/>
    </row>
    <row r="1058" spans="1:14">
      <c r="A1058" t="s">
        <v>2118</v>
      </c>
      <c r="B1058" t="s">
        <v>790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2119</v>
      </c>
      <c r="N1058"/>
    </row>
    <row r="1059" spans="1:14">
      <c r="A1059" t="s">
        <v>2120</v>
      </c>
      <c r="B1059" t="s">
        <v>790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2121</v>
      </c>
      <c r="N1059"/>
    </row>
    <row r="1060" spans="1:14">
      <c r="A1060" t="s">
        <v>2122</v>
      </c>
      <c r="B1060" t="s">
        <v>790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2123</v>
      </c>
      <c r="N1060"/>
    </row>
    <row r="1061" spans="1:14">
      <c r="A1061" t="s">
        <v>480</v>
      </c>
      <c r="B1061" t="s">
        <v>790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2124</v>
      </c>
      <c r="N1061"/>
    </row>
    <row r="1062" spans="1:14">
      <c r="A1062" t="s">
        <v>3065</v>
      </c>
      <c r="B1062" t="s">
        <v>790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3066</v>
      </c>
      <c r="N1062"/>
    </row>
    <row r="1063" spans="1:14">
      <c r="A1063" t="s">
        <v>2125</v>
      </c>
      <c r="B1063" t="s">
        <v>790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2126</v>
      </c>
      <c r="N1063"/>
    </row>
    <row r="1064" spans="1:14">
      <c r="A1064" t="s">
        <v>3487</v>
      </c>
      <c r="B1064" t="s">
        <v>790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3488</v>
      </c>
      <c r="N1064"/>
    </row>
    <row r="1065" spans="1:14">
      <c r="A1065" t="s">
        <v>2127</v>
      </c>
      <c r="B1065" t="s">
        <v>790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2128</v>
      </c>
      <c r="N1065"/>
    </row>
    <row r="1066" spans="1:14">
      <c r="A1066" t="s">
        <v>158</v>
      </c>
      <c r="B1066" t="s">
        <v>790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2129</v>
      </c>
      <c r="N1066"/>
    </row>
    <row r="1067" spans="1:14">
      <c r="A1067" t="s">
        <v>2130</v>
      </c>
      <c r="B1067" t="s">
        <v>790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2131</v>
      </c>
      <c r="N1067"/>
    </row>
    <row r="1068" spans="1:14">
      <c r="A1068" t="s">
        <v>2132</v>
      </c>
      <c r="B1068" t="s">
        <v>790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2133</v>
      </c>
      <c r="N1068"/>
    </row>
    <row r="1069" spans="1:14" hidden="1">
      <c r="A1069" t="s">
        <v>3067</v>
      </c>
      <c r="B1069" t="s">
        <v>790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3068</v>
      </c>
      <c r="N1069"/>
    </row>
    <row r="1070" spans="1:14">
      <c r="A1070" t="s">
        <v>2134</v>
      </c>
      <c r="B1070" t="s">
        <v>790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2135</v>
      </c>
      <c r="N1070"/>
    </row>
    <row r="1071" spans="1:14">
      <c r="A1071" t="s">
        <v>2136</v>
      </c>
      <c r="B1071" t="s">
        <v>790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2137</v>
      </c>
      <c r="N1071"/>
    </row>
    <row r="1072" spans="1:14" hidden="1">
      <c r="A1072" t="s">
        <v>2138</v>
      </c>
      <c r="B1072" t="s">
        <v>790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2139</v>
      </c>
      <c r="N1072"/>
    </row>
    <row r="1073" spans="1:14">
      <c r="A1073" t="s">
        <v>2140</v>
      </c>
      <c r="B1073" t="s">
        <v>790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2141</v>
      </c>
      <c r="N1073"/>
    </row>
    <row r="1074" spans="1:14">
      <c r="A1074" t="s">
        <v>2142</v>
      </c>
      <c r="B1074" t="s">
        <v>790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2143</v>
      </c>
      <c r="N1074"/>
    </row>
    <row r="1075" spans="1:14">
      <c r="A1075" t="s">
        <v>2144</v>
      </c>
      <c r="B1075" t="s">
        <v>790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2145</v>
      </c>
      <c r="N1075"/>
    </row>
    <row r="1076" spans="1:14">
      <c r="A1076" t="s">
        <v>481</v>
      </c>
      <c r="B1076" t="s">
        <v>790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2146</v>
      </c>
      <c r="N1076"/>
    </row>
    <row r="1077" spans="1:14">
      <c r="A1077" t="s">
        <v>482</v>
      </c>
      <c r="B1077" t="s">
        <v>790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2147</v>
      </c>
      <c r="N1077"/>
    </row>
    <row r="1078" spans="1:14">
      <c r="A1078" t="s">
        <v>2148</v>
      </c>
      <c r="B1078" t="s">
        <v>790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2149</v>
      </c>
      <c r="N1078"/>
    </row>
    <row r="1079" spans="1:14">
      <c r="A1079" t="s">
        <v>3409</v>
      </c>
      <c r="B1079" t="s">
        <v>790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3410</v>
      </c>
      <c r="N1079"/>
    </row>
    <row r="1080" spans="1:14" hidden="1">
      <c r="A1080" t="s">
        <v>2150</v>
      </c>
      <c r="B1080" t="s">
        <v>790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2151</v>
      </c>
      <c r="N1080"/>
    </row>
    <row r="1081" spans="1:14">
      <c r="A1081" t="s">
        <v>483</v>
      </c>
      <c r="B1081" t="s">
        <v>790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2152</v>
      </c>
      <c r="N1081"/>
    </row>
    <row r="1082" spans="1:14">
      <c r="A1082" t="s">
        <v>2153</v>
      </c>
      <c r="B1082" t="s">
        <v>790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2154</v>
      </c>
      <c r="N1082"/>
    </row>
    <row r="1083" spans="1:14">
      <c r="A1083" t="s">
        <v>2155</v>
      </c>
      <c r="B1083" t="s">
        <v>790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2156</v>
      </c>
      <c r="N1083"/>
    </row>
    <row r="1084" spans="1:14">
      <c r="A1084" t="s">
        <v>2157</v>
      </c>
      <c r="B1084" t="s">
        <v>790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2158</v>
      </c>
      <c r="N1084"/>
    </row>
    <row r="1085" spans="1:14">
      <c r="A1085" t="s">
        <v>3510</v>
      </c>
      <c r="B1085" t="s">
        <v>790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3511</v>
      </c>
      <c r="N1085"/>
    </row>
    <row r="1086" spans="1:14">
      <c r="A1086" t="s">
        <v>159</v>
      </c>
      <c r="B1086" t="s">
        <v>790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2159</v>
      </c>
      <c r="N1086"/>
    </row>
    <row r="1087" spans="1:14">
      <c r="A1087" t="s">
        <v>2160</v>
      </c>
      <c r="B1087" t="s">
        <v>790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2161</v>
      </c>
      <c r="N1087"/>
    </row>
    <row r="1088" spans="1:14">
      <c r="A1088" t="s">
        <v>3476</v>
      </c>
      <c r="B1088" t="s">
        <v>790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3477</v>
      </c>
      <c r="N1088"/>
    </row>
    <row r="1089" spans="1:14">
      <c r="A1089" t="s">
        <v>3069</v>
      </c>
      <c r="B1089" t="s">
        <v>790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3070</v>
      </c>
      <c r="N1089"/>
    </row>
    <row r="1090" spans="1:14">
      <c r="A1090" t="s">
        <v>2162</v>
      </c>
      <c r="B1090" t="s">
        <v>790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2163</v>
      </c>
      <c r="N1090"/>
    </row>
    <row r="1091" spans="1:14">
      <c r="A1091" t="s">
        <v>3547</v>
      </c>
      <c r="B1091" t="s">
        <v>790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3548</v>
      </c>
      <c r="N1091"/>
    </row>
    <row r="1092" spans="1:14">
      <c r="A1092" t="s">
        <v>2164</v>
      </c>
      <c r="B1092" t="s">
        <v>790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2165</v>
      </c>
      <c r="N1092"/>
    </row>
    <row r="1093" spans="1:14">
      <c r="A1093" t="s">
        <v>2166</v>
      </c>
      <c r="B1093" t="s">
        <v>790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2167</v>
      </c>
      <c r="N1093"/>
    </row>
    <row r="1094" spans="1:14" hidden="1">
      <c r="A1094" t="s">
        <v>2168</v>
      </c>
      <c r="B1094" t="s">
        <v>790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2169</v>
      </c>
      <c r="N1094"/>
    </row>
    <row r="1095" spans="1:14" hidden="1">
      <c r="A1095" t="s">
        <v>487</v>
      </c>
      <c r="B1095" t="s">
        <v>790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2170</v>
      </c>
      <c r="N1095"/>
    </row>
    <row r="1096" spans="1:14">
      <c r="A1096" t="s">
        <v>3323</v>
      </c>
      <c r="B1096" t="s">
        <v>790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3324</v>
      </c>
      <c r="N1096"/>
    </row>
    <row r="1097" spans="1:14">
      <c r="A1097" t="s">
        <v>2171</v>
      </c>
      <c r="B1097" t="s">
        <v>790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2172</v>
      </c>
      <c r="N1097"/>
    </row>
    <row r="1098" spans="1:14">
      <c r="A1098" t="s">
        <v>2173</v>
      </c>
      <c r="B1098" t="s">
        <v>790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2174</v>
      </c>
      <c r="N1098"/>
    </row>
    <row r="1099" spans="1:14">
      <c r="A1099" t="s">
        <v>3325</v>
      </c>
      <c r="B1099" t="s">
        <v>808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3326</v>
      </c>
      <c r="N1099"/>
    </row>
    <row r="1100" spans="1:14">
      <c r="A1100" t="s">
        <v>484</v>
      </c>
      <c r="B1100" t="s">
        <v>790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2175</v>
      </c>
      <c r="N1100"/>
    </row>
    <row r="1101" spans="1:14" hidden="1">
      <c r="A1101" t="s">
        <v>2176</v>
      </c>
      <c r="B1101" t="s">
        <v>790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2177</v>
      </c>
      <c r="N1101"/>
    </row>
    <row r="1102" spans="1:14">
      <c r="A1102" t="s">
        <v>2178</v>
      </c>
      <c r="B1102" t="s">
        <v>790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2179</v>
      </c>
      <c r="N1102"/>
    </row>
    <row r="1103" spans="1:14">
      <c r="A1103" t="s">
        <v>3411</v>
      </c>
      <c r="B1103" t="s">
        <v>790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3412</v>
      </c>
      <c r="N1103"/>
    </row>
    <row r="1104" spans="1:14">
      <c r="A1104" t="s">
        <v>160</v>
      </c>
      <c r="B1104" t="s">
        <v>790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2180</v>
      </c>
      <c r="N1104"/>
    </row>
    <row r="1105" spans="1:14">
      <c r="A1105" t="s">
        <v>2181</v>
      </c>
      <c r="B1105" t="s">
        <v>790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2182</v>
      </c>
      <c r="N1105"/>
    </row>
    <row r="1106" spans="1:14">
      <c r="A1106" t="s">
        <v>3327</v>
      </c>
      <c r="B1106" t="s">
        <v>790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3328</v>
      </c>
      <c r="N1106"/>
    </row>
    <row r="1107" spans="1:14">
      <c r="A1107" t="s">
        <v>488</v>
      </c>
      <c r="B1107" t="s">
        <v>790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2183</v>
      </c>
      <c r="N1107"/>
    </row>
    <row r="1108" spans="1:14">
      <c r="A1108" t="s">
        <v>161</v>
      </c>
      <c r="B1108" t="s">
        <v>790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2184</v>
      </c>
      <c r="N1108"/>
    </row>
    <row r="1109" spans="1:14">
      <c r="A1109" t="s">
        <v>162</v>
      </c>
      <c r="B1109" t="s">
        <v>790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2185</v>
      </c>
      <c r="N1109"/>
    </row>
    <row r="1110" spans="1:14">
      <c r="A1110" t="s">
        <v>275</v>
      </c>
      <c r="B1110" t="s">
        <v>790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2186</v>
      </c>
      <c r="N1110"/>
    </row>
    <row r="1111" spans="1:14">
      <c r="A1111" t="s">
        <v>2187</v>
      </c>
      <c r="B1111" t="s">
        <v>790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2188</v>
      </c>
      <c r="N1111"/>
    </row>
    <row r="1112" spans="1:14">
      <c r="A1112" t="s">
        <v>666</v>
      </c>
      <c r="B1112" t="s">
        <v>790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2189</v>
      </c>
      <c r="N1112"/>
    </row>
    <row r="1113" spans="1:14">
      <c r="A1113" t="s">
        <v>2190</v>
      </c>
      <c r="B1113" t="s">
        <v>790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2191</v>
      </c>
      <c r="N1113"/>
    </row>
    <row r="1114" spans="1:14">
      <c r="A1114" t="s">
        <v>277</v>
      </c>
      <c r="B1114" t="s">
        <v>790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2192</v>
      </c>
      <c r="N1114"/>
    </row>
    <row r="1115" spans="1:14">
      <c r="A1115" t="s">
        <v>494</v>
      </c>
      <c r="B1115" t="s">
        <v>790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2193</v>
      </c>
      <c r="N1115"/>
    </row>
    <row r="1116" spans="1:14">
      <c r="A1116" t="s">
        <v>2194</v>
      </c>
      <c r="B1116" t="s">
        <v>790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2195</v>
      </c>
      <c r="N1116"/>
    </row>
    <row r="1117" spans="1:14">
      <c r="A1117" t="s">
        <v>489</v>
      </c>
      <c r="B1117" t="s">
        <v>790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2196</v>
      </c>
      <c r="N1117"/>
    </row>
    <row r="1118" spans="1:14">
      <c r="A1118" t="s">
        <v>490</v>
      </c>
      <c r="B1118" t="s">
        <v>790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2197</v>
      </c>
      <c r="N1118"/>
    </row>
    <row r="1119" spans="1:14">
      <c r="A1119" t="s">
        <v>163</v>
      </c>
      <c r="B1119" t="s">
        <v>790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2198</v>
      </c>
      <c r="N1119"/>
    </row>
    <row r="1120" spans="1:14">
      <c r="A1120" t="s">
        <v>273</v>
      </c>
      <c r="B1120" t="s">
        <v>790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2199</v>
      </c>
      <c r="N1120"/>
    </row>
    <row r="1121" spans="1:14">
      <c r="A1121" t="s">
        <v>2200</v>
      </c>
      <c r="B1121" t="s">
        <v>790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2201</v>
      </c>
      <c r="N1121"/>
    </row>
    <row r="1122" spans="1:14">
      <c r="A1122" t="s">
        <v>2202</v>
      </c>
      <c r="B1122" t="s">
        <v>790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2203</v>
      </c>
      <c r="N1122"/>
    </row>
    <row r="1123" spans="1:14">
      <c r="A1123" t="s">
        <v>2204</v>
      </c>
      <c r="B1123" t="s">
        <v>808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2205</v>
      </c>
      <c r="N1123"/>
    </row>
    <row r="1124" spans="1:14">
      <c r="A1124" t="s">
        <v>2206</v>
      </c>
      <c r="B1124" t="s">
        <v>790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2207</v>
      </c>
      <c r="N1124"/>
    </row>
    <row r="1125" spans="1:14">
      <c r="A1125" t="s">
        <v>2208</v>
      </c>
      <c r="B1125" t="s">
        <v>790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2209</v>
      </c>
      <c r="N1125"/>
    </row>
    <row r="1126" spans="1:14">
      <c r="A1126" t="s">
        <v>3449</v>
      </c>
      <c r="B1126" t="s">
        <v>808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3450</v>
      </c>
      <c r="N1126"/>
    </row>
    <row r="1127" spans="1:14">
      <c r="A1127" t="s">
        <v>2210</v>
      </c>
      <c r="B1127" t="s">
        <v>790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2211</v>
      </c>
      <c r="N1127"/>
    </row>
    <row r="1128" spans="1:14">
      <c r="A1128" t="s">
        <v>164</v>
      </c>
      <c r="B1128" t="s">
        <v>790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2212</v>
      </c>
      <c r="N1128"/>
    </row>
    <row r="1129" spans="1:14">
      <c r="A1129" t="s">
        <v>2213</v>
      </c>
      <c r="B1129" t="s">
        <v>790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2214</v>
      </c>
      <c r="N1129"/>
    </row>
    <row r="1130" spans="1:14" hidden="1">
      <c r="A1130" t="s">
        <v>274</v>
      </c>
      <c r="B1130" t="s">
        <v>790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2215</v>
      </c>
      <c r="N1130"/>
    </row>
    <row r="1131" spans="1:14">
      <c r="A1131" t="s">
        <v>2216</v>
      </c>
      <c r="B1131" t="s">
        <v>790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2217</v>
      </c>
      <c r="N1131"/>
    </row>
    <row r="1132" spans="1:14">
      <c r="A1132" t="s">
        <v>485</v>
      </c>
      <c r="B1132" t="s">
        <v>790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2218</v>
      </c>
      <c r="N1132"/>
    </row>
    <row r="1133" spans="1:14">
      <c r="A1133" t="s">
        <v>3113</v>
      </c>
      <c r="B1133" t="s">
        <v>790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3114</v>
      </c>
      <c r="N1133"/>
    </row>
    <row r="1134" spans="1:14">
      <c r="A1134" t="s">
        <v>2219</v>
      </c>
      <c r="B1134" t="s">
        <v>790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2220</v>
      </c>
      <c r="N1134"/>
    </row>
    <row r="1135" spans="1:14">
      <c r="A1135" t="s">
        <v>2221</v>
      </c>
      <c r="B1135" t="s">
        <v>790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2222</v>
      </c>
      <c r="N1135"/>
    </row>
    <row r="1136" spans="1:14">
      <c r="A1136" t="s">
        <v>491</v>
      </c>
      <c r="B1136" t="s">
        <v>790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2223</v>
      </c>
      <c r="N1136"/>
    </row>
    <row r="1137" spans="1:14">
      <c r="A1137" t="s">
        <v>2224</v>
      </c>
      <c r="B1137" t="s">
        <v>790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2225</v>
      </c>
      <c r="N1137"/>
    </row>
    <row r="1138" spans="1:14">
      <c r="A1138" t="s">
        <v>2226</v>
      </c>
      <c r="B1138" t="s">
        <v>790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2227</v>
      </c>
      <c r="N1138"/>
    </row>
    <row r="1139" spans="1:14">
      <c r="A1139" t="s">
        <v>2960</v>
      </c>
      <c r="B1139" t="s">
        <v>790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2961</v>
      </c>
      <c r="N1139"/>
    </row>
    <row r="1140" spans="1:14">
      <c r="A1140" t="s">
        <v>165</v>
      </c>
      <c r="B1140" t="s">
        <v>790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2228</v>
      </c>
      <c r="N1140"/>
    </row>
    <row r="1141" spans="1:14">
      <c r="A1141" t="s">
        <v>3565</v>
      </c>
      <c r="B1141" t="s">
        <v>808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3566</v>
      </c>
      <c r="N1141"/>
    </row>
    <row r="1142" spans="1:14">
      <c r="A1142" t="s">
        <v>2229</v>
      </c>
      <c r="B1142" t="s">
        <v>790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2230</v>
      </c>
      <c r="N1142"/>
    </row>
    <row r="1143" spans="1:14">
      <c r="A1143" t="s">
        <v>2231</v>
      </c>
      <c r="B1143" t="s">
        <v>790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2232</v>
      </c>
      <c r="N1143"/>
    </row>
    <row r="1144" spans="1:14">
      <c r="A1144" t="s">
        <v>2233</v>
      </c>
      <c r="B1144" t="s">
        <v>790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2234</v>
      </c>
      <c r="N1144"/>
    </row>
    <row r="1145" spans="1:14">
      <c r="A1145" t="s">
        <v>2235</v>
      </c>
      <c r="B1145" t="s">
        <v>790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2236</v>
      </c>
      <c r="N1145"/>
    </row>
    <row r="1146" spans="1:14">
      <c r="A1146" t="s">
        <v>3514</v>
      </c>
      <c r="B1146" t="s">
        <v>790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3515</v>
      </c>
      <c r="N1146"/>
    </row>
    <row r="1147" spans="1:14">
      <c r="A1147" t="s">
        <v>2934</v>
      </c>
      <c r="B1147" t="s">
        <v>790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2935</v>
      </c>
      <c r="N1147"/>
    </row>
    <row r="1148" spans="1:14">
      <c r="A1148" t="s">
        <v>492</v>
      </c>
      <c r="B1148" t="s">
        <v>790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2237</v>
      </c>
      <c r="N1148"/>
    </row>
    <row r="1149" spans="1:14">
      <c r="A1149" t="s">
        <v>2238</v>
      </c>
      <c r="B1149" t="s">
        <v>790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2239</v>
      </c>
      <c r="N1149"/>
    </row>
    <row r="1150" spans="1:14">
      <c r="A1150" t="s">
        <v>3581</v>
      </c>
      <c r="B1150" t="s">
        <v>808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3582</v>
      </c>
      <c r="N1150"/>
    </row>
    <row r="1151" spans="1:14">
      <c r="A1151" t="s">
        <v>3567</v>
      </c>
      <c r="B1151" t="s">
        <v>808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3568</v>
      </c>
      <c r="N1151"/>
    </row>
    <row r="1152" spans="1:14">
      <c r="A1152" t="s">
        <v>765</v>
      </c>
      <c r="B1152" t="s">
        <v>790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3329</v>
      </c>
      <c r="N1152"/>
    </row>
    <row r="1153" spans="1:14">
      <c r="A1153" t="s">
        <v>3583</v>
      </c>
      <c r="B1153" t="s">
        <v>790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3584</v>
      </c>
      <c r="N1153"/>
    </row>
    <row r="1154" spans="1:14">
      <c r="A1154" t="s">
        <v>2240</v>
      </c>
      <c r="B1154" t="s">
        <v>790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2241</v>
      </c>
      <c r="N1154"/>
    </row>
    <row r="1155" spans="1:14">
      <c r="A1155" t="s">
        <v>2242</v>
      </c>
      <c r="B1155" t="s">
        <v>790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2243</v>
      </c>
      <c r="N1155"/>
    </row>
    <row r="1156" spans="1:14">
      <c r="A1156" t="s">
        <v>3549</v>
      </c>
      <c r="B1156" t="s">
        <v>790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3550</v>
      </c>
      <c r="N1156"/>
    </row>
    <row r="1157" spans="1:14">
      <c r="A1157" t="s">
        <v>3141</v>
      </c>
      <c r="B1157" t="s">
        <v>790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3142</v>
      </c>
      <c r="N1157"/>
    </row>
    <row r="1158" spans="1:14">
      <c r="A1158" t="s">
        <v>2244</v>
      </c>
      <c r="B1158" t="s">
        <v>790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2245</v>
      </c>
      <c r="N1158"/>
    </row>
    <row r="1159" spans="1:14">
      <c r="A1159" t="s">
        <v>276</v>
      </c>
      <c r="B1159" t="s">
        <v>790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2246</v>
      </c>
      <c r="N1159"/>
    </row>
    <row r="1160" spans="1:14">
      <c r="A1160" t="s">
        <v>2247</v>
      </c>
      <c r="B1160" t="s">
        <v>790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2248</v>
      </c>
      <c r="N1160"/>
    </row>
    <row r="1161" spans="1:14">
      <c r="A1161" t="s">
        <v>2249</v>
      </c>
      <c r="B1161" t="s">
        <v>790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2250</v>
      </c>
      <c r="N1161"/>
    </row>
    <row r="1162" spans="1:14">
      <c r="A1162" t="s">
        <v>3132</v>
      </c>
      <c r="B1162" t="s">
        <v>790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3133</v>
      </c>
      <c r="N1162"/>
    </row>
    <row r="1163" spans="1:14">
      <c r="A1163" t="s">
        <v>3071</v>
      </c>
      <c r="B1163" t="s">
        <v>790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3072</v>
      </c>
      <c r="N1163"/>
    </row>
    <row r="1164" spans="1:14">
      <c r="A1164" t="s">
        <v>3073</v>
      </c>
      <c r="B1164" t="s">
        <v>790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3074</v>
      </c>
      <c r="N1164"/>
    </row>
    <row r="1165" spans="1:14">
      <c r="A1165" t="s">
        <v>493</v>
      </c>
      <c r="B1165" t="s">
        <v>790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2251</v>
      </c>
      <c r="N1165"/>
    </row>
    <row r="1166" spans="1:14">
      <c r="A1166" t="s">
        <v>2252</v>
      </c>
      <c r="B1166" t="s">
        <v>790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2253</v>
      </c>
      <c r="N1166"/>
    </row>
    <row r="1167" spans="1:14">
      <c r="A1167" t="s">
        <v>2962</v>
      </c>
      <c r="B1167" t="s">
        <v>808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2963</v>
      </c>
      <c r="N1167"/>
    </row>
    <row r="1168" spans="1:14">
      <c r="A1168" t="s">
        <v>2254</v>
      </c>
      <c r="B1168" t="s">
        <v>790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2255</v>
      </c>
      <c r="N1168"/>
    </row>
    <row r="1169" spans="1:14" hidden="1">
      <c r="A1169" t="s">
        <v>2256</v>
      </c>
      <c r="B1169" t="s">
        <v>790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3115</v>
      </c>
      <c r="N1169"/>
    </row>
    <row r="1170" spans="1:14" hidden="1">
      <c r="A1170" t="s">
        <v>486</v>
      </c>
      <c r="B1170" t="s">
        <v>790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2257</v>
      </c>
      <c r="N1170"/>
    </row>
    <row r="1171" spans="1:14" hidden="1">
      <c r="A1171" t="s">
        <v>2258</v>
      </c>
      <c r="B1171" t="s">
        <v>790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2259</v>
      </c>
      <c r="N1171"/>
    </row>
    <row r="1172" spans="1:14" hidden="1">
      <c r="A1172" t="s">
        <v>2260</v>
      </c>
      <c r="B1172" t="s">
        <v>790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2261</v>
      </c>
      <c r="N1172"/>
    </row>
    <row r="1173" spans="1:14" hidden="1">
      <c r="A1173" t="s">
        <v>2262</v>
      </c>
      <c r="B1173" t="s">
        <v>790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2263</v>
      </c>
      <c r="N1173"/>
    </row>
    <row r="1174" spans="1:14" hidden="1">
      <c r="A1174" t="s">
        <v>166</v>
      </c>
      <c r="B1174" t="s">
        <v>790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2264</v>
      </c>
      <c r="N1174"/>
    </row>
    <row r="1175" spans="1:14" hidden="1">
      <c r="A1175" t="s">
        <v>2265</v>
      </c>
      <c r="B1175" t="s">
        <v>790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2266</v>
      </c>
      <c r="N1175"/>
    </row>
    <row r="1176" spans="1:14" hidden="1">
      <c r="A1176" t="s">
        <v>3451</v>
      </c>
      <c r="B1176" t="s">
        <v>790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3452</v>
      </c>
      <c r="N1176"/>
    </row>
    <row r="1177" spans="1:14" hidden="1">
      <c r="A1177" t="s">
        <v>278</v>
      </c>
      <c r="B1177" t="s">
        <v>790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2267</v>
      </c>
      <c r="N1177"/>
    </row>
    <row r="1178" spans="1:14" hidden="1">
      <c r="A1178" t="s">
        <v>2268</v>
      </c>
      <c r="B1178" t="s">
        <v>790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2269</v>
      </c>
      <c r="N1178"/>
    </row>
    <row r="1179" spans="1:14">
      <c r="A1179" t="s">
        <v>3551</v>
      </c>
      <c r="B1179" t="s">
        <v>790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3552</v>
      </c>
      <c r="N1179"/>
    </row>
    <row r="1180" spans="1:14">
      <c r="A1180" t="s">
        <v>496</v>
      </c>
      <c r="B1180" t="s">
        <v>790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2270</v>
      </c>
      <c r="N1180"/>
    </row>
    <row r="1181" spans="1:14">
      <c r="A1181" t="s">
        <v>2271</v>
      </c>
      <c r="B1181" t="s">
        <v>790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2272</v>
      </c>
      <c r="N1181"/>
    </row>
    <row r="1182" spans="1:14">
      <c r="A1182" t="s">
        <v>498</v>
      </c>
      <c r="B1182" t="s">
        <v>790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2273</v>
      </c>
      <c r="N1182"/>
    </row>
    <row r="1183" spans="1:14">
      <c r="A1183" t="s">
        <v>279</v>
      </c>
      <c r="B1183" t="s">
        <v>790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2274</v>
      </c>
      <c r="N1183"/>
    </row>
    <row r="1184" spans="1:14">
      <c r="A1184" t="s">
        <v>2275</v>
      </c>
      <c r="B1184" t="s">
        <v>790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2276</v>
      </c>
      <c r="N1184"/>
    </row>
    <row r="1185" spans="1:14">
      <c r="A1185" t="s">
        <v>2277</v>
      </c>
      <c r="B1185" t="s">
        <v>790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2278</v>
      </c>
      <c r="N1185"/>
    </row>
    <row r="1186" spans="1:14">
      <c r="A1186" t="s">
        <v>499</v>
      </c>
      <c r="B1186" t="s">
        <v>790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2279</v>
      </c>
      <c r="N1186"/>
    </row>
    <row r="1187" spans="1:14">
      <c r="A1187" t="s">
        <v>2280</v>
      </c>
      <c r="B1187" t="s">
        <v>790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2281</v>
      </c>
      <c r="N1187"/>
    </row>
    <row r="1188" spans="1:14">
      <c r="A1188" t="s">
        <v>2282</v>
      </c>
      <c r="B1188" t="s">
        <v>790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2283</v>
      </c>
      <c r="N1188"/>
    </row>
    <row r="1189" spans="1:14">
      <c r="A1189" t="s">
        <v>167</v>
      </c>
      <c r="B1189" t="s">
        <v>790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2284</v>
      </c>
      <c r="N1189"/>
    </row>
    <row r="1190" spans="1:14">
      <c r="A1190" t="s">
        <v>2285</v>
      </c>
      <c r="B1190" t="s">
        <v>790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2286</v>
      </c>
      <c r="N1190"/>
    </row>
    <row r="1191" spans="1:14">
      <c r="A1191" t="s">
        <v>2287</v>
      </c>
      <c r="B1191" t="s">
        <v>790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2288</v>
      </c>
      <c r="N1191"/>
    </row>
    <row r="1192" spans="1:14">
      <c r="A1192" t="s">
        <v>2289</v>
      </c>
      <c r="B1192" t="s">
        <v>790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2290</v>
      </c>
      <c r="N1192"/>
    </row>
    <row r="1193" spans="1:14">
      <c r="A1193" t="s">
        <v>3330</v>
      </c>
      <c r="B1193" t="s">
        <v>790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3331</v>
      </c>
      <c r="N1193"/>
    </row>
    <row r="1194" spans="1:14">
      <c r="A1194" t="s">
        <v>3332</v>
      </c>
      <c r="B1194" t="s">
        <v>790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3333</v>
      </c>
      <c r="N1194"/>
    </row>
    <row r="1195" spans="1:14">
      <c r="A1195" t="s">
        <v>2291</v>
      </c>
      <c r="B1195" t="s">
        <v>790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2292</v>
      </c>
      <c r="N1195"/>
    </row>
    <row r="1196" spans="1:14">
      <c r="A1196" t="s">
        <v>501</v>
      </c>
      <c r="B1196" t="s">
        <v>790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2293</v>
      </c>
      <c r="N1196"/>
    </row>
    <row r="1197" spans="1:14">
      <c r="A1197" t="s">
        <v>502</v>
      </c>
      <c r="B1197" t="s">
        <v>790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2294</v>
      </c>
      <c r="N1197"/>
    </row>
    <row r="1198" spans="1:14">
      <c r="A1198" t="s">
        <v>2295</v>
      </c>
      <c r="B1198" t="s">
        <v>790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2296</v>
      </c>
      <c r="N1198"/>
    </row>
    <row r="1199" spans="1:14">
      <c r="A1199" t="s">
        <v>168</v>
      </c>
      <c r="B1199" t="s">
        <v>790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2297</v>
      </c>
      <c r="N1199"/>
    </row>
    <row r="1200" spans="1:14">
      <c r="A1200" t="s">
        <v>500</v>
      </c>
      <c r="B1200" t="s">
        <v>790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2298</v>
      </c>
      <c r="N1200"/>
    </row>
    <row r="1201" spans="1:14">
      <c r="A1201" t="s">
        <v>3334</v>
      </c>
      <c r="B1201" t="s">
        <v>790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3335</v>
      </c>
      <c r="N1201"/>
    </row>
    <row r="1202" spans="1:14">
      <c r="A1202" t="s">
        <v>169</v>
      </c>
      <c r="B1202" t="s">
        <v>790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2299</v>
      </c>
      <c r="N1202"/>
    </row>
    <row r="1203" spans="1:14" hidden="1">
      <c r="A1203" t="s">
        <v>503</v>
      </c>
      <c r="B1203" t="s">
        <v>790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2300</v>
      </c>
      <c r="N1203"/>
    </row>
    <row r="1204" spans="1:14" hidden="1">
      <c r="A1204" t="s">
        <v>2301</v>
      </c>
      <c r="B1204" t="s">
        <v>790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2302</v>
      </c>
      <c r="N1204"/>
    </row>
    <row r="1205" spans="1:14" hidden="1">
      <c r="A1205" t="s">
        <v>504</v>
      </c>
      <c r="B1205" t="s">
        <v>790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2303</v>
      </c>
      <c r="N1205"/>
    </row>
    <row r="1206" spans="1:14">
      <c r="A1206" t="s">
        <v>505</v>
      </c>
      <c r="B1206" t="s">
        <v>790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2304</v>
      </c>
      <c r="N1206"/>
    </row>
    <row r="1207" spans="1:14">
      <c r="A1207" t="s">
        <v>170</v>
      </c>
      <c r="B1207" t="s">
        <v>790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2308</v>
      </c>
      <c r="N1207"/>
    </row>
    <row r="1208" spans="1:14">
      <c r="A1208" t="s">
        <v>2309</v>
      </c>
      <c r="B1208" t="s">
        <v>790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2310</v>
      </c>
      <c r="N1208"/>
    </row>
    <row r="1209" spans="1:14">
      <c r="A1209" t="s">
        <v>506</v>
      </c>
      <c r="B1209" t="s">
        <v>790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2311</v>
      </c>
      <c r="N1209"/>
    </row>
    <row r="1210" spans="1:14">
      <c r="A1210" t="s">
        <v>3180</v>
      </c>
      <c r="B1210" t="s">
        <v>790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3181</v>
      </c>
      <c r="N1210"/>
    </row>
    <row r="1211" spans="1:14">
      <c r="A1211" t="s">
        <v>519</v>
      </c>
      <c r="B1211" t="s">
        <v>790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2312</v>
      </c>
      <c r="N1211"/>
    </row>
    <row r="1212" spans="1:14">
      <c r="A1212" t="s">
        <v>508</v>
      </c>
      <c r="B1212" t="s">
        <v>790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2313</v>
      </c>
      <c r="N1212"/>
    </row>
    <row r="1213" spans="1:14">
      <c r="A1213" t="s">
        <v>2314</v>
      </c>
      <c r="B1213" t="s">
        <v>790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2315</v>
      </c>
      <c r="N1213"/>
    </row>
    <row r="1214" spans="1:14">
      <c r="A1214" t="s">
        <v>2316</v>
      </c>
      <c r="B1214" t="s">
        <v>790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2317</v>
      </c>
      <c r="N1214"/>
    </row>
    <row r="1215" spans="1:14">
      <c r="A1215" t="s">
        <v>3118</v>
      </c>
      <c r="B1215" t="s">
        <v>790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3119</v>
      </c>
      <c r="N1215"/>
    </row>
    <row r="1216" spans="1:14">
      <c r="A1216" t="s">
        <v>2319</v>
      </c>
      <c r="B1216" t="s">
        <v>790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2320</v>
      </c>
      <c r="N1216"/>
    </row>
    <row r="1217" spans="1:14">
      <c r="A1217" t="s">
        <v>2321</v>
      </c>
      <c r="B1217" t="s">
        <v>808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2322</v>
      </c>
      <c r="N1217"/>
    </row>
    <row r="1218" spans="1:14">
      <c r="A1218" t="s">
        <v>2323</v>
      </c>
      <c r="B1218" t="s">
        <v>790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2324</v>
      </c>
      <c r="N1218"/>
    </row>
    <row r="1219" spans="1:14">
      <c r="A1219" t="s">
        <v>2325</v>
      </c>
      <c r="B1219" t="s">
        <v>790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2326</v>
      </c>
      <c r="N1219"/>
    </row>
    <row r="1220" spans="1:14">
      <c r="A1220" t="s">
        <v>495</v>
      </c>
      <c r="B1220" t="s">
        <v>790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2327</v>
      </c>
      <c r="N1220"/>
    </row>
    <row r="1221" spans="1:14">
      <c r="A1221" t="s">
        <v>2328</v>
      </c>
      <c r="B1221" t="s">
        <v>790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2329</v>
      </c>
      <c r="N1221"/>
    </row>
    <row r="1222" spans="1:14">
      <c r="A1222" t="s">
        <v>2330</v>
      </c>
      <c r="B1222" t="s">
        <v>790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2331</v>
      </c>
      <c r="N1222"/>
    </row>
    <row r="1223" spans="1:14">
      <c r="A1223" t="s">
        <v>3336</v>
      </c>
      <c r="B1223" t="s">
        <v>808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3337</v>
      </c>
      <c r="N1223"/>
    </row>
    <row r="1224" spans="1:14">
      <c r="A1224" t="s">
        <v>2332</v>
      </c>
      <c r="B1224" t="s">
        <v>790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2333</v>
      </c>
      <c r="N1224"/>
    </row>
    <row r="1225" spans="1:14">
      <c r="A1225" t="s">
        <v>3338</v>
      </c>
      <c r="B1225" t="s">
        <v>808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3339</v>
      </c>
      <c r="N1225"/>
    </row>
    <row r="1226" spans="1:14">
      <c r="A1226" t="s">
        <v>3340</v>
      </c>
      <c r="B1226" t="s">
        <v>790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3341</v>
      </c>
      <c r="N1226"/>
    </row>
    <row r="1227" spans="1:14" hidden="1">
      <c r="A1227" t="s">
        <v>2335</v>
      </c>
      <c r="B1227" t="s">
        <v>790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2336</v>
      </c>
      <c r="N1227"/>
    </row>
    <row r="1228" spans="1:14">
      <c r="A1228" t="s">
        <v>2936</v>
      </c>
      <c r="B1228" t="s">
        <v>790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2937</v>
      </c>
      <c r="N1228"/>
    </row>
    <row r="1229" spans="1:14">
      <c r="A1229" t="s">
        <v>3342</v>
      </c>
      <c r="B1229" t="s">
        <v>790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3343</v>
      </c>
      <c r="N1229"/>
    </row>
    <row r="1230" spans="1:14">
      <c r="A1230" t="s">
        <v>3344</v>
      </c>
      <c r="B1230" t="s">
        <v>790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3345</v>
      </c>
      <c r="N1230"/>
    </row>
    <row r="1231" spans="1:14">
      <c r="A1231" t="s">
        <v>2337</v>
      </c>
      <c r="B1231" t="s">
        <v>790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2338</v>
      </c>
      <c r="N1231"/>
    </row>
    <row r="1232" spans="1:14">
      <c r="A1232" t="s">
        <v>507</v>
      </c>
      <c r="B1232" t="s">
        <v>790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2339</v>
      </c>
      <c r="N1232"/>
    </row>
    <row r="1233" spans="1:14">
      <c r="A1233" t="s">
        <v>2340</v>
      </c>
      <c r="B1233" t="s">
        <v>790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2341</v>
      </c>
      <c r="N1233"/>
    </row>
    <row r="1234" spans="1:14">
      <c r="A1234" t="s">
        <v>3075</v>
      </c>
      <c r="B1234" t="s">
        <v>790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3076</v>
      </c>
      <c r="N1234"/>
    </row>
    <row r="1235" spans="1:14">
      <c r="A1235" t="s">
        <v>2343</v>
      </c>
      <c r="B1235" t="s">
        <v>790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2344</v>
      </c>
      <c r="N1235"/>
    </row>
    <row r="1236" spans="1:14">
      <c r="A1236" t="s">
        <v>2345</v>
      </c>
      <c r="B1236" t="s">
        <v>790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2346</v>
      </c>
      <c r="N1236"/>
    </row>
    <row r="1237" spans="1:14">
      <c r="A1237" t="s">
        <v>3569</v>
      </c>
      <c r="B1237" t="s">
        <v>808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3570</v>
      </c>
      <c r="N1237"/>
    </row>
    <row r="1238" spans="1:14">
      <c r="A1238" t="s">
        <v>3077</v>
      </c>
      <c r="B1238" t="s">
        <v>790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3078</v>
      </c>
      <c r="N1238"/>
    </row>
    <row r="1239" spans="1:14">
      <c r="A1239" t="s">
        <v>3079</v>
      </c>
      <c r="B1239" t="s">
        <v>790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3080</v>
      </c>
      <c r="N1239"/>
    </row>
    <row r="1240" spans="1:14">
      <c r="A1240" t="s">
        <v>3346</v>
      </c>
      <c r="B1240" t="s">
        <v>808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3347</v>
      </c>
      <c r="N1240"/>
    </row>
    <row r="1241" spans="1:14">
      <c r="A1241" t="s">
        <v>3348</v>
      </c>
      <c r="B1241" t="s">
        <v>808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3349</v>
      </c>
      <c r="N1241"/>
    </row>
    <row r="1242" spans="1:14">
      <c r="A1242" t="s">
        <v>2347</v>
      </c>
      <c r="B1242" t="s">
        <v>790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2348</v>
      </c>
      <c r="N1242"/>
    </row>
    <row r="1243" spans="1:14">
      <c r="A1243" t="s">
        <v>2349</v>
      </c>
      <c r="B1243" t="s">
        <v>790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2350</v>
      </c>
      <c r="N1243"/>
    </row>
    <row r="1244" spans="1:14">
      <c r="A1244" t="s">
        <v>2351</v>
      </c>
      <c r="B1244" t="s">
        <v>790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2352</v>
      </c>
      <c r="N1244"/>
    </row>
    <row r="1245" spans="1:14">
      <c r="A1245" t="s">
        <v>497</v>
      </c>
      <c r="B1245" t="s">
        <v>790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2353</v>
      </c>
      <c r="N1245"/>
    </row>
    <row r="1246" spans="1:14">
      <c r="A1246" t="s">
        <v>3571</v>
      </c>
      <c r="B1246" t="s">
        <v>790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3572</v>
      </c>
      <c r="N1246"/>
    </row>
    <row r="1247" spans="1:14">
      <c r="A1247" t="s">
        <v>3607</v>
      </c>
      <c r="B1247" t="s">
        <v>790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3608</v>
      </c>
      <c r="N1247"/>
    </row>
    <row r="1248" spans="1:14">
      <c r="A1248" t="s">
        <v>3081</v>
      </c>
      <c r="B1248" t="s">
        <v>790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3082</v>
      </c>
      <c r="N1248"/>
    </row>
    <row r="1249" spans="1:14">
      <c r="A1249" t="s">
        <v>512</v>
      </c>
      <c r="B1249" t="s">
        <v>790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2354</v>
      </c>
      <c r="N1249"/>
    </row>
    <row r="1250" spans="1:14" hidden="1">
      <c r="A1250" t="s">
        <v>2355</v>
      </c>
      <c r="B1250" t="s">
        <v>790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2356</v>
      </c>
      <c r="N1250"/>
    </row>
    <row r="1251" spans="1:14">
      <c r="A1251" t="s">
        <v>2357</v>
      </c>
      <c r="B1251" t="s">
        <v>790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2358</v>
      </c>
      <c r="N1251"/>
    </row>
    <row r="1252" spans="1:14">
      <c r="A1252" t="s">
        <v>3481</v>
      </c>
      <c r="B1252" t="s">
        <v>808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3482</v>
      </c>
      <c r="N1252"/>
    </row>
    <row r="1253" spans="1:14">
      <c r="A1253" t="s">
        <v>2359</v>
      </c>
      <c r="B1253" t="s">
        <v>790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2360</v>
      </c>
      <c r="N1253"/>
    </row>
    <row r="1254" spans="1:14">
      <c r="A1254" t="s">
        <v>171</v>
      </c>
      <c r="B1254" t="s">
        <v>790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2361</v>
      </c>
      <c r="N1254"/>
    </row>
    <row r="1255" spans="1:14">
      <c r="A1255" t="s">
        <v>3573</v>
      </c>
      <c r="B1255" t="s">
        <v>790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3574</v>
      </c>
      <c r="N1255"/>
    </row>
    <row r="1256" spans="1:14">
      <c r="A1256" t="s">
        <v>2362</v>
      </c>
      <c r="B1256" t="s">
        <v>790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2363</v>
      </c>
      <c r="N1256"/>
    </row>
    <row r="1257" spans="1:14">
      <c r="A1257" t="s">
        <v>2364</v>
      </c>
      <c r="B1257" t="s">
        <v>790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2365</v>
      </c>
      <c r="N1257"/>
    </row>
    <row r="1258" spans="1:14">
      <c r="A1258" t="s">
        <v>2366</v>
      </c>
      <c r="B1258" t="s">
        <v>790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2367</v>
      </c>
      <c r="N1258"/>
    </row>
    <row r="1259" spans="1:14">
      <c r="A1259" t="s">
        <v>2368</v>
      </c>
      <c r="B1259" t="s">
        <v>790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2369</v>
      </c>
      <c r="N1259"/>
    </row>
    <row r="1260" spans="1:14">
      <c r="A1260" t="s">
        <v>3350</v>
      </c>
      <c r="B1260" t="s">
        <v>790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3351</v>
      </c>
      <c r="N1260"/>
    </row>
    <row r="1261" spans="1:14">
      <c r="A1261" t="s">
        <v>2370</v>
      </c>
      <c r="B1261" t="s">
        <v>790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2371</v>
      </c>
      <c r="N1261"/>
    </row>
    <row r="1262" spans="1:14">
      <c r="A1262" t="s">
        <v>2372</v>
      </c>
      <c r="B1262" t="s">
        <v>790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2373</v>
      </c>
      <c r="N1262"/>
    </row>
    <row r="1263" spans="1:14">
      <c r="A1263" t="s">
        <v>586</v>
      </c>
      <c r="B1263" t="s">
        <v>790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2374</v>
      </c>
      <c r="N1263"/>
    </row>
    <row r="1264" spans="1:14">
      <c r="A1264" t="s">
        <v>2375</v>
      </c>
      <c r="B1264" t="s">
        <v>790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2376</v>
      </c>
      <c r="N1264"/>
    </row>
    <row r="1265" spans="1:14">
      <c r="A1265" t="s">
        <v>2377</v>
      </c>
      <c r="B1265" t="s">
        <v>790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2378</v>
      </c>
      <c r="N1265"/>
    </row>
    <row r="1266" spans="1:14" hidden="1">
      <c r="A1266" t="s">
        <v>3352</v>
      </c>
      <c r="B1266" t="s">
        <v>790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3353</v>
      </c>
      <c r="N1266"/>
    </row>
    <row r="1267" spans="1:14">
      <c r="A1267" t="s">
        <v>743</v>
      </c>
      <c r="B1267" t="s">
        <v>790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2379</v>
      </c>
      <c r="N1267"/>
    </row>
    <row r="1268" spans="1:14">
      <c r="A1268" t="s">
        <v>3083</v>
      </c>
      <c r="B1268" t="s">
        <v>808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3084</v>
      </c>
      <c r="N1268"/>
    </row>
    <row r="1269" spans="1:14">
      <c r="A1269" t="s">
        <v>2380</v>
      </c>
      <c r="B1269" t="s">
        <v>790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2381</v>
      </c>
      <c r="N1269"/>
    </row>
    <row r="1270" spans="1:14">
      <c r="A1270" t="s">
        <v>3354</v>
      </c>
      <c r="B1270" t="s">
        <v>790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3355</v>
      </c>
      <c r="N1270"/>
    </row>
    <row r="1271" spans="1:14" hidden="1">
      <c r="A1271" t="s">
        <v>513</v>
      </c>
      <c r="B1271" t="s">
        <v>790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2382</v>
      </c>
      <c r="N1271"/>
    </row>
    <row r="1272" spans="1:14" hidden="1">
      <c r="A1272" t="s">
        <v>2383</v>
      </c>
      <c r="B1272" t="s">
        <v>790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2384</v>
      </c>
      <c r="N1272"/>
    </row>
    <row r="1273" spans="1:14" hidden="1">
      <c r="A1273" t="s">
        <v>2385</v>
      </c>
      <c r="B1273" t="s">
        <v>790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2386</v>
      </c>
      <c r="N1273"/>
    </row>
    <row r="1274" spans="1:14" hidden="1">
      <c r="A1274" t="s">
        <v>2387</v>
      </c>
      <c r="B1274" t="s">
        <v>790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2388</v>
      </c>
      <c r="N1274"/>
    </row>
    <row r="1275" spans="1:14">
      <c r="A1275" t="s">
        <v>2389</v>
      </c>
      <c r="B1275" t="s">
        <v>790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2390</v>
      </c>
      <c r="N1275"/>
    </row>
    <row r="1276" spans="1:14">
      <c r="A1276" t="s">
        <v>2391</v>
      </c>
      <c r="B1276" t="s">
        <v>790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2392</v>
      </c>
      <c r="N1276"/>
    </row>
    <row r="1277" spans="1:14">
      <c r="A1277" t="s">
        <v>2393</v>
      </c>
      <c r="B1277" t="s">
        <v>790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2394</v>
      </c>
      <c r="N1277"/>
    </row>
    <row r="1278" spans="1:14">
      <c r="A1278" t="s">
        <v>3622</v>
      </c>
      <c r="B1278" t="s">
        <v>790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3623</v>
      </c>
      <c r="N1278"/>
    </row>
    <row r="1279" spans="1:14">
      <c r="A1279" t="s">
        <v>2395</v>
      </c>
      <c r="B1279" t="s">
        <v>790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2943</v>
      </c>
      <c r="N1279"/>
    </row>
    <row r="1280" spans="1:14">
      <c r="A1280" t="s">
        <v>2396</v>
      </c>
      <c r="B1280" t="s">
        <v>790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2397</v>
      </c>
      <c r="N1280"/>
    </row>
    <row r="1281" spans="1:14">
      <c r="A1281" t="s">
        <v>3524</v>
      </c>
      <c r="B1281" t="s">
        <v>790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3525</v>
      </c>
      <c r="N1281"/>
    </row>
    <row r="1282" spans="1:14">
      <c r="A1282" t="s">
        <v>2398</v>
      </c>
      <c r="B1282" t="s">
        <v>790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2399</v>
      </c>
      <c r="N1282"/>
    </row>
    <row r="1283" spans="1:14">
      <c r="A1283" t="s">
        <v>280</v>
      </c>
      <c r="B1283" t="s">
        <v>790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2400</v>
      </c>
      <c r="N1283"/>
    </row>
    <row r="1284" spans="1:14">
      <c r="A1284" t="s">
        <v>172</v>
      </c>
      <c r="B1284" t="s">
        <v>790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2401</v>
      </c>
      <c r="N1284"/>
    </row>
    <row r="1285" spans="1:14" hidden="1">
      <c r="A1285" t="s">
        <v>3085</v>
      </c>
      <c r="B1285" t="s">
        <v>808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3086</v>
      </c>
      <c r="N1285"/>
    </row>
    <row r="1286" spans="1:14">
      <c r="A1286" t="s">
        <v>514</v>
      </c>
      <c r="B1286" t="s">
        <v>790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2402</v>
      </c>
      <c r="N1286"/>
    </row>
    <row r="1287" spans="1:14">
      <c r="A1287" t="s">
        <v>3356</v>
      </c>
      <c r="B1287" t="s">
        <v>790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3357</v>
      </c>
      <c r="N1287"/>
    </row>
    <row r="1288" spans="1:14">
      <c r="A1288" t="s">
        <v>2403</v>
      </c>
      <c r="B1288" t="s">
        <v>790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2404</v>
      </c>
      <c r="N1288"/>
    </row>
    <row r="1289" spans="1:14">
      <c r="A1289" t="s">
        <v>2405</v>
      </c>
      <c r="B1289" t="s">
        <v>790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2406</v>
      </c>
      <c r="N1289"/>
    </row>
    <row r="1290" spans="1:14">
      <c r="A1290" t="s">
        <v>3358</v>
      </c>
      <c r="B1290" t="s">
        <v>808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3359</v>
      </c>
      <c r="N1290"/>
    </row>
    <row r="1291" spans="1:14">
      <c r="A1291" t="s">
        <v>2407</v>
      </c>
      <c r="B1291" t="s">
        <v>790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2408</v>
      </c>
      <c r="N1291"/>
    </row>
    <row r="1292" spans="1:14">
      <c r="A1292" t="s">
        <v>2409</v>
      </c>
      <c r="B1292" t="s">
        <v>790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2410</v>
      </c>
      <c r="N1292"/>
    </row>
    <row r="1293" spans="1:14">
      <c r="A1293" t="s">
        <v>2411</v>
      </c>
      <c r="B1293" t="s">
        <v>790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2412</v>
      </c>
      <c r="N1293"/>
    </row>
    <row r="1294" spans="1:14">
      <c r="A1294" t="s">
        <v>2413</v>
      </c>
      <c r="B1294" t="s">
        <v>790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2414</v>
      </c>
      <c r="N1294"/>
    </row>
    <row r="1295" spans="1:14">
      <c r="A1295" t="s">
        <v>2415</v>
      </c>
      <c r="B1295" t="s">
        <v>790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2416</v>
      </c>
      <c r="N1295"/>
    </row>
    <row r="1296" spans="1:14">
      <c r="A1296" t="s">
        <v>2417</v>
      </c>
      <c r="B1296" t="s">
        <v>790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2418</v>
      </c>
      <c r="N1296"/>
    </row>
    <row r="1297" spans="1:14">
      <c r="A1297" t="s">
        <v>3500</v>
      </c>
      <c r="B1297" t="s">
        <v>790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3501</v>
      </c>
      <c r="N1297"/>
    </row>
    <row r="1298" spans="1:14">
      <c r="A1298" t="s">
        <v>2419</v>
      </c>
      <c r="B1298" t="s">
        <v>790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2420</v>
      </c>
      <c r="N1298"/>
    </row>
    <row r="1299" spans="1:14">
      <c r="A1299" t="s">
        <v>2421</v>
      </c>
      <c r="B1299" t="s">
        <v>790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2422</v>
      </c>
      <c r="N1299"/>
    </row>
    <row r="1300" spans="1:14">
      <c r="A1300" t="s">
        <v>2423</v>
      </c>
      <c r="B1300" t="s">
        <v>790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2424</v>
      </c>
      <c r="N1300"/>
    </row>
    <row r="1301" spans="1:14">
      <c r="A1301" t="s">
        <v>2425</v>
      </c>
      <c r="B1301" t="s">
        <v>790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2426</v>
      </c>
      <c r="N1301"/>
    </row>
    <row r="1302" spans="1:14">
      <c r="A1302" t="s">
        <v>3087</v>
      </c>
      <c r="B1302" t="s">
        <v>790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3088</v>
      </c>
      <c r="N1302"/>
    </row>
    <row r="1303" spans="1:14">
      <c r="A1303" t="s">
        <v>2427</v>
      </c>
      <c r="B1303" t="s">
        <v>790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2428</v>
      </c>
      <c r="N1303"/>
    </row>
    <row r="1304" spans="1:14">
      <c r="A1304" t="s">
        <v>516</v>
      </c>
      <c r="B1304" t="s">
        <v>790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2429</v>
      </c>
      <c r="N1304"/>
    </row>
    <row r="1305" spans="1:14">
      <c r="A1305" t="s">
        <v>2430</v>
      </c>
      <c r="B1305" t="s">
        <v>790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2431</v>
      </c>
      <c r="N1305"/>
    </row>
    <row r="1306" spans="1:14">
      <c r="A1306" t="s">
        <v>3531</v>
      </c>
      <c r="B1306" t="s">
        <v>790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3532</v>
      </c>
      <c r="N1306"/>
    </row>
    <row r="1307" spans="1:14">
      <c r="A1307" t="s">
        <v>2432</v>
      </c>
      <c r="B1307" t="s">
        <v>790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2433</v>
      </c>
      <c r="N1307"/>
    </row>
    <row r="1308" spans="1:14">
      <c r="A1308" t="s">
        <v>2434</v>
      </c>
      <c r="B1308" t="s">
        <v>790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2435</v>
      </c>
      <c r="N1308"/>
    </row>
    <row r="1309" spans="1:14">
      <c r="A1309" t="s">
        <v>2436</v>
      </c>
      <c r="B1309" t="s">
        <v>790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2437</v>
      </c>
      <c r="N1309"/>
    </row>
    <row r="1310" spans="1:14">
      <c r="A1310" t="s">
        <v>2438</v>
      </c>
      <c r="B1310" t="s">
        <v>790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2439</v>
      </c>
      <c r="N1310"/>
    </row>
    <row r="1311" spans="1:14">
      <c r="A1311" t="s">
        <v>2440</v>
      </c>
      <c r="B1311" t="s">
        <v>790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2441</v>
      </c>
      <c r="N1311"/>
    </row>
    <row r="1312" spans="1:14">
      <c r="A1312" t="s">
        <v>2442</v>
      </c>
      <c r="B1312" t="s">
        <v>790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2443</v>
      </c>
      <c r="N1312"/>
    </row>
    <row r="1313" spans="1:14">
      <c r="A1313" t="s">
        <v>2444</v>
      </c>
      <c r="B1313" t="s">
        <v>808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2445</v>
      </c>
      <c r="N1313"/>
    </row>
    <row r="1314" spans="1:14">
      <c r="A1314" t="s">
        <v>3152</v>
      </c>
      <c r="B1314" t="s">
        <v>790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3153</v>
      </c>
      <c r="N1314"/>
    </row>
    <row r="1315" spans="1:14">
      <c r="A1315" t="s">
        <v>2446</v>
      </c>
      <c r="B1315" t="s">
        <v>790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2447</v>
      </c>
      <c r="N1315"/>
    </row>
    <row r="1316" spans="1:14">
      <c r="A1316" t="s">
        <v>3126</v>
      </c>
      <c r="B1316" t="s">
        <v>790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3127</v>
      </c>
      <c r="N1316"/>
    </row>
    <row r="1317" spans="1:14">
      <c r="A1317" t="s">
        <v>517</v>
      </c>
      <c r="B1317" t="s">
        <v>790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2448</v>
      </c>
      <c r="N1317"/>
    </row>
    <row r="1318" spans="1:14">
      <c r="A1318" t="s">
        <v>3360</v>
      </c>
      <c r="B1318" t="s">
        <v>790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3361</v>
      </c>
      <c r="N1318"/>
    </row>
    <row r="1319" spans="1:14">
      <c r="A1319" t="s">
        <v>2449</v>
      </c>
      <c r="B1319" t="s">
        <v>790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2450</v>
      </c>
      <c r="N1319"/>
    </row>
    <row r="1320" spans="1:14">
      <c r="A1320" t="s">
        <v>2964</v>
      </c>
      <c r="B1320" t="s">
        <v>790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2965</v>
      </c>
      <c r="N1320"/>
    </row>
    <row r="1321" spans="1:14">
      <c r="A1321" t="s">
        <v>2451</v>
      </c>
      <c r="B1321" t="s">
        <v>790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2452</v>
      </c>
      <c r="N1321"/>
    </row>
    <row r="1322" spans="1:14">
      <c r="A1322" t="s">
        <v>509</v>
      </c>
      <c r="B1322" t="s">
        <v>790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2453</v>
      </c>
      <c r="N1322"/>
    </row>
    <row r="1323" spans="1:14">
      <c r="A1323" t="s">
        <v>518</v>
      </c>
      <c r="B1323" t="s">
        <v>790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2454</v>
      </c>
      <c r="N1323"/>
    </row>
    <row r="1324" spans="1:14">
      <c r="A1324" t="s">
        <v>2455</v>
      </c>
      <c r="B1324" t="s">
        <v>790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2456</v>
      </c>
      <c r="N1324"/>
    </row>
    <row r="1325" spans="1:14">
      <c r="A1325" t="s">
        <v>173</v>
      </c>
      <c r="B1325" t="s">
        <v>790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2457</v>
      </c>
      <c r="N1325"/>
    </row>
    <row r="1326" spans="1:14">
      <c r="A1326" t="s">
        <v>2458</v>
      </c>
      <c r="B1326" t="s">
        <v>790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2459</v>
      </c>
      <c r="N1326"/>
    </row>
    <row r="1327" spans="1:14">
      <c r="A1327" t="s">
        <v>2460</v>
      </c>
      <c r="B1327" t="s">
        <v>790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2461</v>
      </c>
      <c r="N1327"/>
    </row>
    <row r="1328" spans="1:14">
      <c r="A1328" t="s">
        <v>2462</v>
      </c>
      <c r="B1328" t="s">
        <v>790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2463</v>
      </c>
      <c r="N1328"/>
    </row>
    <row r="1329" spans="1:14">
      <c r="A1329" t="s">
        <v>2464</v>
      </c>
      <c r="B1329" t="s">
        <v>790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2465</v>
      </c>
      <c r="N1329"/>
    </row>
    <row r="1330" spans="1:14">
      <c r="A1330" t="s">
        <v>2466</v>
      </c>
      <c r="B1330" t="s">
        <v>790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2467</v>
      </c>
      <c r="N1330"/>
    </row>
    <row r="1331" spans="1:14">
      <c r="A1331" t="s">
        <v>3362</v>
      </c>
      <c r="B1331" t="s">
        <v>808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3363</v>
      </c>
      <c r="N1331"/>
    </row>
    <row r="1332" spans="1:14">
      <c r="A1332" t="s">
        <v>520</v>
      </c>
      <c r="B1332" t="s">
        <v>790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2468</v>
      </c>
      <c r="N1332"/>
    </row>
    <row r="1333" spans="1:14">
      <c r="A1333" t="s">
        <v>2469</v>
      </c>
      <c r="B1333" t="s">
        <v>790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2470</v>
      </c>
      <c r="N1333"/>
    </row>
    <row r="1334" spans="1:14">
      <c r="A1334" t="s">
        <v>3364</v>
      </c>
      <c r="B1334" t="s">
        <v>790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3365</v>
      </c>
      <c r="N1334"/>
    </row>
    <row r="1335" spans="1:14">
      <c r="A1335" t="s">
        <v>3533</v>
      </c>
      <c r="B1335" t="s">
        <v>790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3534</v>
      </c>
      <c r="N1335"/>
    </row>
    <row r="1336" spans="1:14">
      <c r="A1336" t="s">
        <v>2471</v>
      </c>
      <c r="B1336" t="s">
        <v>790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2472</v>
      </c>
      <c r="N1336"/>
    </row>
    <row r="1337" spans="1:14">
      <c r="A1337" t="s">
        <v>2473</v>
      </c>
      <c r="B1337" t="s">
        <v>790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2474</v>
      </c>
      <c r="N1337"/>
    </row>
    <row r="1338" spans="1:14">
      <c r="A1338" t="s">
        <v>174</v>
      </c>
      <c r="B1338" t="s">
        <v>790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2475</v>
      </c>
      <c r="N1338"/>
    </row>
    <row r="1339" spans="1:14">
      <c r="A1339" t="s">
        <v>2476</v>
      </c>
      <c r="B1339" t="s">
        <v>790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2477</v>
      </c>
      <c r="N1339"/>
    </row>
    <row r="1340" spans="1:14">
      <c r="A1340" t="s">
        <v>3366</v>
      </c>
      <c r="B1340" t="s">
        <v>808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3367</v>
      </c>
      <c r="N1340"/>
    </row>
    <row r="1341" spans="1:14" hidden="1">
      <c r="A1341" t="s">
        <v>2478</v>
      </c>
      <c r="B1341" t="s">
        <v>790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2479</v>
      </c>
      <c r="N1341"/>
    </row>
    <row r="1342" spans="1:14">
      <c r="A1342" t="s">
        <v>3089</v>
      </c>
      <c r="B1342" t="s">
        <v>790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3090</v>
      </c>
      <c r="N1342"/>
    </row>
    <row r="1343" spans="1:14">
      <c r="A1343" t="s">
        <v>2480</v>
      </c>
      <c r="B1343" t="s">
        <v>790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2481</v>
      </c>
      <c r="N1343"/>
    </row>
    <row r="1344" spans="1:14">
      <c r="A1344" t="s">
        <v>3368</v>
      </c>
      <c r="B1344" t="s">
        <v>790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3369</v>
      </c>
      <c r="N1344"/>
    </row>
    <row r="1345" spans="1:14">
      <c r="A1345" t="s">
        <v>3370</v>
      </c>
      <c r="B1345" t="s">
        <v>790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3371</v>
      </c>
      <c r="N1345"/>
    </row>
    <row r="1346" spans="1:14">
      <c r="A1346" t="s">
        <v>515</v>
      </c>
      <c r="B1346" t="s">
        <v>790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3150</v>
      </c>
      <c r="N1346"/>
    </row>
    <row r="1347" spans="1:14">
      <c r="A1347" t="s">
        <v>3372</v>
      </c>
      <c r="B1347" t="s">
        <v>790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3373</v>
      </c>
      <c r="N1347"/>
    </row>
    <row r="1348" spans="1:14">
      <c r="A1348" t="s">
        <v>2482</v>
      </c>
      <c r="B1348" t="s">
        <v>790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2483</v>
      </c>
      <c r="N1348"/>
    </row>
    <row r="1349" spans="1:14">
      <c r="A1349" t="s">
        <v>510</v>
      </c>
      <c r="B1349" t="s">
        <v>790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2484</v>
      </c>
      <c r="N1349"/>
    </row>
    <row r="1350" spans="1:14">
      <c r="A1350" t="s">
        <v>511</v>
      </c>
      <c r="B1350" t="s">
        <v>790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2485</v>
      </c>
      <c r="N1350"/>
    </row>
    <row r="1351" spans="1:14">
      <c r="A1351" t="s">
        <v>3398</v>
      </c>
      <c r="B1351" t="s">
        <v>790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3399</v>
      </c>
      <c r="N1351"/>
    </row>
    <row r="1352" spans="1:14" hidden="1">
      <c r="A1352" t="s">
        <v>734</v>
      </c>
      <c r="B1352" t="s">
        <v>790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2486</v>
      </c>
      <c r="N1352"/>
    </row>
    <row r="1353" spans="1:14">
      <c r="A1353" t="s">
        <v>2487</v>
      </c>
      <c r="B1353" t="s">
        <v>790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2488</v>
      </c>
      <c r="N1353"/>
    </row>
    <row r="1354" spans="1:14" hidden="1">
      <c r="A1354" t="s">
        <v>2489</v>
      </c>
      <c r="B1354" t="s">
        <v>790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2490</v>
      </c>
      <c r="N1354"/>
    </row>
    <row r="1355" spans="1:14">
      <c r="A1355" t="s">
        <v>2491</v>
      </c>
      <c r="B1355" t="s">
        <v>790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2492</v>
      </c>
      <c r="N1355"/>
    </row>
    <row r="1356" spans="1:14" hidden="1">
      <c r="A1356" t="s">
        <v>2493</v>
      </c>
      <c r="B1356" t="s">
        <v>790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2494</v>
      </c>
      <c r="N1356"/>
    </row>
    <row r="1357" spans="1:14">
      <c r="A1357" t="s">
        <v>2495</v>
      </c>
      <c r="B1357" t="s">
        <v>790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2496</v>
      </c>
      <c r="N1357"/>
    </row>
    <row r="1358" spans="1:14">
      <c r="A1358" t="s">
        <v>2497</v>
      </c>
      <c r="B1358" t="s">
        <v>790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2498</v>
      </c>
      <c r="N1358"/>
    </row>
    <row r="1359" spans="1:14">
      <c r="A1359" t="s">
        <v>521</v>
      </c>
      <c r="B1359" t="s">
        <v>790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2499</v>
      </c>
      <c r="N1359"/>
    </row>
    <row r="1360" spans="1:14">
      <c r="A1360" t="s">
        <v>2500</v>
      </c>
      <c r="B1360" t="s">
        <v>790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2501</v>
      </c>
      <c r="N1360"/>
    </row>
    <row r="1361" spans="1:14">
      <c r="A1361" t="s">
        <v>522</v>
      </c>
      <c r="B1361" t="s">
        <v>790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2502</v>
      </c>
      <c r="N1361"/>
    </row>
    <row r="1362" spans="1:14">
      <c r="A1362" t="s">
        <v>2503</v>
      </c>
      <c r="B1362" t="s">
        <v>790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2504</v>
      </c>
      <c r="N1362"/>
    </row>
    <row r="1363" spans="1:14">
      <c r="A1363" t="s">
        <v>3091</v>
      </c>
      <c r="B1363" t="s">
        <v>790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3092</v>
      </c>
      <c r="N1363"/>
    </row>
    <row r="1364" spans="1:14">
      <c r="A1364" t="s">
        <v>2505</v>
      </c>
      <c r="B1364" t="s">
        <v>790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2506</v>
      </c>
      <c r="N1364"/>
    </row>
    <row r="1365" spans="1:14">
      <c r="A1365" t="s">
        <v>523</v>
      </c>
      <c r="B1365" t="s">
        <v>790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2507</v>
      </c>
      <c r="N1365"/>
    </row>
    <row r="1366" spans="1:14">
      <c r="A1366" t="s">
        <v>2508</v>
      </c>
      <c r="B1366" t="s">
        <v>790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2509</v>
      </c>
      <c r="N1366"/>
    </row>
    <row r="1367" spans="1:14">
      <c r="A1367" t="s">
        <v>2510</v>
      </c>
      <c r="B1367" t="s">
        <v>790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2511</v>
      </c>
      <c r="N1367"/>
    </row>
    <row r="1368" spans="1:14">
      <c r="A1368" t="s">
        <v>524</v>
      </c>
      <c r="B1368" t="s">
        <v>790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2512</v>
      </c>
      <c r="N1368"/>
    </row>
    <row r="1369" spans="1:14">
      <c r="A1369" t="s">
        <v>2513</v>
      </c>
      <c r="B1369" t="s">
        <v>790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2514</v>
      </c>
      <c r="N1369"/>
    </row>
    <row r="1370" spans="1:14">
      <c r="A1370" t="s">
        <v>2515</v>
      </c>
      <c r="B1370" t="s">
        <v>790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2516</v>
      </c>
      <c r="N1370"/>
    </row>
    <row r="1371" spans="1:14">
      <c r="A1371" t="s">
        <v>2517</v>
      </c>
      <c r="B1371" t="s">
        <v>790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2518</v>
      </c>
      <c r="N1371"/>
    </row>
    <row r="1372" spans="1:14">
      <c r="A1372" t="s">
        <v>527</v>
      </c>
      <c r="B1372" t="s">
        <v>790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2519</v>
      </c>
      <c r="N1372"/>
    </row>
    <row r="1373" spans="1:14">
      <c r="A1373" t="s">
        <v>3431</v>
      </c>
      <c r="B1373" t="s">
        <v>790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3432</v>
      </c>
      <c r="N1373"/>
    </row>
    <row r="1374" spans="1:14">
      <c r="A1374" t="s">
        <v>2520</v>
      </c>
      <c r="B1374" t="s">
        <v>790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2521</v>
      </c>
      <c r="N1374"/>
    </row>
    <row r="1375" spans="1:14" hidden="1">
      <c r="A1375" t="s">
        <v>2522</v>
      </c>
      <c r="B1375" t="s">
        <v>790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2523</v>
      </c>
      <c r="N1375"/>
    </row>
    <row r="1376" spans="1:14" hidden="1">
      <c r="A1376" t="s">
        <v>3374</v>
      </c>
      <c r="B1376" t="s">
        <v>808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3375</v>
      </c>
      <c r="N1376"/>
    </row>
    <row r="1377" spans="1:14" hidden="1">
      <c r="A1377" t="s">
        <v>2524</v>
      </c>
      <c r="B1377" t="s">
        <v>790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2525</v>
      </c>
      <c r="N1377"/>
    </row>
    <row r="1378" spans="1:14" hidden="1">
      <c r="A1378" t="s">
        <v>2526</v>
      </c>
      <c r="B1378" t="s">
        <v>790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2527</v>
      </c>
      <c r="N1378"/>
    </row>
    <row r="1379" spans="1:14">
      <c r="A1379" t="s">
        <v>2528</v>
      </c>
      <c r="B1379" t="s">
        <v>790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2529</v>
      </c>
      <c r="N1379"/>
    </row>
    <row r="1380" spans="1:14">
      <c r="A1380" t="s">
        <v>2530</v>
      </c>
      <c r="B1380" t="s">
        <v>790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2531</v>
      </c>
      <c r="N1380"/>
    </row>
    <row r="1381" spans="1:14">
      <c r="A1381" t="s">
        <v>3376</v>
      </c>
      <c r="B1381" t="s">
        <v>790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3377</v>
      </c>
      <c r="N1381"/>
    </row>
    <row r="1382" spans="1:14">
      <c r="A1382" t="s">
        <v>3378</v>
      </c>
      <c r="B1382" t="s">
        <v>808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3379</v>
      </c>
      <c r="N1382"/>
    </row>
    <row r="1383" spans="1:14">
      <c r="A1383" t="s">
        <v>2532</v>
      </c>
      <c r="B1383" t="s">
        <v>790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2533</v>
      </c>
      <c r="N1383"/>
    </row>
    <row r="1384" spans="1:14">
      <c r="A1384" t="s">
        <v>2534</v>
      </c>
      <c r="B1384" t="s">
        <v>790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2535</v>
      </c>
      <c r="N1384"/>
    </row>
    <row r="1385" spans="1:14">
      <c r="A1385" t="s">
        <v>175</v>
      </c>
      <c r="B1385" t="s">
        <v>790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2536</v>
      </c>
      <c r="N1385"/>
    </row>
    <row r="1386" spans="1:14">
      <c r="A1386" t="s">
        <v>2537</v>
      </c>
      <c r="B1386" t="s">
        <v>790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2538</v>
      </c>
      <c r="N1386"/>
    </row>
    <row r="1387" spans="1:14">
      <c r="A1387" t="s">
        <v>2539</v>
      </c>
      <c r="B1387" t="s">
        <v>790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2540</v>
      </c>
      <c r="N1387"/>
    </row>
    <row r="1388" spans="1:14">
      <c r="A1388" t="s">
        <v>176</v>
      </c>
      <c r="B1388" t="s">
        <v>790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2541</v>
      </c>
      <c r="N1388"/>
    </row>
    <row r="1389" spans="1:14">
      <c r="A1389" t="s">
        <v>690</v>
      </c>
      <c r="B1389" t="s">
        <v>790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2542</v>
      </c>
      <c r="N1389"/>
    </row>
    <row r="1390" spans="1:14">
      <c r="A1390" t="s">
        <v>3380</v>
      </c>
      <c r="B1390" t="s">
        <v>790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3381</v>
      </c>
      <c r="N1390"/>
    </row>
    <row r="1391" spans="1:14">
      <c r="A1391" t="s">
        <v>177</v>
      </c>
      <c r="B1391" t="s">
        <v>790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2543</v>
      </c>
      <c r="N1391"/>
    </row>
    <row r="1392" spans="1:14">
      <c r="A1392" t="s">
        <v>525</v>
      </c>
      <c r="B1392" t="s">
        <v>790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2544</v>
      </c>
      <c r="N1392"/>
    </row>
    <row r="1393" spans="1:14">
      <c r="A1393" t="s">
        <v>2545</v>
      </c>
      <c r="B1393" t="s">
        <v>790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2546</v>
      </c>
      <c r="N1393"/>
    </row>
    <row r="1394" spans="1:14" hidden="1">
      <c r="A1394" t="s">
        <v>3093</v>
      </c>
      <c r="B1394" t="s">
        <v>790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3094</v>
      </c>
      <c r="N1394"/>
    </row>
    <row r="1395" spans="1:14">
      <c r="A1395" t="s">
        <v>2547</v>
      </c>
      <c r="B1395" t="s">
        <v>790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2548</v>
      </c>
      <c r="N1395"/>
    </row>
    <row r="1396" spans="1:14">
      <c r="A1396" t="s">
        <v>3382</v>
      </c>
      <c r="B1396" t="s">
        <v>790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3383</v>
      </c>
      <c r="N1396"/>
    </row>
    <row r="1397" spans="1:14">
      <c r="A1397" t="s">
        <v>2549</v>
      </c>
      <c r="B1397" t="s">
        <v>790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2550</v>
      </c>
      <c r="N1397"/>
    </row>
    <row r="1398" spans="1:14">
      <c r="A1398" t="s">
        <v>2551</v>
      </c>
      <c r="B1398" t="s">
        <v>790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2552</v>
      </c>
      <c r="N1398"/>
    </row>
    <row r="1399" spans="1:14">
      <c r="A1399" t="s">
        <v>281</v>
      </c>
      <c r="B1399" t="s">
        <v>790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2553</v>
      </c>
      <c r="N1399"/>
    </row>
    <row r="1400" spans="1:14">
      <c r="A1400" t="s">
        <v>2554</v>
      </c>
      <c r="B1400" t="s">
        <v>790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2555</v>
      </c>
      <c r="N1400"/>
    </row>
    <row r="1401" spans="1:14" hidden="1">
      <c r="A1401" t="s">
        <v>767</v>
      </c>
      <c r="B1401" t="s">
        <v>790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2556</v>
      </c>
      <c r="N1401"/>
    </row>
    <row r="1402" spans="1:14" hidden="1">
      <c r="A1402" t="s">
        <v>526</v>
      </c>
      <c r="B1402" t="s">
        <v>790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2557</v>
      </c>
      <c r="N1402"/>
    </row>
    <row r="1403" spans="1:14">
      <c r="A1403" t="s">
        <v>3384</v>
      </c>
      <c r="B1403" t="s">
        <v>808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3385</v>
      </c>
      <c r="N1403"/>
    </row>
    <row r="1404" spans="1:14">
      <c r="A1404" t="s">
        <v>3386</v>
      </c>
      <c r="B1404" t="s">
        <v>790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3387</v>
      </c>
      <c r="N1404"/>
    </row>
    <row r="1405" spans="1:14">
      <c r="A1405" t="s">
        <v>3388</v>
      </c>
      <c r="B1405" t="s">
        <v>790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3389</v>
      </c>
      <c r="N1405"/>
    </row>
    <row r="1406" spans="1:14">
      <c r="A1406" t="s">
        <v>3585</v>
      </c>
      <c r="B1406" t="s">
        <v>808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3586</v>
      </c>
      <c r="N1406"/>
    </row>
    <row r="1407" spans="1:14" hidden="1">
      <c r="A1407" t="s">
        <v>2558</v>
      </c>
      <c r="B1407" t="s">
        <v>790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2559</v>
      </c>
      <c r="N1407"/>
    </row>
    <row r="1408" spans="1:14">
      <c r="A1408" t="s">
        <v>528</v>
      </c>
      <c r="B1408" t="s">
        <v>790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2560</v>
      </c>
      <c r="N1408"/>
    </row>
    <row r="1409" spans="1:14">
      <c r="A1409" t="s">
        <v>2561</v>
      </c>
      <c r="B1409" t="s">
        <v>790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2562</v>
      </c>
      <c r="N1409"/>
    </row>
    <row r="1410" spans="1:14" hidden="1">
      <c r="A1410" t="s">
        <v>529</v>
      </c>
      <c r="B1410" t="s">
        <v>790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2563</v>
      </c>
      <c r="N1410"/>
    </row>
    <row r="1411" spans="1:14">
      <c r="A1411" t="s">
        <v>2564</v>
      </c>
      <c r="B1411" t="s">
        <v>790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2565</v>
      </c>
      <c r="N1411"/>
    </row>
    <row r="1412" spans="1:14">
      <c r="A1412" t="s">
        <v>2566</v>
      </c>
      <c r="B1412" t="s">
        <v>790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2567</v>
      </c>
      <c r="N1412"/>
    </row>
    <row r="1413" spans="1:14">
      <c r="A1413" t="s">
        <v>530</v>
      </c>
      <c r="B1413" t="s">
        <v>790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2568</v>
      </c>
      <c r="N1413"/>
    </row>
    <row r="1414" spans="1:14">
      <c r="A1414" t="s">
        <v>2569</v>
      </c>
      <c r="B1414" t="s">
        <v>790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2570</v>
      </c>
      <c r="N1414"/>
    </row>
    <row r="1415" spans="1:14">
      <c r="A1415" t="s">
        <v>178</v>
      </c>
      <c r="B1415" t="s">
        <v>790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2571</v>
      </c>
      <c r="N1415"/>
    </row>
    <row r="1416" spans="1:14">
      <c r="A1416" t="s">
        <v>531</v>
      </c>
      <c r="B1416" t="s">
        <v>790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2572</v>
      </c>
      <c r="N1416"/>
    </row>
    <row r="1417" spans="1:14">
      <c r="A1417" t="s">
        <v>179</v>
      </c>
      <c r="B1417" t="s">
        <v>790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2573</v>
      </c>
      <c r="N1417"/>
    </row>
    <row r="1418" spans="1:14">
      <c r="A1418" t="s">
        <v>2574</v>
      </c>
      <c r="B1418" t="s">
        <v>790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2575</v>
      </c>
      <c r="N1418"/>
    </row>
    <row r="1419" spans="1:14">
      <c r="A1419" t="s">
        <v>3390</v>
      </c>
      <c r="B1419" t="s">
        <v>790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3391</v>
      </c>
      <c r="N1419"/>
    </row>
    <row r="1420" spans="1:14">
      <c r="A1420" t="s">
        <v>2576</v>
      </c>
      <c r="B1420" t="s">
        <v>790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2577</v>
      </c>
      <c r="N1420"/>
    </row>
    <row r="1421" spans="1:14">
      <c r="A1421" t="s">
        <v>532</v>
      </c>
      <c r="B1421" t="s">
        <v>790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2578</v>
      </c>
      <c r="N1421"/>
    </row>
    <row r="1422" spans="1:14">
      <c r="A1422" t="s">
        <v>533</v>
      </c>
      <c r="B1422" t="s">
        <v>790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2579</v>
      </c>
      <c r="N1422"/>
    </row>
    <row r="1423" spans="1:14">
      <c r="A1423" t="s">
        <v>3392</v>
      </c>
      <c r="B1423" t="s">
        <v>790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3393</v>
      </c>
      <c r="N1423"/>
    </row>
    <row r="1424" spans="1:14">
      <c r="A1424" t="s">
        <v>2580</v>
      </c>
      <c r="B1424" t="s">
        <v>790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2581</v>
      </c>
      <c r="N1424"/>
    </row>
    <row r="1425" spans="1:14">
      <c r="A1425" t="s">
        <v>2582</v>
      </c>
      <c r="B1425" t="s">
        <v>790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2583</v>
      </c>
      <c r="N1425"/>
    </row>
    <row r="1426" spans="1:14">
      <c r="A1426" t="s">
        <v>2584</v>
      </c>
      <c r="B1426" t="s">
        <v>790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2585</v>
      </c>
      <c r="N1426"/>
    </row>
    <row r="1427" spans="1:14">
      <c r="A1427" t="s">
        <v>2586</v>
      </c>
      <c r="B1427" t="s">
        <v>790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2587</v>
      </c>
      <c r="N1427"/>
    </row>
    <row r="1428" spans="1:14">
      <c r="A1428" t="s">
        <v>3183</v>
      </c>
      <c r="B1428" t="s">
        <v>790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3186</v>
      </c>
      <c r="N1428"/>
    </row>
    <row r="1429" spans="1:14">
      <c r="A1429" t="s">
        <v>3502</v>
      </c>
      <c r="B1429" t="s">
        <v>790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3503</v>
      </c>
      <c r="N1429"/>
    </row>
    <row r="1430" spans="1:14">
      <c r="A1430" t="s">
        <v>534</v>
      </c>
      <c r="B1430" t="s">
        <v>790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2588</v>
      </c>
      <c r="N1430"/>
    </row>
    <row r="1431" spans="1:14">
      <c r="A1431" t="s">
        <v>535</v>
      </c>
      <c r="B1431" t="s">
        <v>790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2589</v>
      </c>
      <c r="N1431"/>
    </row>
    <row r="1432" spans="1:14">
      <c r="A1432" t="s">
        <v>2590</v>
      </c>
      <c r="B1432" t="s">
        <v>790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2591</v>
      </c>
      <c r="N1432"/>
    </row>
    <row r="1433" spans="1:14">
      <c r="A1433" t="s">
        <v>2592</v>
      </c>
      <c r="B1433" t="s">
        <v>790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2593</v>
      </c>
      <c r="N1433"/>
    </row>
    <row r="1434" spans="1:14">
      <c r="A1434" t="s">
        <v>2594</v>
      </c>
      <c r="B1434" t="s">
        <v>790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2595</v>
      </c>
      <c r="N1434"/>
    </row>
    <row r="1435" spans="1:14">
      <c r="A1435" t="s">
        <v>536</v>
      </c>
      <c r="B1435" t="s">
        <v>790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2596</v>
      </c>
      <c r="N1435"/>
    </row>
    <row r="1436" spans="1:14">
      <c r="A1436" t="s">
        <v>3095</v>
      </c>
      <c r="B1436" t="s">
        <v>790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3096</v>
      </c>
      <c r="N1436"/>
    </row>
    <row r="1437" spans="1:14">
      <c r="A1437" t="s">
        <v>282</v>
      </c>
      <c r="B1437" t="s">
        <v>790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2597</v>
      </c>
      <c r="N1437"/>
    </row>
    <row r="1438" spans="1:14">
      <c r="A1438" t="s">
        <v>2598</v>
      </c>
      <c r="B1438" t="s">
        <v>790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2599</v>
      </c>
      <c r="N1438"/>
    </row>
    <row r="1439" spans="1:14">
      <c r="A1439" t="s">
        <v>2600</v>
      </c>
      <c r="B1439" t="s">
        <v>790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2601</v>
      </c>
      <c r="N1439"/>
    </row>
    <row r="1440" spans="1:14">
      <c r="A1440" t="s">
        <v>542</v>
      </c>
      <c r="B1440" t="s">
        <v>790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2602</v>
      </c>
      <c r="N1440"/>
    </row>
    <row r="1441" spans="1:14">
      <c r="A1441" t="s">
        <v>2603</v>
      </c>
      <c r="B1441" t="s">
        <v>790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2604</v>
      </c>
      <c r="N1441"/>
    </row>
    <row r="1442" spans="1:14" hidden="1">
      <c r="A1442" t="s">
        <v>2605</v>
      </c>
      <c r="B1442" t="s">
        <v>790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2606</v>
      </c>
      <c r="N1442"/>
    </row>
    <row r="1443" spans="1:14">
      <c r="A1443" t="s">
        <v>2607</v>
      </c>
      <c r="B1443" t="s">
        <v>790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2608</v>
      </c>
      <c r="N1443"/>
    </row>
    <row r="1444" spans="1:14">
      <c r="A1444" t="s">
        <v>2609</v>
      </c>
      <c r="B1444" t="s">
        <v>790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2610</v>
      </c>
      <c r="N1444"/>
    </row>
    <row r="1445" spans="1:14">
      <c r="A1445" t="s">
        <v>181</v>
      </c>
      <c r="B1445" t="s">
        <v>790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2611</v>
      </c>
      <c r="N1445"/>
    </row>
    <row r="1446" spans="1:14">
      <c r="A1446" t="s">
        <v>2612</v>
      </c>
      <c r="B1446" t="s">
        <v>790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2613</v>
      </c>
      <c r="N1446"/>
    </row>
    <row r="1447" spans="1:14">
      <c r="A1447" t="s">
        <v>2614</v>
      </c>
      <c r="B1447" t="s">
        <v>790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2615</v>
      </c>
      <c r="N1447"/>
    </row>
    <row r="1448" spans="1:14">
      <c r="A1448" t="s">
        <v>3465</v>
      </c>
      <c r="B1448" t="s">
        <v>790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2617</v>
      </c>
      <c r="N1448"/>
    </row>
    <row r="1449" spans="1:14">
      <c r="A1449" t="s">
        <v>182</v>
      </c>
      <c r="B1449" t="s">
        <v>790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2616</v>
      </c>
      <c r="N1449"/>
    </row>
    <row r="1450" spans="1:14">
      <c r="A1450" t="s">
        <v>543</v>
      </c>
      <c r="B1450" t="s">
        <v>790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2618</v>
      </c>
      <c r="N1450"/>
    </row>
    <row r="1451" spans="1:14">
      <c r="A1451" t="s">
        <v>2619</v>
      </c>
      <c r="B1451" t="s">
        <v>790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2620</v>
      </c>
      <c r="N1451"/>
    </row>
    <row r="1452" spans="1:14">
      <c r="A1452" t="s">
        <v>183</v>
      </c>
      <c r="B1452" t="s">
        <v>790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2621</v>
      </c>
      <c r="N1452"/>
    </row>
    <row r="1453" spans="1:14">
      <c r="A1453" t="s">
        <v>184</v>
      </c>
      <c r="B1453" t="s">
        <v>790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2622</v>
      </c>
      <c r="N1453"/>
    </row>
    <row r="1454" spans="1:14">
      <c r="A1454" t="s">
        <v>185</v>
      </c>
      <c r="B1454" t="s">
        <v>790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2623</v>
      </c>
      <c r="N1454"/>
    </row>
    <row r="1455" spans="1:14">
      <c r="A1455" t="s">
        <v>186</v>
      </c>
      <c r="B1455" t="s">
        <v>790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2624</v>
      </c>
      <c r="N1455"/>
    </row>
    <row r="1456" spans="1:14">
      <c r="A1456" t="s">
        <v>2625</v>
      </c>
      <c r="B1456" t="s">
        <v>790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2626</v>
      </c>
      <c r="N1456"/>
    </row>
    <row r="1457" spans="1:14">
      <c r="A1457" t="s">
        <v>2627</v>
      </c>
      <c r="B1457" t="s">
        <v>790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2628</v>
      </c>
      <c r="N1457"/>
    </row>
    <row r="1458" spans="1:14" hidden="1">
      <c r="A1458" t="s">
        <v>2629</v>
      </c>
      <c r="B1458" t="s">
        <v>790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2630</v>
      </c>
      <c r="N1458"/>
    </row>
    <row r="1459" spans="1:14">
      <c r="A1459" t="s">
        <v>675</v>
      </c>
      <c r="B1459" t="s">
        <v>790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2631</v>
      </c>
      <c r="N1459"/>
    </row>
    <row r="1460" spans="1:14">
      <c r="A1460" t="s">
        <v>3103</v>
      </c>
      <c r="B1460" t="s">
        <v>790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3104</v>
      </c>
      <c r="N1460"/>
    </row>
    <row r="1461" spans="1:14">
      <c r="A1461" t="s">
        <v>537</v>
      </c>
      <c r="B1461" t="s">
        <v>790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2632</v>
      </c>
      <c r="N1461"/>
    </row>
    <row r="1462" spans="1:14">
      <c r="A1462" t="s">
        <v>2633</v>
      </c>
      <c r="B1462" t="s">
        <v>790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2634</v>
      </c>
      <c r="N1462"/>
    </row>
    <row r="1463" spans="1:14">
      <c r="A1463" t="s">
        <v>538</v>
      </c>
      <c r="B1463" t="s">
        <v>790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2635</v>
      </c>
      <c r="N1463"/>
    </row>
    <row r="1464" spans="1:14" hidden="1">
      <c r="A1464" t="s">
        <v>2636</v>
      </c>
      <c r="B1464" t="s">
        <v>790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2637</v>
      </c>
      <c r="N1464"/>
    </row>
    <row r="1465" spans="1:14">
      <c r="A1465" t="s">
        <v>187</v>
      </c>
      <c r="B1465" t="s">
        <v>790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2638</v>
      </c>
      <c r="N1465"/>
    </row>
    <row r="1466" spans="1:14">
      <c r="A1466" t="s">
        <v>2639</v>
      </c>
      <c r="B1466" t="s">
        <v>790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2640</v>
      </c>
      <c r="N1466"/>
    </row>
    <row r="1467" spans="1:14">
      <c r="A1467" t="s">
        <v>544</v>
      </c>
      <c r="B1467" t="s">
        <v>790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2641</v>
      </c>
      <c r="N1467"/>
    </row>
    <row r="1468" spans="1:14">
      <c r="A1468" t="s">
        <v>3624</v>
      </c>
      <c r="B1468" t="s">
        <v>790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3625</v>
      </c>
      <c r="N1468"/>
    </row>
    <row r="1469" spans="1:14">
      <c r="A1469" t="s">
        <v>188</v>
      </c>
      <c r="B1469" t="s">
        <v>790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2642</v>
      </c>
      <c r="N1469"/>
    </row>
    <row r="1470" spans="1:14">
      <c r="A1470" t="s">
        <v>545</v>
      </c>
      <c r="B1470" t="s">
        <v>790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2643</v>
      </c>
      <c r="N1470"/>
    </row>
    <row r="1471" spans="1:14">
      <c r="A1471" t="s">
        <v>2644</v>
      </c>
      <c r="B1471" t="s">
        <v>790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2645</v>
      </c>
      <c r="N1471"/>
    </row>
    <row r="1472" spans="1:14" hidden="1">
      <c r="A1472" t="s">
        <v>2646</v>
      </c>
      <c r="B1472" t="s">
        <v>790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2647</v>
      </c>
      <c r="N1472"/>
    </row>
    <row r="1473" spans="1:14" hidden="1">
      <c r="A1473" t="s">
        <v>2648</v>
      </c>
      <c r="B1473" t="s">
        <v>790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2649</v>
      </c>
      <c r="N1473"/>
    </row>
    <row r="1474" spans="1:14">
      <c r="A1474" t="s">
        <v>2650</v>
      </c>
      <c r="B1474" t="s">
        <v>790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2651</v>
      </c>
      <c r="N1474"/>
    </row>
    <row r="1475" spans="1:14">
      <c r="A1475" t="s">
        <v>2652</v>
      </c>
      <c r="B1475" t="s">
        <v>790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2653</v>
      </c>
      <c r="N1475"/>
    </row>
    <row r="1476" spans="1:14">
      <c r="A1476" t="s">
        <v>2654</v>
      </c>
      <c r="B1476" t="s">
        <v>790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2655</v>
      </c>
      <c r="N1476"/>
    </row>
    <row r="1477" spans="1:14">
      <c r="A1477" t="s">
        <v>2656</v>
      </c>
      <c r="B1477" t="s">
        <v>790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2657</v>
      </c>
      <c r="N1477"/>
    </row>
    <row r="1478" spans="1:14">
      <c r="A1478" t="s">
        <v>3587</v>
      </c>
      <c r="B1478" t="s">
        <v>790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3588</v>
      </c>
      <c r="N1478"/>
    </row>
    <row r="1479" spans="1:14">
      <c r="A1479" t="s">
        <v>2658</v>
      </c>
      <c r="B1479" t="s">
        <v>790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2659</v>
      </c>
      <c r="N1479"/>
    </row>
    <row r="1480" spans="1:14">
      <c r="A1480" t="s">
        <v>2660</v>
      </c>
      <c r="B1480" t="s">
        <v>790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2661</v>
      </c>
      <c r="N1480"/>
    </row>
    <row r="1481" spans="1:14" hidden="1">
      <c r="A1481" t="s">
        <v>2662</v>
      </c>
      <c r="B1481" t="s">
        <v>790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2663</v>
      </c>
      <c r="N1481"/>
    </row>
    <row r="1482" spans="1:14">
      <c r="A1482" t="s">
        <v>3171</v>
      </c>
      <c r="B1482" t="s">
        <v>790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3172</v>
      </c>
      <c r="N1482"/>
    </row>
    <row r="1483" spans="1:14">
      <c r="A1483" t="s">
        <v>546</v>
      </c>
      <c r="B1483" t="s">
        <v>790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2664</v>
      </c>
      <c r="N1483"/>
    </row>
    <row r="1484" spans="1:14">
      <c r="A1484" t="s">
        <v>2665</v>
      </c>
      <c r="B1484" t="s">
        <v>790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2666</v>
      </c>
      <c r="N1484"/>
    </row>
    <row r="1485" spans="1:14">
      <c r="A1485" t="s">
        <v>547</v>
      </c>
      <c r="B1485" t="s">
        <v>790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2667</v>
      </c>
      <c r="N1485"/>
    </row>
    <row r="1486" spans="1:14">
      <c r="A1486" t="s">
        <v>3128</v>
      </c>
      <c r="B1486" t="s">
        <v>790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3129</v>
      </c>
      <c r="N1486"/>
    </row>
    <row r="1487" spans="1:14">
      <c r="A1487" t="s">
        <v>2668</v>
      </c>
      <c r="B1487" t="s">
        <v>790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2669</v>
      </c>
      <c r="N1487"/>
    </row>
    <row r="1488" spans="1:14">
      <c r="A1488" t="s">
        <v>2670</v>
      </c>
      <c r="B1488" t="s">
        <v>790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2671</v>
      </c>
      <c r="N1488"/>
    </row>
    <row r="1489" spans="1:14">
      <c r="A1489" t="s">
        <v>552</v>
      </c>
      <c r="B1489" t="s">
        <v>790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2672</v>
      </c>
      <c r="N1489"/>
    </row>
    <row r="1490" spans="1:14">
      <c r="A1490" t="s">
        <v>2673</v>
      </c>
      <c r="B1490" t="s">
        <v>790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2674</v>
      </c>
      <c r="N1490"/>
    </row>
    <row r="1491" spans="1:14">
      <c r="A1491" t="s">
        <v>2675</v>
      </c>
      <c r="B1491" t="s">
        <v>790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2676</v>
      </c>
      <c r="N1491"/>
    </row>
    <row r="1492" spans="1:14">
      <c r="A1492" t="s">
        <v>3589</v>
      </c>
      <c r="B1492" t="s">
        <v>790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3590</v>
      </c>
      <c r="N1492"/>
    </row>
    <row r="1493" spans="1:14">
      <c r="A1493" t="s">
        <v>548</v>
      </c>
      <c r="B1493" t="s">
        <v>790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2677</v>
      </c>
      <c r="N1493"/>
    </row>
    <row r="1494" spans="1:14">
      <c r="A1494" t="s">
        <v>549</v>
      </c>
      <c r="B1494" t="s">
        <v>790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2678</v>
      </c>
      <c r="N1494"/>
    </row>
    <row r="1495" spans="1:14" hidden="1">
      <c r="A1495" t="s">
        <v>2679</v>
      </c>
      <c r="B1495" t="s">
        <v>790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2680</v>
      </c>
      <c r="N1495"/>
    </row>
    <row r="1496" spans="1:14" hidden="1">
      <c r="A1496" t="s">
        <v>3130</v>
      </c>
      <c r="B1496" t="s">
        <v>790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3131</v>
      </c>
      <c r="N1496"/>
    </row>
    <row r="1497" spans="1:14" hidden="1">
      <c r="A1497" t="s">
        <v>2681</v>
      </c>
      <c r="B1497" t="s">
        <v>790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2682</v>
      </c>
      <c r="N1497"/>
    </row>
    <row r="1498" spans="1:14" hidden="1">
      <c r="A1498" t="s">
        <v>189</v>
      </c>
      <c r="B1498" t="s">
        <v>790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2683</v>
      </c>
      <c r="N1498"/>
    </row>
    <row r="1499" spans="1:14" hidden="1">
      <c r="A1499" t="s">
        <v>2684</v>
      </c>
      <c r="B1499" t="s">
        <v>790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2685</v>
      </c>
      <c r="N1499"/>
    </row>
    <row r="1500" spans="1:14" hidden="1">
      <c r="A1500" t="s">
        <v>2686</v>
      </c>
      <c r="B1500" t="s">
        <v>790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2687</v>
      </c>
      <c r="N1500"/>
    </row>
    <row r="1501" spans="1:14" hidden="1">
      <c r="A1501" t="s">
        <v>2688</v>
      </c>
      <c r="B1501" t="s">
        <v>790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2689</v>
      </c>
      <c r="N1501"/>
    </row>
    <row r="1502" spans="1:14" hidden="1">
      <c r="A1502" t="s">
        <v>2690</v>
      </c>
      <c r="B1502" t="s">
        <v>790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2691</v>
      </c>
      <c r="N1502"/>
    </row>
    <row r="1503" spans="1:14" hidden="1">
      <c r="A1503" t="s">
        <v>190</v>
      </c>
      <c r="B1503" t="s">
        <v>790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2692</v>
      </c>
      <c r="N1503"/>
    </row>
    <row r="1504" spans="1:14" hidden="1">
      <c r="A1504" t="s">
        <v>191</v>
      </c>
      <c r="B1504" t="s">
        <v>790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2693</v>
      </c>
      <c r="N1504"/>
    </row>
    <row r="1505" spans="1:14" hidden="1">
      <c r="A1505" t="s">
        <v>3154</v>
      </c>
      <c r="B1505" t="s">
        <v>790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3155</v>
      </c>
      <c r="N1505"/>
    </row>
    <row r="1506" spans="1:14" hidden="1">
      <c r="A1506" t="s">
        <v>2694</v>
      </c>
      <c r="B1506" t="s">
        <v>790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2695</v>
      </c>
      <c r="N1506"/>
    </row>
    <row r="1507" spans="1:14" hidden="1">
      <c r="A1507" t="s">
        <v>2696</v>
      </c>
      <c r="B1507" t="s">
        <v>790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2697</v>
      </c>
      <c r="N1507"/>
    </row>
    <row r="1508" spans="1:14" hidden="1">
      <c r="A1508" t="s">
        <v>2698</v>
      </c>
      <c r="B1508" t="s">
        <v>790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2699</v>
      </c>
      <c r="N1508"/>
    </row>
    <row r="1509" spans="1:14" hidden="1">
      <c r="A1509" t="s">
        <v>550</v>
      </c>
      <c r="B1509" t="s">
        <v>790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2700</v>
      </c>
      <c r="N1509"/>
    </row>
    <row r="1510" spans="1:14" hidden="1">
      <c r="A1510" t="s">
        <v>2701</v>
      </c>
      <c r="B1510" t="s">
        <v>790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2702</v>
      </c>
      <c r="N1510"/>
    </row>
    <row r="1511" spans="1:14" hidden="1">
      <c r="A1511" t="s">
        <v>551</v>
      </c>
      <c r="B1511" t="s">
        <v>790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3105</v>
      </c>
      <c r="N1511"/>
    </row>
    <row r="1512" spans="1:14" hidden="1">
      <c r="A1512" t="s">
        <v>2703</v>
      </c>
      <c r="B1512" t="s">
        <v>790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2704</v>
      </c>
      <c r="N1512"/>
    </row>
    <row r="1513" spans="1:14" hidden="1">
      <c r="A1513" t="s">
        <v>2705</v>
      </c>
      <c r="B1513" t="s">
        <v>790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2706</v>
      </c>
      <c r="N1513"/>
    </row>
    <row r="1514" spans="1:14" hidden="1">
      <c r="A1514" t="s">
        <v>704</v>
      </c>
      <c r="B1514" t="s">
        <v>790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2707</v>
      </c>
      <c r="N1514"/>
    </row>
    <row r="1515" spans="1:14" hidden="1">
      <c r="A1515" t="s">
        <v>2708</v>
      </c>
      <c r="B1515" t="s">
        <v>790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2709</v>
      </c>
      <c r="N1515"/>
    </row>
    <row r="1516" spans="1:14" hidden="1">
      <c r="A1516" t="s">
        <v>2710</v>
      </c>
      <c r="B1516" t="s">
        <v>790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2711</v>
      </c>
      <c r="N1516"/>
    </row>
    <row r="1517" spans="1:14">
      <c r="A1517" t="s">
        <v>539</v>
      </c>
      <c r="B1517" t="s">
        <v>790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2712</v>
      </c>
      <c r="N1517"/>
    </row>
    <row r="1518" spans="1:14">
      <c r="A1518" t="s">
        <v>2713</v>
      </c>
      <c r="B1518" t="s">
        <v>790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2714</v>
      </c>
      <c r="N1518"/>
    </row>
    <row r="1519" spans="1:14">
      <c r="A1519" t="s">
        <v>2715</v>
      </c>
      <c r="B1519" t="s">
        <v>808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2716</v>
      </c>
      <c r="N1519"/>
    </row>
    <row r="1520" spans="1:14">
      <c r="A1520" t="s">
        <v>541</v>
      </c>
      <c r="B1520" t="s">
        <v>790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2717</v>
      </c>
      <c r="N1520"/>
    </row>
    <row r="1521" spans="1:14">
      <c r="A1521" t="s">
        <v>2718</v>
      </c>
      <c r="B1521" t="s">
        <v>790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2719</v>
      </c>
      <c r="N1521"/>
    </row>
    <row r="1522" spans="1:14">
      <c r="A1522" t="s">
        <v>192</v>
      </c>
      <c r="B1522" t="s">
        <v>790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2720</v>
      </c>
      <c r="N1522"/>
    </row>
    <row r="1523" spans="1:14">
      <c r="A1523" t="s">
        <v>2721</v>
      </c>
      <c r="B1523" t="s">
        <v>790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2722</v>
      </c>
      <c r="N1523"/>
    </row>
    <row r="1524" spans="1:14">
      <c r="A1524" t="s">
        <v>540</v>
      </c>
      <c r="B1524" t="s">
        <v>790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2723</v>
      </c>
      <c r="N1524"/>
    </row>
    <row r="1525" spans="1:14">
      <c r="A1525" t="s">
        <v>3470</v>
      </c>
      <c r="B1525" t="s">
        <v>808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3471</v>
      </c>
      <c r="N1525"/>
    </row>
    <row r="1526" spans="1:14">
      <c r="A1526" t="s">
        <v>2724</v>
      </c>
      <c r="B1526" t="s">
        <v>790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2725</v>
      </c>
      <c r="N1526"/>
    </row>
    <row r="1527" spans="1:14">
      <c r="A1527" t="s">
        <v>193</v>
      </c>
      <c r="B1527" t="s">
        <v>790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2726</v>
      </c>
      <c r="N1527"/>
    </row>
    <row r="1528" spans="1:14">
      <c r="A1528" t="s">
        <v>2727</v>
      </c>
      <c r="B1528" t="s">
        <v>790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2728</v>
      </c>
      <c r="N1528"/>
    </row>
    <row r="1529" spans="1:14">
      <c r="A1529" t="s">
        <v>553</v>
      </c>
      <c r="B1529" t="s">
        <v>790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2729</v>
      </c>
      <c r="N1529"/>
    </row>
    <row r="1530" spans="1:14">
      <c r="A1530" t="s">
        <v>554</v>
      </c>
      <c r="B1530" t="s">
        <v>790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2730</v>
      </c>
      <c r="N1530"/>
    </row>
    <row r="1531" spans="1:14">
      <c r="A1531" t="s">
        <v>2731</v>
      </c>
      <c r="B1531" t="s">
        <v>790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2732</v>
      </c>
      <c r="N1531"/>
    </row>
    <row r="1532" spans="1:14">
      <c r="A1532" t="s">
        <v>2733</v>
      </c>
      <c r="B1532" t="s">
        <v>790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2734</v>
      </c>
      <c r="N1532"/>
    </row>
    <row r="1533" spans="1:14">
      <c r="A1533" t="s">
        <v>2735</v>
      </c>
      <c r="B1533" t="s">
        <v>790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2736</v>
      </c>
      <c r="N1533"/>
    </row>
    <row r="1534" spans="1:14">
      <c r="A1534" t="s">
        <v>194</v>
      </c>
      <c r="B1534" t="s">
        <v>790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2737</v>
      </c>
      <c r="N1534"/>
    </row>
    <row r="1535" spans="1:14">
      <c r="A1535" t="s">
        <v>3099</v>
      </c>
      <c r="B1535" t="s">
        <v>790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3100</v>
      </c>
      <c r="N1535"/>
    </row>
    <row r="1536" spans="1:14">
      <c r="A1536" t="s">
        <v>195</v>
      </c>
      <c r="B1536" t="s">
        <v>790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2738</v>
      </c>
      <c r="N1536"/>
    </row>
    <row r="1537" spans="1:14">
      <c r="A1537" t="s">
        <v>2739</v>
      </c>
      <c r="B1537" t="s">
        <v>790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2740</v>
      </c>
      <c r="N1537"/>
    </row>
    <row r="1538" spans="1:14" hidden="1">
      <c r="A1538" t="s">
        <v>3626</v>
      </c>
      <c r="B1538" t="s">
        <v>808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3627</v>
      </c>
      <c r="N1538"/>
    </row>
    <row r="1539" spans="1:14">
      <c r="A1539" t="s">
        <v>2741</v>
      </c>
      <c r="B1539" t="s">
        <v>790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2742</v>
      </c>
      <c r="N1539"/>
    </row>
    <row r="1540" spans="1:14">
      <c r="A1540" t="s">
        <v>2966</v>
      </c>
      <c r="B1540" t="s">
        <v>790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2967</v>
      </c>
      <c r="N1540"/>
    </row>
    <row r="1541" spans="1:14">
      <c r="A1541" t="s">
        <v>196</v>
      </c>
      <c r="B1541" t="s">
        <v>790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2743</v>
      </c>
      <c r="N1541"/>
    </row>
    <row r="1542" spans="1:14">
      <c r="A1542" t="s">
        <v>2744</v>
      </c>
      <c r="B1542" t="s">
        <v>790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2745</v>
      </c>
      <c r="N1542"/>
    </row>
    <row r="1543" spans="1:14">
      <c r="A1543" t="s">
        <v>2991</v>
      </c>
      <c r="B1543" t="s">
        <v>790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2992</v>
      </c>
      <c r="N1543"/>
    </row>
    <row r="1544" spans="1:14" hidden="1">
      <c r="A1544" t="s">
        <v>2746</v>
      </c>
      <c r="B1544" t="s">
        <v>790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2747</v>
      </c>
      <c r="N1544"/>
    </row>
    <row r="1545" spans="1:14">
      <c r="A1545" t="s">
        <v>3427</v>
      </c>
      <c r="B1545" t="s">
        <v>790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3428</v>
      </c>
      <c r="N1545"/>
    </row>
    <row r="1546" spans="1:14">
      <c r="A1546" t="s">
        <v>197</v>
      </c>
      <c r="B1546" t="s">
        <v>790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2748</v>
      </c>
      <c r="N1546"/>
    </row>
    <row r="1547" spans="1:14">
      <c r="A1547" t="s">
        <v>2749</v>
      </c>
      <c r="B1547" t="s">
        <v>790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2750</v>
      </c>
      <c r="N1547"/>
    </row>
    <row r="1548" spans="1:14">
      <c r="A1548" t="s">
        <v>2751</v>
      </c>
      <c r="B1548" t="s">
        <v>790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2752</v>
      </c>
      <c r="N1548"/>
    </row>
    <row r="1549" spans="1:14">
      <c r="A1549" t="s">
        <v>3169</v>
      </c>
      <c r="B1549" t="s">
        <v>790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3170</v>
      </c>
      <c r="N1549"/>
    </row>
    <row r="1550" spans="1:14">
      <c r="A1550" t="s">
        <v>2753</v>
      </c>
      <c r="B1550" t="s">
        <v>790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2754</v>
      </c>
      <c r="N1550"/>
    </row>
    <row r="1551" spans="1:14">
      <c r="A1551" t="s">
        <v>2755</v>
      </c>
      <c r="B1551" t="s">
        <v>790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2756</v>
      </c>
      <c r="N1551"/>
    </row>
    <row r="1552" spans="1:14" hidden="1">
      <c r="A1552" t="s">
        <v>3156</v>
      </c>
      <c r="B1552" t="s">
        <v>790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3157</v>
      </c>
      <c r="N1552"/>
    </row>
    <row r="1553" spans="1:14" hidden="1">
      <c r="A1553" t="s">
        <v>2757</v>
      </c>
      <c r="B1553" t="s">
        <v>790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2758</v>
      </c>
      <c r="N1553"/>
    </row>
    <row r="1554" spans="1:14">
      <c r="A1554" t="s">
        <v>2759</v>
      </c>
      <c r="B1554" t="s">
        <v>790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2760</v>
      </c>
      <c r="N1554"/>
    </row>
    <row r="1555" spans="1:14">
      <c r="A1555" t="s">
        <v>2761</v>
      </c>
      <c r="B1555" t="s">
        <v>808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2762</v>
      </c>
      <c r="N1555"/>
    </row>
    <row r="1556" spans="1:14">
      <c r="A1556" t="s">
        <v>2763</v>
      </c>
      <c r="B1556" t="s">
        <v>790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2764</v>
      </c>
      <c r="N1556"/>
    </row>
    <row r="1557" spans="1:14" hidden="1">
      <c r="A1557" t="s">
        <v>2765</v>
      </c>
      <c r="B1557" t="s">
        <v>790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2766</v>
      </c>
      <c r="N1557"/>
    </row>
    <row r="1558" spans="1:14">
      <c r="A1558" t="s">
        <v>560</v>
      </c>
      <c r="B1558" t="s">
        <v>790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2767</v>
      </c>
      <c r="N1558"/>
    </row>
    <row r="1559" spans="1:14">
      <c r="A1559" t="s">
        <v>2922</v>
      </c>
      <c r="B1559" t="s">
        <v>790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2923</v>
      </c>
      <c r="N1559"/>
    </row>
    <row r="1560" spans="1:14">
      <c r="A1560" t="s">
        <v>561</v>
      </c>
      <c r="B1560" t="s">
        <v>790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2768</v>
      </c>
      <c r="N1560"/>
    </row>
    <row r="1561" spans="1:14">
      <c r="A1561" t="s">
        <v>2769</v>
      </c>
      <c r="B1561" t="s">
        <v>790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2770</v>
      </c>
      <c r="N1561"/>
    </row>
    <row r="1562" spans="1:14">
      <c r="A1562" t="s">
        <v>3173</v>
      </c>
      <c r="B1562" t="s">
        <v>808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3174</v>
      </c>
      <c r="N1562"/>
    </row>
    <row r="1563" spans="1:14">
      <c r="A1563" t="s">
        <v>285</v>
      </c>
      <c r="B1563" t="s">
        <v>790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2771</v>
      </c>
      <c r="N1563"/>
    </row>
    <row r="1564" spans="1:14">
      <c r="A1564" t="s">
        <v>2772</v>
      </c>
      <c r="B1564" t="s">
        <v>790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2773</v>
      </c>
      <c r="N1564"/>
    </row>
    <row r="1565" spans="1:14">
      <c r="A1565" t="s">
        <v>2774</v>
      </c>
      <c r="B1565" t="s">
        <v>790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2775</v>
      </c>
      <c r="N1565"/>
    </row>
    <row r="1566" spans="1:14">
      <c r="A1566" t="s">
        <v>563</v>
      </c>
      <c r="B1566" t="s">
        <v>790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2776</v>
      </c>
      <c r="N1566"/>
    </row>
    <row r="1567" spans="1:14" hidden="1">
      <c r="A1567" t="s">
        <v>198</v>
      </c>
      <c r="B1567" t="s">
        <v>790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2777</v>
      </c>
      <c r="N1567"/>
    </row>
    <row r="1568" spans="1:14">
      <c r="A1568" t="s">
        <v>564</v>
      </c>
      <c r="B1568" t="s">
        <v>790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2778</v>
      </c>
      <c r="N1568"/>
    </row>
    <row r="1569" spans="1:14">
      <c r="A1569" t="s">
        <v>2779</v>
      </c>
      <c r="B1569" t="s">
        <v>790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2780</v>
      </c>
      <c r="N1569"/>
    </row>
    <row r="1570" spans="1:14">
      <c r="A1570" t="s">
        <v>2781</v>
      </c>
      <c r="B1570" t="s">
        <v>790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2782</v>
      </c>
      <c r="N1570"/>
    </row>
    <row r="1571" spans="1:14">
      <c r="A1571" t="s">
        <v>2783</v>
      </c>
      <c r="B1571" t="s">
        <v>790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2784</v>
      </c>
      <c r="N1571"/>
    </row>
    <row r="1572" spans="1:14">
      <c r="A1572" t="s">
        <v>284</v>
      </c>
      <c r="B1572" t="s">
        <v>790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2785</v>
      </c>
      <c r="N1572"/>
    </row>
    <row r="1573" spans="1:14" hidden="1">
      <c r="A1573" t="s">
        <v>2786</v>
      </c>
      <c r="B1573" t="s">
        <v>790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2787</v>
      </c>
      <c r="N1573"/>
    </row>
    <row r="1574" spans="1:14">
      <c r="A1574" t="s">
        <v>3175</v>
      </c>
      <c r="B1574" t="s">
        <v>808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3176</v>
      </c>
      <c r="N1574"/>
    </row>
    <row r="1575" spans="1:14">
      <c r="A1575" t="s">
        <v>2788</v>
      </c>
      <c r="B1575" t="s">
        <v>790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2789</v>
      </c>
      <c r="N1575"/>
    </row>
    <row r="1576" spans="1:14" hidden="1">
      <c r="A1576" t="s">
        <v>2790</v>
      </c>
      <c r="B1576" t="s">
        <v>790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2791</v>
      </c>
      <c r="N1576"/>
    </row>
    <row r="1577" spans="1:14">
      <c r="A1577" t="s">
        <v>2792</v>
      </c>
      <c r="B1577" t="s">
        <v>790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2793</v>
      </c>
      <c r="N1577"/>
    </row>
    <row r="1578" spans="1:14">
      <c r="A1578" t="s">
        <v>2794</v>
      </c>
      <c r="B1578" t="s">
        <v>790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2795</v>
      </c>
      <c r="N1578"/>
    </row>
    <row r="1579" spans="1:14">
      <c r="A1579" t="s">
        <v>2796</v>
      </c>
      <c r="B1579" t="s">
        <v>790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2797</v>
      </c>
      <c r="N1579"/>
    </row>
    <row r="1580" spans="1:14">
      <c r="A1580" t="s">
        <v>2798</v>
      </c>
      <c r="B1580" t="s">
        <v>790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2799</v>
      </c>
      <c r="N1580"/>
    </row>
    <row r="1581" spans="1:14">
      <c r="A1581" t="s">
        <v>2800</v>
      </c>
      <c r="B1581" t="s">
        <v>790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2801</v>
      </c>
      <c r="N1581"/>
    </row>
    <row r="1582" spans="1:14">
      <c r="A1582" t="s">
        <v>565</v>
      </c>
      <c r="B1582" t="s">
        <v>790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3400</v>
      </c>
      <c r="N1582"/>
    </row>
    <row r="1583" spans="1:14">
      <c r="A1583" t="s">
        <v>2802</v>
      </c>
      <c r="B1583" t="s">
        <v>790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2803</v>
      </c>
      <c r="N1583"/>
    </row>
    <row r="1584" spans="1:14">
      <c r="A1584" t="s">
        <v>2804</v>
      </c>
      <c r="B1584" t="s">
        <v>790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2805</v>
      </c>
      <c r="N1584"/>
    </row>
    <row r="1585" spans="1:14">
      <c r="A1585" t="s">
        <v>2806</v>
      </c>
      <c r="B1585" t="s">
        <v>790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2807</v>
      </c>
      <c r="N1585"/>
    </row>
    <row r="1586" spans="1:14">
      <c r="A1586" t="s">
        <v>556</v>
      </c>
      <c r="B1586" t="s">
        <v>790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2808</v>
      </c>
      <c r="N1586"/>
    </row>
    <row r="1587" spans="1:14">
      <c r="A1587" t="s">
        <v>2809</v>
      </c>
      <c r="B1587" t="s">
        <v>790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2810</v>
      </c>
      <c r="N1587"/>
    </row>
    <row r="1588" spans="1:14">
      <c r="A1588" t="s">
        <v>2811</v>
      </c>
      <c r="B1588" t="s">
        <v>790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2812</v>
      </c>
      <c r="N1588"/>
    </row>
    <row r="1589" spans="1:14">
      <c r="A1589" t="s">
        <v>2813</v>
      </c>
      <c r="B1589" t="s">
        <v>790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2814</v>
      </c>
      <c r="N1589"/>
    </row>
    <row r="1590" spans="1:14">
      <c r="A1590" t="s">
        <v>3504</v>
      </c>
      <c r="B1590" t="s">
        <v>808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3505</v>
      </c>
      <c r="N1590"/>
    </row>
    <row r="1591" spans="1:14">
      <c r="A1591" t="s">
        <v>2815</v>
      </c>
      <c r="B1591" t="s">
        <v>790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2816</v>
      </c>
      <c r="N1591"/>
    </row>
    <row r="1592" spans="1:14">
      <c r="A1592" t="s">
        <v>2938</v>
      </c>
      <c r="B1592" t="s">
        <v>790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2939</v>
      </c>
      <c r="N1592"/>
    </row>
    <row r="1593" spans="1:14">
      <c r="A1593" t="s">
        <v>2817</v>
      </c>
      <c r="B1593" t="s">
        <v>790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2818</v>
      </c>
      <c r="N1593"/>
    </row>
    <row r="1594" spans="1:14">
      <c r="A1594" t="s">
        <v>2819</v>
      </c>
      <c r="B1594" t="s">
        <v>790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2820</v>
      </c>
      <c r="N1594"/>
    </row>
    <row r="1595" spans="1:14">
      <c r="A1595" t="s">
        <v>2821</v>
      </c>
      <c r="B1595" t="s">
        <v>790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2822</v>
      </c>
      <c r="N1595"/>
    </row>
    <row r="1596" spans="1:14">
      <c r="A1596" t="s">
        <v>555</v>
      </c>
      <c r="B1596" t="s">
        <v>790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2823</v>
      </c>
      <c r="N1596"/>
    </row>
    <row r="1597" spans="1:14">
      <c r="A1597" t="s">
        <v>2824</v>
      </c>
      <c r="B1597" t="s">
        <v>790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2825</v>
      </c>
      <c r="N1597"/>
    </row>
    <row r="1598" spans="1:14">
      <c r="A1598" t="s">
        <v>199</v>
      </c>
      <c r="B1598" t="s">
        <v>790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2826</v>
      </c>
      <c r="N1598"/>
    </row>
    <row r="1599" spans="1:14" hidden="1">
      <c r="A1599" t="s">
        <v>557</v>
      </c>
      <c r="B1599" t="s">
        <v>790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2827</v>
      </c>
      <c r="N1599"/>
    </row>
    <row r="1600" spans="1:14" hidden="1">
      <c r="A1600" t="s">
        <v>2828</v>
      </c>
      <c r="B1600" t="s">
        <v>790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2829</v>
      </c>
      <c r="N1600"/>
    </row>
    <row r="1601" spans="1:14">
      <c r="A1601" t="s">
        <v>558</v>
      </c>
      <c r="B1601" t="s">
        <v>790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2830</v>
      </c>
      <c r="N1601"/>
    </row>
    <row r="1602" spans="1:14" hidden="1">
      <c r="A1602" t="s">
        <v>2831</v>
      </c>
      <c r="B1602" t="s">
        <v>790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2832</v>
      </c>
      <c r="N1602"/>
    </row>
    <row r="1603" spans="1:14" hidden="1">
      <c r="A1603" t="s">
        <v>562</v>
      </c>
      <c r="B1603" t="s">
        <v>790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2833</v>
      </c>
      <c r="N1603"/>
    </row>
    <row r="1604" spans="1:14" hidden="1">
      <c r="A1604" t="s">
        <v>559</v>
      </c>
      <c r="B1604" t="s">
        <v>790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2834</v>
      </c>
      <c r="N1604"/>
    </row>
    <row r="1605" spans="1:14" hidden="1">
      <c r="A1605" t="s">
        <v>566</v>
      </c>
      <c r="B1605" t="s">
        <v>790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2835</v>
      </c>
      <c r="N1605"/>
    </row>
    <row r="1606" spans="1:14">
      <c r="A1606" t="s">
        <v>2836</v>
      </c>
      <c r="B1606" t="s">
        <v>790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2837</v>
      </c>
      <c r="N1606"/>
    </row>
    <row r="1607" spans="1:14">
      <c r="A1607" t="s">
        <v>2838</v>
      </c>
      <c r="B1607" t="s">
        <v>808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2839</v>
      </c>
      <c r="N1607"/>
    </row>
    <row r="1608" spans="1:14">
      <c r="A1608" t="s">
        <v>2840</v>
      </c>
      <c r="B1608" t="s">
        <v>790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2841</v>
      </c>
      <c r="N1608"/>
    </row>
    <row r="1609" spans="1:14" hidden="1">
      <c r="A1609" t="s">
        <v>2842</v>
      </c>
      <c r="B1609" t="s">
        <v>790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2843</v>
      </c>
      <c r="N1609"/>
    </row>
    <row r="1610" spans="1:14">
      <c r="A1610" t="s">
        <v>2844</v>
      </c>
      <c r="B1610" t="s">
        <v>790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2845</v>
      </c>
      <c r="N1610"/>
    </row>
    <row r="1611" spans="1:14" hidden="1">
      <c r="A1611" t="s">
        <v>567</v>
      </c>
      <c r="B1611" t="s">
        <v>790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2846</v>
      </c>
      <c r="N1611"/>
    </row>
    <row r="1612" spans="1:14" hidden="1">
      <c r="A1612" t="s">
        <v>2847</v>
      </c>
      <c r="B1612" t="s">
        <v>790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2848</v>
      </c>
      <c r="N1612"/>
    </row>
    <row r="1613" spans="1:14" hidden="1">
      <c r="A1613" t="s">
        <v>568</v>
      </c>
      <c r="B1613" t="s">
        <v>790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2849</v>
      </c>
      <c r="N1613"/>
    </row>
    <row r="1614" spans="1:14" hidden="1">
      <c r="A1614" t="s">
        <v>2850</v>
      </c>
      <c r="B1614" t="s">
        <v>790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2851</v>
      </c>
      <c r="N1614"/>
    </row>
    <row r="1615" spans="1:14" hidden="1">
      <c r="A1615" t="s">
        <v>2852</v>
      </c>
      <c r="B1615" t="s">
        <v>790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2853</v>
      </c>
      <c r="N1615"/>
    </row>
    <row r="1616" spans="1:14" hidden="1">
      <c r="A1616" t="s">
        <v>2854</v>
      </c>
      <c r="B1616" t="s">
        <v>790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2855</v>
      </c>
      <c r="N1616"/>
    </row>
    <row r="1617" spans="1:14" hidden="1">
      <c r="A1617" t="s">
        <v>569</v>
      </c>
      <c r="B1617" t="s">
        <v>790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2856</v>
      </c>
      <c r="N1617"/>
    </row>
    <row r="1618" spans="1:14" hidden="1">
      <c r="A1618" t="s">
        <v>2857</v>
      </c>
      <c r="B1618" t="s">
        <v>790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2858</v>
      </c>
      <c r="N1618"/>
    </row>
    <row r="1619" spans="1:14" hidden="1">
      <c r="A1619" t="s">
        <v>2859</v>
      </c>
      <c r="B1619" t="s">
        <v>790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2860</v>
      </c>
      <c r="N1619"/>
    </row>
    <row r="1620" spans="1:14" hidden="1">
      <c r="A1620" t="s">
        <v>200</v>
      </c>
      <c r="B1620" t="s">
        <v>790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2861</v>
      </c>
      <c r="N1620"/>
    </row>
    <row r="1621" spans="1:14" hidden="1">
      <c r="A1621" t="s">
        <v>570</v>
      </c>
      <c r="B1621" t="s">
        <v>790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2862</v>
      </c>
      <c r="N1621"/>
    </row>
    <row r="1622" spans="1:14" hidden="1">
      <c r="A1622" t="s">
        <v>2863</v>
      </c>
      <c r="B1622" t="s">
        <v>790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2864</v>
      </c>
      <c r="N1622"/>
    </row>
    <row r="1623" spans="1:14" hidden="1">
      <c r="A1623" t="s">
        <v>2865</v>
      </c>
      <c r="B1623" t="s">
        <v>790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2866</v>
      </c>
      <c r="N1623"/>
    </row>
    <row r="1624" spans="1:14">
      <c r="A1624" t="s">
        <v>2867</v>
      </c>
      <c r="B1624" t="s">
        <v>790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2868</v>
      </c>
      <c r="N1624"/>
    </row>
    <row r="1625" spans="1:14">
      <c r="A1625" t="s">
        <v>2869</v>
      </c>
      <c r="B1625" t="s">
        <v>790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2870</v>
      </c>
      <c r="N1625"/>
    </row>
    <row r="1626" spans="1:14" hidden="1">
      <c r="A1626" t="s">
        <v>2871</v>
      </c>
      <c r="B1626" t="s">
        <v>790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2872</v>
      </c>
      <c r="N1626"/>
    </row>
    <row r="1627" spans="1:14">
      <c r="A1627" t="s">
        <v>201</v>
      </c>
      <c r="B1627" t="s">
        <v>790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3526</v>
      </c>
      <c r="N1627"/>
    </row>
    <row r="1628" spans="1:14">
      <c r="A1628" t="s">
        <v>202</v>
      </c>
      <c r="B1628" t="s">
        <v>790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2873</v>
      </c>
      <c r="N1628"/>
    </row>
    <row r="1629" spans="1:14">
      <c r="A1629" t="s">
        <v>2874</v>
      </c>
      <c r="B1629" t="s">
        <v>790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2875</v>
      </c>
      <c r="N1629"/>
    </row>
    <row r="1630" spans="1:14">
      <c r="A1630" t="s">
        <v>769</v>
      </c>
      <c r="B1630" t="s">
        <v>790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3177</v>
      </c>
      <c r="N1630"/>
    </row>
    <row r="1631" spans="1:14">
      <c r="A1631" t="s">
        <v>3160</v>
      </c>
      <c r="B1631" t="s">
        <v>808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3161</v>
      </c>
      <c r="N1631"/>
    </row>
    <row r="1632" spans="1:14">
      <c r="A1632" t="s">
        <v>3433</v>
      </c>
      <c r="B1632" t="s">
        <v>790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3434</v>
      </c>
      <c r="N1632"/>
    </row>
    <row r="1633" spans="1:14">
      <c r="A1633" t="s">
        <v>571</v>
      </c>
      <c r="B1633" t="s">
        <v>790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2876</v>
      </c>
      <c r="N1633"/>
    </row>
    <row r="1634" spans="1:14">
      <c r="A1634" t="s">
        <v>2877</v>
      </c>
      <c r="B1634" t="s">
        <v>790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2878</v>
      </c>
      <c r="N1634"/>
    </row>
    <row r="1635" spans="1:14">
      <c r="A1635" t="s">
        <v>3178</v>
      </c>
      <c r="B1635" t="s">
        <v>790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3179</v>
      </c>
      <c r="N1635"/>
    </row>
    <row r="1636" spans="1:14">
      <c r="A1636" t="s">
        <v>2879</v>
      </c>
      <c r="B1636" t="s">
        <v>790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2880</v>
      </c>
      <c r="N1636"/>
    </row>
    <row r="1637" spans="1:14">
      <c r="A1637" t="s">
        <v>2881</v>
      </c>
      <c r="B1637" t="s">
        <v>790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2882</v>
      </c>
      <c r="N1637"/>
    </row>
    <row r="1638" spans="1:14">
      <c r="A1638" t="s">
        <v>2883</v>
      </c>
      <c r="B1638" t="s">
        <v>790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2884</v>
      </c>
      <c r="N1638"/>
    </row>
    <row r="1639" spans="1:14">
      <c r="A1639" t="s">
        <v>2885</v>
      </c>
      <c r="B1639" t="s">
        <v>790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2886</v>
      </c>
      <c r="N1639"/>
    </row>
    <row r="1640" spans="1:14">
      <c r="A1640" t="s">
        <v>2887</v>
      </c>
      <c r="B1640" t="s">
        <v>790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2888</v>
      </c>
      <c r="N1640"/>
    </row>
    <row r="1641" spans="1:14">
      <c r="A1641" t="s">
        <v>572</v>
      </c>
      <c r="B1641" t="s">
        <v>790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2889</v>
      </c>
      <c r="N1641"/>
    </row>
    <row r="1642" spans="1:14" hidden="1">
      <c r="A1642" t="s">
        <v>2887</v>
      </c>
      <c r="B1642" t="s">
        <v>790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2888</v>
      </c>
      <c r="N1642"/>
    </row>
    <row r="1643" spans="1:14">
      <c r="A1643" t="s">
        <v>572</v>
      </c>
      <c r="B1643" t="s">
        <v>790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2889</v>
      </c>
      <c r="N1643"/>
    </row>
    <row r="1644" spans="1:14">
      <c r="A1644" t="s">
        <v>2883</v>
      </c>
      <c r="B1644" t="s">
        <v>790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2884</v>
      </c>
      <c r="N1644"/>
    </row>
    <row r="1645" spans="1:14">
      <c r="A1645" t="s">
        <v>2885</v>
      </c>
      <c r="B1645" t="s">
        <v>790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2886</v>
      </c>
      <c r="N1645"/>
    </row>
    <row r="1646" spans="1:14">
      <c r="A1646" t="s">
        <v>2887</v>
      </c>
      <c r="B1646" t="s">
        <v>790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2888</v>
      </c>
      <c r="N1646"/>
    </row>
    <row r="1647" spans="1:14">
      <c r="A1647" t="s">
        <v>572</v>
      </c>
      <c r="B1647" t="s">
        <v>790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2889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2885</v>
      </c>
      <c r="B1659" t="s">
        <v>790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2886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2881</v>
      </c>
      <c r="B1664" t="s">
        <v>790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2882</v>
      </c>
      <c r="N1664" s="2"/>
    </row>
    <row r="1665" spans="1:14" hidden="1">
      <c r="A1665" t="s">
        <v>2883</v>
      </c>
      <c r="B1665" t="s">
        <v>790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2884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2890</v>
      </c>
      <c r="B1686" t="s">
        <v>2891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2895</v>
      </c>
      <c r="B1706" t="s">
        <v>2896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2897</v>
      </c>
    </row>
    <row r="1707" spans="1:13" hidden="1">
      <c r="A1707" t="s">
        <v>2895</v>
      </c>
      <c r="B1707" t="s">
        <v>2898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2899</v>
      </c>
    </row>
    <row r="1708" spans="1:13" hidden="1">
      <c r="A1708" t="s">
        <v>2895</v>
      </c>
      <c r="B1708" t="s">
        <v>2900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2902</v>
      </c>
      <c r="B1748" t="s">
        <v>2891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2903</v>
      </c>
    </row>
    <row r="1749" spans="1:13" hidden="1">
      <c r="A1749" t="s">
        <v>2904</v>
      </c>
      <c r="B1749" t="s">
        <v>2891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2906</v>
      </c>
      <c r="B1757" t="s">
        <v>2891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2908</v>
      </c>
      <c r="B1759" t="s">
        <v>2891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2910</v>
      </c>
      <c r="B1792" t="s">
        <v>2891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2912</v>
      </c>
      <c r="B1797" t="s">
        <v>2891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2914</v>
      </c>
      <c r="B1799" t="s">
        <v>2915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2917</v>
      </c>
      <c r="B1802" t="s">
        <v>2891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2919</v>
      </c>
      <c r="B1805" t="s">
        <v>2920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2922</v>
      </c>
      <c r="B1816" t="s">
        <v>2891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2924</v>
      </c>
      <c r="B1827" t="s">
        <v>2891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2926</v>
      </c>
      <c r="B1833" t="s">
        <v>2915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2930</v>
      </c>
      <c r="B1896" t="s">
        <v>2891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2883</v>
      </c>
      <c r="B1899" t="s">
        <v>2891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2020-08-26T03:05:58Z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