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F&amp;O)'!$R$1:$R$323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5" i="7"/>
  <c r="M85" s="1"/>
  <c r="K85"/>
  <c r="K122"/>
  <c r="M122" s="1"/>
  <c r="K120"/>
  <c r="M120" s="1"/>
  <c r="L39"/>
  <c r="K39"/>
  <c r="L82"/>
  <c r="M82" s="1"/>
  <c r="K82"/>
  <c r="K121"/>
  <c r="M121" s="1"/>
  <c r="L73"/>
  <c r="K73"/>
  <c r="L81"/>
  <c r="K81"/>
  <c r="L80"/>
  <c r="K80"/>
  <c r="L79"/>
  <c r="K79"/>
  <c r="L78"/>
  <c r="K78"/>
  <c r="L77"/>
  <c r="K77"/>
  <c r="L74"/>
  <c r="K74"/>
  <c r="L76"/>
  <c r="K76"/>
  <c r="L75"/>
  <c r="K75"/>
  <c r="L105"/>
  <c r="K119"/>
  <c r="M119" s="1"/>
  <c r="L69"/>
  <c r="K69"/>
  <c r="L36"/>
  <c r="K36"/>
  <c r="L23"/>
  <c r="K23"/>
  <c r="L37"/>
  <c r="K37"/>
  <c r="L72"/>
  <c r="K72"/>
  <c r="L31"/>
  <c r="K31"/>
  <c r="L71"/>
  <c r="K71"/>
  <c r="L58"/>
  <c r="K58"/>
  <c r="L68"/>
  <c r="K68"/>
  <c r="L70"/>
  <c r="K70"/>
  <c r="L34"/>
  <c r="K34"/>
  <c r="L22"/>
  <c r="K22"/>
  <c r="L101"/>
  <c r="L67"/>
  <c r="K67"/>
  <c r="L66"/>
  <c r="K66"/>
  <c r="L65"/>
  <c r="K65"/>
  <c r="L64"/>
  <c r="K64"/>
  <c r="L35"/>
  <c r="K35"/>
  <c r="L26"/>
  <c r="K26"/>
  <c r="L32"/>
  <c r="K32"/>
  <c r="L97"/>
  <c r="L95"/>
  <c r="L63"/>
  <c r="L62"/>
  <c r="K63"/>
  <c r="L28"/>
  <c r="K28"/>
  <c r="L99"/>
  <c r="M39" l="1"/>
  <c r="M69"/>
  <c r="M73"/>
  <c r="M81"/>
  <c r="M80"/>
  <c r="M77"/>
  <c r="M78"/>
  <c r="M74"/>
  <c r="M79"/>
  <c r="M36"/>
  <c r="M76"/>
  <c r="M75"/>
  <c r="M23"/>
  <c r="M37"/>
  <c r="M72"/>
  <c r="M31"/>
  <c r="M34"/>
  <c r="M71"/>
  <c r="M58"/>
  <c r="M68"/>
  <c r="M26"/>
  <c r="M70"/>
  <c r="M67"/>
  <c r="M22"/>
  <c r="M28"/>
  <c r="M66"/>
  <c r="M64"/>
  <c r="M65"/>
  <c r="M35"/>
  <c r="M32"/>
  <c r="M63"/>
  <c r="M95"/>
  <c r="M116"/>
  <c r="K62"/>
  <c r="L61"/>
  <c r="K61"/>
  <c r="L60"/>
  <c r="K60"/>
  <c r="L59"/>
  <c r="K59"/>
  <c r="L57"/>
  <c r="M57" s="1"/>
  <c r="L56"/>
  <c r="L55"/>
  <c r="L54"/>
  <c r="L53"/>
  <c r="L52"/>
  <c r="L51"/>
  <c r="L11"/>
  <c r="L12"/>
  <c r="L13"/>
  <c r="L14"/>
  <c r="L15"/>
  <c r="L16"/>
  <c r="L17"/>
  <c r="L18"/>
  <c r="L19"/>
  <c r="L20"/>
  <c r="L24"/>
  <c r="L25"/>
  <c r="L29"/>
  <c r="L30"/>
  <c r="L10"/>
  <c r="K56"/>
  <c r="K55"/>
  <c r="K118"/>
  <c r="M118" s="1"/>
  <c r="K30"/>
  <c r="K29"/>
  <c r="K115"/>
  <c r="M115" s="1"/>
  <c r="K53"/>
  <c r="K25"/>
  <c r="K24"/>
  <c r="K19"/>
  <c r="K52"/>
  <c r="K20"/>
  <c r="K17"/>
  <c r="K18"/>
  <c r="K15"/>
  <c r="K16"/>
  <c r="K11"/>
  <c r="K54"/>
  <c r="K14"/>
  <c r="K10"/>
  <c r="M19" l="1"/>
  <c r="M20"/>
  <c r="M30"/>
  <c r="M14"/>
  <c r="M16"/>
  <c r="M62"/>
  <c r="M25"/>
  <c r="M11"/>
  <c r="M15"/>
  <c r="M29"/>
  <c r="M24"/>
  <c r="M60"/>
  <c r="M18"/>
  <c r="M17"/>
  <c r="M53"/>
  <c r="M10"/>
  <c r="M61"/>
  <c r="M56"/>
  <c r="M59"/>
  <c r="M54"/>
  <c r="M55"/>
  <c r="M52"/>
  <c r="K51"/>
  <c r="M51" s="1"/>
  <c r="K13" l="1"/>
  <c r="M13" s="1"/>
  <c r="K12"/>
  <c r="M12" s="1"/>
  <c r="K291"/>
  <c r="L291" s="1"/>
  <c r="M7" l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<sst xmlns="http://schemas.openxmlformats.org/spreadsheetml/2006/main" count="7854" uniqueCount="3897">
  <si>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</si>
  <si>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</si>
  <si>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</si>
  <si>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</si>
  <si>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</si>
  <si>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</si>
  <si>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</si>
  <si>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</si>
  <si>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</si>
  <si>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</si>
  <si>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</si>
  <si>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</si>
  <si>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</si>
  <si>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</si>
  <si>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</si>
  <si>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</si>
  <si>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</si>
  <si>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</si>
  <si>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</si>
  <si>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</si>
  <si>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</si>
  <si>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</si>
  <si>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</si>
  <si>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</si>
  <si>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</si>
  <si>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</si>
  <si>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</si>
  <si>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</si>
  <si>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</si>
  <si>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</si>
  <si>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</si>
  <si>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</si>
  <si>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</si>
  <si>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</si>
  <si>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</si>
  <si>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</si>
  <si>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</si>
  <si>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</si>
  <si>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</si>
  <si>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</si>
  <si>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</si>
  <si>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</si>
  <si>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</si>
  <si>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</si>
  <si>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</si>
  <si>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</si>
  <si>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</si>
  <si>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</si>
  <si>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</si>
  <si>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</si>
  <si>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</si>
  <si>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</si>
  <si>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</si>
  <si>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</si>
  <si>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</si>
  <si>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</si>
  <si>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</si>
  <si>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</si>
  <si>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</si>
  <si>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</si>
  <si>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</si>
  <si>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</si>
  <si>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</si>
  <si>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</si>
  <si>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</si>
  <si>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</si>
  <si>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</si>
  <si>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</si>
  <si>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</si>
  <si>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</si>
  <si>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</si>
  <si>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</si>
  <si>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</si>
  <si>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</si>
  <si>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</si>
  <si>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</si>
  <si>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</si>
  <si>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</si>
  <si>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</si>
  <si>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</si>
  <si>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</si>
  <si>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</si>
  <si>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</si>
  <si>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</si>
  <si>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</si>
  <si>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</si>
  <si>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</si>
  <si>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</si>
  <si>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</si>
  <si>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</si>
  <si>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</si>
  <si>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</si>
  <si>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</si>
  <si>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</si>
  <si>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</si>
  <si>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</si>
  <si>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</si>
  <si>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</si>
  <si>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</si>
  <si>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</si>
  <si>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</si>
  <si>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</si>
  <si>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</si>
  <si>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</si>
  <si>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</si>
  <si>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</si>
  <si>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</si>
  <si>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</si>
  <si>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</si>
  <si>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</si>
  <si>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</si>
  <si>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</si>
  <si>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</si>
  <si>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</si>
  <si>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</si>
  <si>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</si>
  <si>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</si>
  <si>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</si>
  <si>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</si>
  <si>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</si>
  <si>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</si>
  <si>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</si>
  <si>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</si>
  <si>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</si>
  <si>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</si>
  <si>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</si>
  <si>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</si>
  <si>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</si>
  <si>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</si>
  <si>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</si>
  <si>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</si>
  <si>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</si>
  <si>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</si>
  <si>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</si>
  <si>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</si>
  <si>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</si>
  <si>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</si>
  <si>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</si>
  <si>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</si>
  <si>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</si>
  <si>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</si>
  <si>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</si>
  <si>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</si>
  <si>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</si>
  <si>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</si>
  <si>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</si>
  <si>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</si>
  <si>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</si>
  <si>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</si>
  <si>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</si>
  <si>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</si>
  <si>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</si>
  <si>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</si>
  <si>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</si>
  <si>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</si>
  <si>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</si>
  <si>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</si>
  <si>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</si>
  <si>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</si>
  <si>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</si>
  <si>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</si>
  <si>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</si>
  <si>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</si>
  <si>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</si>
  <si>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</si>
  <si>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</si>
  <si>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</si>
  <si>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</si>
  <si>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</si>
  <si>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</si>
  <si>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</si>
  <si>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</si>
  <si>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</si>
  <si>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</si>
  <si>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</si>
  <si>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</si>
  <si>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</si>
  <si>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</si>
  <si>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</si>
  <si>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</si>
  <si>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</si>
  <si>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</si>
  <si>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</si>
  <si>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</si>
  <si>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</si>
  <si>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</si>
  <si>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</si>
  <si>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</si>
  <si>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</si>
  <si>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</si>
  <si>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</si>
  <si>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</si>
  <si>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</si>
  <si>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</si>
  <si>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</si>
  <si>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</si>
  <si>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</si>
  <si>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</si>
  <si>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</si>
  <si>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</si>
  <si>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</si>
  <si>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</si>
  <si>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</si>
  <si>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</si>
  <si>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</si>
  <si>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</si>
  <si>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</si>
  <si>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</si>
  <si>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</si>
  <si>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</si>
  <si>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</si>
  <si>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</si>
  <si>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</si>
  <si>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</si>
  <si>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</si>
  <si>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</si>
  <si>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</si>
  <si>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</si>
  <si>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</si>
  <si>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</si>
  <si>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</si>
  <si>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</si>
  <si>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</si>
  <si>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</si>
  <si>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</si>
  <si>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</si>
  <si>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</si>
  <si>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</si>
  <si>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</si>
  <si>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</si>
  <si>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</si>
  <si>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</si>
  <si>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</si>
  <si>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</si>
  <si>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</si>
  <si>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</si>
  <si>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</si>
  <si>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</si>
  <si>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</si>
  <si>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</si>
  <si>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</si>
  <si>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</si>
  <si>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</si>
  <si>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</si>
  <si>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</si>
  <si>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</si>
  <si>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</si>
  <si>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</si>
  <si>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</si>
  <si>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</si>
  <si>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</si>
  <si>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</si>
  <si>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</si>
  <si>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</si>
  <si>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</si>
  <si>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</si>
  <si>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</si>
  <si>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</si>
  <si>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</si>
  <si>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</si>
  <si>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</si>
  <si>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</si>
  <si>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</si>
  <si>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</si>
  <si>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</si>
  <si>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</si>
  <si>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</si>
  <si>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</si>
  <si>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</si>
  <si>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</si>
  <si>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</si>
  <si>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</si>
  <si>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</si>
  <si>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</si>
  <si>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</si>
  <si>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</si>
  <si>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</si>
  <si>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</si>
  <si>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</si>
  <si>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</si>
  <si>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</si>
  <si>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</si>
  <si>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</si>
  <si>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</si>
  <si>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</si>
  <si>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</si>
  <si>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</si>
  <si>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</si>
  <si>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</si>
  <si>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</si>
  <si>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</si>
  <si>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</si>
  <si>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</si>
  <si>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</si>
  <si>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</si>
  <si>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</si>
  <si>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</si>
  <si>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</si>
  <si>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</si>
  <si>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</si>
  <si>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</si>
  <si>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</si>
  <si>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</si>
  <si>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</si>
  <si>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</si>
  <si>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</si>
  <si>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</si>
  <si>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</si>
  <si>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</si>
  <si>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</si>
  <si>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</si>
  <si>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</si>
  <si>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</si>
  <si>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</si>
  <si>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</si>
  <si>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</si>
  <si>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</si>
  <si>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</si>
  <si>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</si>
  <si>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</si>
  <si>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</si>
  <si>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</si>
  <si>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</si>
  <si>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</si>
  <si>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</si>
  <si>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</si>
  <si>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</si>
  <si>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</si>
  <si>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</si>
  <si>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</si>
  <si>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</si>
  <si>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</si>
  <si>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</si>
  <si>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</si>
  <si>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</si>
  <si>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</si>
  <si>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</si>
  <si>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</si>
  <si>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</si>
  <si>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</si>
  <si>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</si>
  <si>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</si>
  <si>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</si>
  <si>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</si>
  <si>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</si>
  <si>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</si>
  <si>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</si>
  <si>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</si>
  <si>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</si>
  <si>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</si>
  <si>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</si>
  <si>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</si>
  <si>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</si>
  <si>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</si>
  <si>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</si>
  <si>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</si>
  <si>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</si>
  <si>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</si>
  <si>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</si>
  <si>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</si>
  <si>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</si>
  <si>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</si>
  <si>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</si>
  <si>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</si>
  <si>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</si>
  <si>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</si>
  <si>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</si>
  <si>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</si>
  <si>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</si>
  <si>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</si>
  <si>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</si>
  <si>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</si>
  <si>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</si>
  <si>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</si>
  <si>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</si>
  <si>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</si>
  <si>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</si>
  <si>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</si>
  <si>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</si>
  <si>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</si>
  <si>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</si>
  <si>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</si>
  <si>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</si>
  <si>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</si>
  <si>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</si>
  <si>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</si>
  <si>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</si>
  <si>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</si>
  <si>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</si>
  <si>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</si>
  <si>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</si>
  <si>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</si>
  <si>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</si>
  <si>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</si>
  <si>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</si>
  <si>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</si>
  <si>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</si>
  <si>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</si>
  <si>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</si>
  <si>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</si>
  <si>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</si>
  <si>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</si>
  <si>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</si>
  <si>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</si>
  <si>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</si>
  <si>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</si>
  <si>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</si>
  <si>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</si>
  <si>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</si>
  <si>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</si>
  <si>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</si>
  <si>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</si>
  <si>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</si>
  <si>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</si>
  <si>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</si>
  <si>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</si>
  <si>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</si>
  <si>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</si>
  <si>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</si>
  <si>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</si>
  <si>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</si>
  <si>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</si>
  <si>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</si>
  <si>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</si>
  <si>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</si>
  <si>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</si>
  <si>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</si>
  <si>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</si>
  <si>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</si>
  <si>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</si>
  <si>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</si>
  <si>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</si>
  <si>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</si>
  <si>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</si>
  <si>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</si>
  <si>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</si>
  <si>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</si>
  <si>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</si>
  <si>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</si>
  <si>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</si>
  <si>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</si>
  <si>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</si>
  <si>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</si>
  <si>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</si>
  <si>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</si>
  <si>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</si>
  <si>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</si>
  <si>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</si>
  <si>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</si>
  <si>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</si>
  <si>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</si>
  <si>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</si>
  <si>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</si>
  <si>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</si>
  <si>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</si>
  <si>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</si>
  <si>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</si>
  <si>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</si>
  <si>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</si>
  <si>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</si>
  <si>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</si>
  <si>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</si>
  <si>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</si>
  <si>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</si>
  <si>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</si>
  <si>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</si>
  <si>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</si>
  <si>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</si>
  <si>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</si>
  <si>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</si>
  <si>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</si>
  <si>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</si>
  <si>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</si>
  <si>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</si>
  <si>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</si>
  <si>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</si>
  <si>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</si>
  <si>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</si>
  <si>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</si>
  <si>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</si>
  <si>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</si>
  <si>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</si>
  <si>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</si>
  <si>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</si>
  <si>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</si>
  <si>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</si>
  <si>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</si>
  <si>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</si>
  <si>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</si>
  <si>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</si>
  <si>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</si>
  <si>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</si>
  <si>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</si>
  <si>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</si>
  <si>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</si>
  <si>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</si>
  <si>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</si>
  <si>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</si>
  <si>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</si>
  <si>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</si>
  <si>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</si>
  <si>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</si>
  <si>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</si>
  <si>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</si>
  <si>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</si>
  <si>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</si>
  <si>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</si>
  <si>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</si>
  <si>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</si>
  <si>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</si>
  <si>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</si>
  <si>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</si>
  <si>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</si>
  <si>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</si>
  <si>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</si>
  <si>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</si>
  <si>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</si>
  <si>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</si>
  <si>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</si>
  <si>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</si>
  <si>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</si>
  <si>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</si>
  <si>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</si>
  <si>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</si>
  <si>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</si>
  <si>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</si>
  <si>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</si>
  <si>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</si>
  <si>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</si>
  <si>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</si>
  <si>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</si>
  <si>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</si>
  <si>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</si>
  <si>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</si>
  <si>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</si>
  <si>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</si>
  <si>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</si>
  <si>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</si>
  <si>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</si>
  <si>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</si>
  <si>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</si>
  <si>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</si>
  <si>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</si>
  <si>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</si>
  <si>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</si>
  <si>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</si>
  <si>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</si>
  <si>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</si>
  <si>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</si>
  <si>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</si>
  <si>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</si>
  <si>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</si>
  <si>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</si>
  <si>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</si>
  <si>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</si>
  <si>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</si>
  <si>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</si>
  <si>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</si>
  <si>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</si>
  <si>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</si>
  <si>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</si>
  <si>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</si>
  <si>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</si>
  <si>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</si>
  <si>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</si>
  <si>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</si>
  <si>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</si>
  <si>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</si>
  <si>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</si>
  <si>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</si>
  <si>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</si>
  <si>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</si>
  <si>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</si>
  <si>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</si>
  <si>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</si>
  <si>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</si>
  <si>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</si>
  <si>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</si>
  <si>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</si>
  <si>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</si>
  <si>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</si>
  <si>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</si>
  <si>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</si>
  <si>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</si>
  <si>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</si>
  <si>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</si>
  <si>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</si>
  <si>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</si>
  <si>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</si>
  <si>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</si>
  <si>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</si>
  <si>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</si>
  <si>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</si>
  <si>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</si>
  <si>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</si>
  <si>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</si>
  <si>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</si>
  <si>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</si>
  <si>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</si>
  <si>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</si>
  <si>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</si>
  <si>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</si>
  <si>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</si>
  <si>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</si>
  <si>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</si>
  <si>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</si>
  <si>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</si>
  <si>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</si>
  <si>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</si>
  <si>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</si>
  <si>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</si>
  <si>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</si>
  <si>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</si>
  <si>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</si>
  <si>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</si>
  <si>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</si>
  <si>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</si>
  <si>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</si>
  <si>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</si>
  <si>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</si>
  <si>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</si>
  <si>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</si>
  <si>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</si>
  <si>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</si>
  <si>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</si>
  <si>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</si>
  <si>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</si>
  <si>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</si>
  <si>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</si>
  <si>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</si>
  <si>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</si>
  <si>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</si>
  <si>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</si>
  <si>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</si>
  <si>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</si>
  <si>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</si>
  <si>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</si>
  <si>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</si>
  <si>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</si>
  <si>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</si>
  <si>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</si>
  <si>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</si>
  <si>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</si>
  <si>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</si>
  <si>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</si>
  <si>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</si>
  <si>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</si>
  <si>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</si>
  <si>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</si>
  <si>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</si>
  <si>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</si>
  <si>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</si>
  <si>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</si>
  <si>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</si>
  <si>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</si>
  <si>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</si>
  <si>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</si>
  <si>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</si>
  <si>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</si>
  <si>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</si>
  <si>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</si>
  <si>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</si>
  <si>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</si>
  <si>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</si>
  <si>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</si>
  <si>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</si>
  <si>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</si>
  <si>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</si>
  <si>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</si>
  <si>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</si>
  <si>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</si>
  <si>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</si>
  <si>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</si>
  <si>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</si>
  <si>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</si>
  <si>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</si>
  <si>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</si>
  <si>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</si>
  <si>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</si>
  <si>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</si>
  <si>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</si>
  <si>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</si>
  <si>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</si>
  <si>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</si>
  <si>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</si>
  <si>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</si>
  <si>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</si>
  <si>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</si>
  <si>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</si>
  <si>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</si>
  <si>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</si>
  <si>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</si>
  <si>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</si>
  <si>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</si>
  <si>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</si>
  <si>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</si>
  <si>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</si>
  <si>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</si>
  <si>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</si>
  <si>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</si>
  <si>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</si>
  <si>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</si>
  <si>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</si>
  <si>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</si>
  <si>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</si>
  <si>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</si>
  <si>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</si>
  <si>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</si>
  <si>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</si>
  <si>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</si>
  <si>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</si>
  <si>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</si>
  <si>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</si>
  <si>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</si>
  <si>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</si>
  <si>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</si>
  <si>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</si>
  <si>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</si>
  <si>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</si>
  <si>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</si>
  <si>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</si>
  <si>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</si>
  <si>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</si>
  <si>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</si>
  <si>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</si>
  <si>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</si>
  <si>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</si>
  <si>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</si>
  <si>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</si>
  <si>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</si>
  <si>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</si>
  <si>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</si>
  <si>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</si>
  <si>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</si>
  <si>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</si>
  <si>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</si>
  <si>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</si>
  <si>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</si>
  <si>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</si>
  <si>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</si>
  <si>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</si>
  <si>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</si>
  <si>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</si>
  <si>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</si>
  <si>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</si>
  <si>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</si>
  <si>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</si>
  <si>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</si>
  <si>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</si>
  <si>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</si>
  <si>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</si>
  <si>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</si>
  <si>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</si>
  <si>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</si>
  <si>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</si>
  <si>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</si>
  <si>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</si>
  <si>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</si>
  <si>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</si>
  <si>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</si>
  <si>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</si>
  <si>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</si>
  <si>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</si>
  <si>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</si>
  <si>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</si>
  <si>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</si>
  <si>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</si>
  <si>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</si>
  <si>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</si>
  <si>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</si>
  <si>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</si>
  <si>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</si>
  <si>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</si>
  <si>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</si>
  <si>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</si>
  <si>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</si>
  <si>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</si>
  <si>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</si>
  <si>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</si>
  <si>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</si>
  <si>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</si>
  <si>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</si>
  <si>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</si>
  <si>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</si>
  <si>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</si>
  <si>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</si>
  <si>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</si>
  <si>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</si>
  <si>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</si>
  <si>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</si>
  <si>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</si>
  <si>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</si>
  <si>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</si>
  <si>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</si>
  <si>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</si>
  <si>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</si>
  <si>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</si>
  <si>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</si>
  <si>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</si>
  <si>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</si>
  <si>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</si>
  <si>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</si>
  <si>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</si>
  <si>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</si>
  <si>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</si>
  <si>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</si>
  <si>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</si>
  <si>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</si>
  <si>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</si>
  <si>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</si>
  <si>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</si>
  <si>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</si>
  <si>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</si>
  <si>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</si>
  <si>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</si>
  <si>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</si>
  <si>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</si>
  <si>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</si>
  <si>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</si>
  <si>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</si>
  <si>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</si>
  <si>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</si>
  <si>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</si>
  <si>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</si>
  <si>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</si>
  <si>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</si>
  <si>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</si>
  <si>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</si>
  <si>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</si>
  <si>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</si>
  <si>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</si>
  <si>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</si>
  <si>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</si>
  <si>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</si>
  <si>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</si>
  <si>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</si>
  <si>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</si>
  <si>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</si>
  <si>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</si>
  <si>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</si>
  <si>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</si>
  <si>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</si>
  <si>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</si>
  <si>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</si>
  <si>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</si>
  <si>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</si>
  <si>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</si>
  <si>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</si>
  <si>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</si>
  <si>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</si>
  <si>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</si>
  <si>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</si>
  <si>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</si>
  <si>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</si>
  <si>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</si>
  <si>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</si>
  <si>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</si>
  <si>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</si>
  <si>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</si>
  <si>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</si>
  <si>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</si>
  <si>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</si>
  <si>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</si>
  <si>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</si>
  <si>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</si>
  <si>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</si>
  <si>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</si>
  <si>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</si>
  <si>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</si>
  <si>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</si>
  <si>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</si>
  <si>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</si>
  <si>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</si>
  <si>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</si>
  <si>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</si>
  <si>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</si>
  <si>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</si>
  <si>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</si>
  <si>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</si>
  <si>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</si>
  <si>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</si>
  <si>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</si>
  <si>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</si>
  <si>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</si>
  <si>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</si>
  <si>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</si>
  <si>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</si>
  <si>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</si>
  <si>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</si>
  <si>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</si>
  <si>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</si>
  <si>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</si>
  <si>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</si>
  <si>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</si>
  <si>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</si>
  <si>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</si>
  <si>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</si>
  <si>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</si>
  <si>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</si>
  <si>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</si>
  <si>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</si>
  <si>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</si>
  <si>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</si>
  <si>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</si>
  <si>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</si>
  <si>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</si>
  <si>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</si>
  <si>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</si>
  <si>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</si>
  <si>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</si>
  <si>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</si>
  <si>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</si>
  <si>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</si>
  <si>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</si>
  <si>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</si>
  <si>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</si>
  <si>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</si>
  <si>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</si>
  <si>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</si>
  <si>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</si>
  <si>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</si>
  <si>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</si>
  <si>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</si>
  <si>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</si>
  <si>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</si>
  <si>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</si>
  <si>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</si>
  <si>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</si>
  <si>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</si>
  <si>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</si>
  <si>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</si>
  <si>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</si>
  <si>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</si>
  <si>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</si>
  <si>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</si>
  <si>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</si>
  <si>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</si>
  <si>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</si>
  <si>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</si>
  <si>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</si>
  <si>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</si>
  <si>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</si>
  <si>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</si>
  <si>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</si>
  <si>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</si>
  <si>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</si>
  <si>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</si>
  <si>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</si>
  <si>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</si>
  <si>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</si>
  <si>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</si>
  <si>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</si>
  <si>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</si>
  <si>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</si>
  <si>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</si>
  <si>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</si>
  <si>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</si>
  <si>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</si>
  <si>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</si>
  <si>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</si>
  <si>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</si>
  <si>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</si>
  <si>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</si>
  <si>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</si>
  <si>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</si>
  <si>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</si>
  <si>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</si>
  <si>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</si>
  <si>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</si>
  <si>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</si>
  <si>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</si>
  <si>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</si>
  <si>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</si>
  <si>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</si>
  <si>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</si>
  <si>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</si>
  <si>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</si>
  <si>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</si>
  <si>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</si>
  <si>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</si>
  <si>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</si>
  <si>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</si>
  <si>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</si>
  <si>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</si>
  <si>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</si>
  <si>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</si>
  <si>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</si>
  <si>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</si>
  <si>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</si>
  <si>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</si>
  <si>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</si>
  <si>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</si>
  <si>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</si>
  <si>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</si>
  <si>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</si>
  <si>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</si>
  <si>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</si>
  <si>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</si>
  <si>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</si>
  <si>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</si>
  <si>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</si>
  <si>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</si>
  <si>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</si>
  <si>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</si>
  <si>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</si>
  <si>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</si>
  <si>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</si>
  <si>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</si>
  <si>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</si>
  <si>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</si>
  <si>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</si>
  <si>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</si>
  <si>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</si>
  <si>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</si>
  <si>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</si>
  <si>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</si>
  <si>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</si>
  <si>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</si>
  <si>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</si>
  <si>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</si>
  <si>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</si>
  <si>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</si>
  <si>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</si>
  <si>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</si>
  <si>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</si>
  <si>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</si>
  <si>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</si>
  <si>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</si>
  <si>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</si>
  <si>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</si>
  <si>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</si>
  <si>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</si>
  <si>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</si>
  <si>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</si>
  <si>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</si>
  <si>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</si>
  <si>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</si>
  <si>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</si>
  <si>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</si>
  <si>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</si>
  <si>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</si>
  <si>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</si>
  <si>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</si>
  <si>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</si>
  <si>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</si>
  <si>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</si>
  <si>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</si>
  <si>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</si>
  <si>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</si>
  <si>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</si>
  <si>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</si>
  <si>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</si>
  <si>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</si>
  <si>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</si>
  <si>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</si>
  <si>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</si>
  <si>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</si>
  <si>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</si>
  <si>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</si>
  <si>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</si>
  <si>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</si>
  <si>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</si>
  <si>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</si>
  <si>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</si>
  <si>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</si>
  <si>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</si>
  <si>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</si>
  <si>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</si>
  <si>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</si>
  <si>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</si>
  <si>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</si>
  <si>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</si>
  <si>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</si>
  <si>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</si>
  <si>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</si>
  <si>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</si>
  <si>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</si>
  <si>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</si>
  <si>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</si>
  <si>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</si>
  <si>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</si>
  <si>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</si>
  <si>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</si>
  <si>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</si>
  <si>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</si>
  <si>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</si>
  <si>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</si>
  <si>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</si>
  <si>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</si>
  <si>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</si>
  <si>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</si>
  <si>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</si>
  <si>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</si>
  <si>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</si>
  <si>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</si>
  <si>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</si>
  <si>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</si>
  <si>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</si>
  <si>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</si>
  <si>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</si>
  <si>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</si>
  <si>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</si>
  <si>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</si>
  <si>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</si>
  <si>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</si>
  <si>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</si>
  <si>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</si>
  <si>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</si>
  <si>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</si>
  <si>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</si>
  <si>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</si>
  <si>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</si>
  <si>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</si>
  <si>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</si>
  <si>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</si>
  <si>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</si>
  <si>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</si>
  <si>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</si>
  <si>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</si>
  <si>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</si>
  <si>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</si>
  <si>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</si>
  <si>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</si>
  <si>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</si>
  <si>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</si>
  <si>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</si>
  <si>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</si>
  <si>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</si>
  <si>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</si>
  <si>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</si>
  <si>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</si>
  <si>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</si>
  <si>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</si>
  <si>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</si>
  <si>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</si>
  <si>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</si>
  <si>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</si>
  <si>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</si>
  <si>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</si>
  <si>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</si>
  <si>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</si>
  <si>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</si>
  <si>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</si>
  <si>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</si>
  <si>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</si>
  <si>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</si>
  <si>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</si>
  <si>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</si>
  <si>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</si>
  <si>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</si>
  <si>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</si>
  <si>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</si>
  <si>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</si>
  <si>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</si>
  <si>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</si>
  <si>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</si>
  <si>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</si>
  <si>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</si>
  <si>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</si>
  <si>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</si>
  <si>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</si>
  <si>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</si>
  <si>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</si>
  <si>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</si>
  <si>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</si>
  <si>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</si>
  <si>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</si>
  <si>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</si>
  <si>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</si>
  <si>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</si>
  <si>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</si>
  <si>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</si>
  <si>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</si>
  <si>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</si>
  <si>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</si>
  <si>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</si>
  <si>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</si>
  <si>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</si>
  <si>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</si>
  <si>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</si>
  <si>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</si>
  <si>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</si>
  <si>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</si>
  <si>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</si>
  <si>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</si>
  <si>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</si>
  <si>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</si>
  <si>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</si>
  <si>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</si>
  <si>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</si>
  <si>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</si>
  <si>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</si>
  <si>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</si>
  <si>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</si>
  <si>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</si>
  <si>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</si>
  <si>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</si>
  <si>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</si>
  <si>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</si>
  <si>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</si>
  <si>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</si>
  <si>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</si>
  <si>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</si>
  <si>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</si>
  <si>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</si>
  <si>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</si>
  <si>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</si>
  <si>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</si>
  <si>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</si>
  <si>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</si>
  <si>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</si>
  <si>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</si>
  <si>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</si>
  <si>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</si>
  <si>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</si>
  <si>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</si>
  <si>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</si>
  <si>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</si>
  <si>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</si>
  <si>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</si>
  <si>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</si>
  <si>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</si>
  <si>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</si>
  <si>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</si>
  <si>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</si>
  <si>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</si>
  <si>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</si>
  <si>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</si>
  <si>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</si>
  <si>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</si>
  <si>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</si>
  <si>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</si>
  <si>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</si>
  <si>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</si>
  <si>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</si>
  <si>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</si>
  <si>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</si>
  <si>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</si>
  <si>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</si>
  <si>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</si>
  <si>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</si>
  <si>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</si>
  <si>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</si>
  <si>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</si>
  <si>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</si>
  <si>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</si>
  <si>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</si>
  <si>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</si>
  <si>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</si>
  <si>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</si>
  <si>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</si>
  <si>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</si>
  <si>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</si>
  <si>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</si>
  <si>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</si>
  <si>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</si>
  <si>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</si>
  <si>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</si>
  <si>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</si>
  <si>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</si>
  <si>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</si>
  <si>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</si>
  <si>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</si>
  <si>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</si>
  <si>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</si>
  <si>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</si>
  <si>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</si>
  <si>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</si>
  <si>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</si>
  <si>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</si>
  <si>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</si>
  <si>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</si>
  <si>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</si>
  <si>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</si>
  <si>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</si>
  <si>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</si>
  <si>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</si>
  <si>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</si>
  <si>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</si>
  <si>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</si>
  <si>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</si>
  <si>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</si>
  <si>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</si>
  <si>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</si>
  <si>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</si>
  <si>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</si>
  <si>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</si>
  <si>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</si>
  <si>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</si>
  <si>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</si>
  <si>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</si>
  <si>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</si>
  <si>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</si>
  <si>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</si>
  <si>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</si>
  <si>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</si>
  <si>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</si>
  <si>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</si>
  <si>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</si>
  <si>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</si>
  <si>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</si>
  <si>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</si>
  <si>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</si>
  <si>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</si>
  <si>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</si>
  <si>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</si>
  <si>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</si>
  <si>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</si>
  <si>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</si>
  <si>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</si>
  <si>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</si>
  <si>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</si>
  <si>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</si>
  <si>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</si>
  <si>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</si>
  <si>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</si>
  <si>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</si>
  <si>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</si>
  <si>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</si>
  <si>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</si>
  <si>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</si>
  <si>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</si>
  <si>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</si>
  <si>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</si>
  <si>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</si>
  <si>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</si>
  <si>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</si>
  <si>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</si>
  <si>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</si>
  <si>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</si>
  <si>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</si>
  <si>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</si>
  <si>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</si>
  <si>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</si>
  <si>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</si>
  <si>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</si>
  <si>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</si>
  <si>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</si>
  <si>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</si>
  <si>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</si>
  <si>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</si>
  <si>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</si>
  <si>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</si>
  <si>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</si>
  <si>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</si>
  <si>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</si>
  <si>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</si>
  <si>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</si>
  <si>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</si>
  <si>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</si>
  <si>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</si>
  <si>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</si>
  <si>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</si>
  <si>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</si>
  <si>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</si>
  <si>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</si>
  <si>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</si>
  <si>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</si>
  <si>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</si>
  <si>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</si>
  <si>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</si>
  <si>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</si>
  <si>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</si>
  <si>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</si>
  <si>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</si>
  <si>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</si>
  <si>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</si>
  <si>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</si>
  <si>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</si>
  <si>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</si>
  <si>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</si>
  <si>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</si>
  <si>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</si>
  <si>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</si>
  <si>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</si>
  <si>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</si>
  <si>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</si>
  <si>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</si>
  <si>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</si>
  <si>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</si>
  <si>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</si>
  <si>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</si>
  <si>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</si>
  <si>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</si>
  <si>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</si>
  <si>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</si>
  <si>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</si>
  <si>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</si>
  <si>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</si>
  <si>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</si>
  <si>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</si>
  <si>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</si>
  <si>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</si>
  <si>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</si>
  <si>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</si>
  <si>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</si>
  <si>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</si>
  <si>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</si>
  <si>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</si>
  <si>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</si>
  <si>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</si>
  <si>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</si>
  <si>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</si>
  <si>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</si>
  <si>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</si>
  <si>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</si>
  <si>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</si>
  <si>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</si>
  <si>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</si>
  <si>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</si>
  <si>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</si>
  <si>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</si>
  <si>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</si>
  <si>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</si>
  <si>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</si>
  <si>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</si>
  <si>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</si>
  <si>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</si>
  <si>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</si>
  <si>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</si>
  <si>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</si>
  <si>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</si>
  <si>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</si>
  <si>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</si>
  <si>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</si>
  <si>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</si>
  <si>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</si>
  <si>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</si>
  <si>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</si>
  <si>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</si>
  <si>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</si>
  <si>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</si>
  <si>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</si>
  <si>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</si>
  <si>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</si>
  <si>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</si>
  <si>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</si>
  <si>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</si>
  <si>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</si>
  <si>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</si>
  <si>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</si>
  <si>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</si>
  <si>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</si>
  <si>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</si>
  <si>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</si>
  <si>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</si>
  <si>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</si>
  <si>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</si>
  <si>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</si>
  <si>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</si>
  <si>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</si>
  <si>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</si>
  <si>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</si>
  <si>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</si>
  <si>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</si>
  <si>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</si>
  <si>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</si>
  <si>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</si>
  <si>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</si>
  <si>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</si>
  <si>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</si>
  <si>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</si>
  <si>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</si>
  <si>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</si>
  <si>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</si>
  <si>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</si>
  <si>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</si>
  <si>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</si>
  <si>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</si>
  <si>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</si>
  <si>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</si>
  <si>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</si>
  <si>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</si>
  <si>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</si>
  <si>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</si>
  <si>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</si>
  <si>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</si>
  <si>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</si>
  <si>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</si>
  <si>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</si>
  <si>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</si>
  <si>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</si>
  <si>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</si>
  <si>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</si>
  <si>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</si>
  <si>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</si>
  <si>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</si>
  <si>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</si>
  <si>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</si>
  <si>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</si>
  <si>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</si>
  <si>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</si>
  <si>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</si>
  <si>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</si>
  <si>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</si>
  <si>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</si>
  <si>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</si>
  <si>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</si>
  <si>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</si>
  <si>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</si>
  <si>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</si>
  <si>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</si>
  <si>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</si>
  <si>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</si>
  <si>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</si>
  <si>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</si>
  <si>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</si>
  <si>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</si>
  <si>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</si>
  <si>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</si>
  <si>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</si>
  <si>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</si>
  <si>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</si>
  <si>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</si>
  <si>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</si>
  <si>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</si>
  <si>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</si>
  <si>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</si>
  <si>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</si>
  <si>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</si>
  <si>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</si>
  <si>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</si>
  <si>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</si>
  <si>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</si>
  <si>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</si>
  <si>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</si>
  <si>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</si>
  <si>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</si>
  <si>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</si>
  <si>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</si>
  <si>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</si>
  <si>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</si>
  <si>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</si>
  <si>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</si>
  <si>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</si>
  <si>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</si>
  <si>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</si>
  <si>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</si>
  <si>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</si>
  <si>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</si>
  <si>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</si>
  <si>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</si>
  <si>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</si>
  <si>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</si>
  <si>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</si>
  <si>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</si>
  <si>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</si>
  <si>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</si>
  <si>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</si>
  <si>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</si>
  <si>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</si>
  <si>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</si>
  <si>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</si>
  <si>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</si>
  <si>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</si>
  <si>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</si>
  <si>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</si>
  <si>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</si>
  <si>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</si>
  <si>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</si>
  <si>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</si>
  <si>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</si>
  <si>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</si>
  <si>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</si>
  <si>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</si>
  <si>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</si>
  <si>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</si>
  <si>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</si>
  <si>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</si>
  <si>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</si>
  <si>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</si>
  <si>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</si>
  <si>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</si>
  <si>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</si>
  <si>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</si>
  <si>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</si>
  <si>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</si>
  <si>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</si>
  <si>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</si>
  <si>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</si>
  <si>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</si>
  <si>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</si>
  <si>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</si>
  <si>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</si>
  <si>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</si>
  <si>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</si>
  <si>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</si>
  <si>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</si>
  <si>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</si>
  <si>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</si>
  <si>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</si>
  <si>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</si>
  <si>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</si>
  <si>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</si>
  <si>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</si>
  <si>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</si>
  <si>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</si>
  <si>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</si>
  <si>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</si>
  <si>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</si>
  <si>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</si>
  <si>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</si>
  <si>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</si>
  <si>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</si>
  <si>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</si>
  <si>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</si>
  <si>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</si>
  <si>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</si>
  <si>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</si>
  <si>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</si>
  <si>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</si>
  <si>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</si>
  <si>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</si>
  <si>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</si>
  <si>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</si>
  <si>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</si>
  <si>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</si>
  <si>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</si>
  <si>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</si>
  <si>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</si>
  <si>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</si>
  <si>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</si>
  <si>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</si>
  <si>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</si>
  <si>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</si>
  <si>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</si>
  <si>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</si>
  <si>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</si>
  <si>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</si>
  <si>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</si>
  <si>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</si>
  <si>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</si>
  <si>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</si>
  <si>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</si>
  <si>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</si>
  <si>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</si>
  <si>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</si>
  <si>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</si>
  <si>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</si>
  <si>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</si>
  <si>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</si>
  <si>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</si>
  <si>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</si>
  <si>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</si>
  <si>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</si>
  <si>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</si>
  <si>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</si>
  <si>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</si>
  <si>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</si>
  <si>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</si>
  <si>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</si>
  <si>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</si>
  <si>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</si>
  <si>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</si>
  <si>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</si>
  <si>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</si>
  <si>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</si>
  <si>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</si>
  <si>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</si>
  <si>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</si>
  <si>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</si>
  <si>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</si>
  <si>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</si>
  <si>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</si>
  <si>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</si>
  <si>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</si>
  <si>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</si>
  <si>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</si>
  <si>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</si>
  <si>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</si>
  <si>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</si>
  <si>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</si>
  <si>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</si>
  <si>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</si>
  <si>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</si>
  <si>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</si>
  <si>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</si>
  <si>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</si>
  <si>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</si>
  <si>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</si>
  <si>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</si>
  <si>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</si>
  <si>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</si>
  <si>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</si>
  <si>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</si>
  <si>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</si>
  <si>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</si>
  <si>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</si>
  <si>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</si>
  <si>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</si>
  <si>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</si>
  <si>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</si>
  <si>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</si>
  <si>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</si>
  <si>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</si>
  <si>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</si>
  <si>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</si>
  <si>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</si>
  <si>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</si>
  <si>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</si>
  <si>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</si>
  <si>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</si>
  <si>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</si>
  <si>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</si>
  <si>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</si>
  <si>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</si>
  <si>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</si>
  <si>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</si>
  <si>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</si>
  <si>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</si>
  <si>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</si>
  <si>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</si>
  <si>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</si>
  <si>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</si>
  <si>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</si>
  <si>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</si>
  <si>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</si>
  <si>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</si>
  <si>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</si>
  <si>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</si>
  <si>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</si>
  <si>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</si>
  <si>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</si>
  <si>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</si>
  <si>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</si>
  <si>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</si>
  <si>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</si>
  <si>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</si>
  <si>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</si>
  <si>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</si>
  <si>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</si>
  <si>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</si>
  <si>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</si>
  <si>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</si>
  <si>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</si>
  <si>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</si>
  <si>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</si>
  <si>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</si>
  <si>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</si>
  <si>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</si>
  <si>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</si>
  <si>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</si>
  <si>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</si>
  <si>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</si>
  <si>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</si>
  <si>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</si>
  <si>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</si>
  <si>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</si>
  <si>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</si>
  <si>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</si>
  <si>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</si>
  <si>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</si>
  <si>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</si>
  <si>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</si>
  <si>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</si>
  <si>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</si>
  <si>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</si>
  <si>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</si>
  <si>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</si>
  <si>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</si>
  <si>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</si>
  <si>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</si>
  <si>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</si>
  <si>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</si>
  <si>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</si>
  <si>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</si>
  <si>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</si>
  <si>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</si>
  <si>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</si>
  <si>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</si>
  <si>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</si>
  <si>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</si>
  <si>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</si>
  <si>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</si>
  <si>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</si>
  <si>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</si>
  <si>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</si>
  <si>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</si>
  <si>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</si>
  <si>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</si>
  <si>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</si>
  <si>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</si>
  <si>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</si>
  <si>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</si>
  <si>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</si>
  <si>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</si>
  <si>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</si>
  <si>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</si>
  <si>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</si>
  <si>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</si>
  <si>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</si>
  <si>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</si>
  <si>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</si>
  <si>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</si>
  <si>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</si>
  <si>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</si>
  <si>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</si>
  <si>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</si>
  <si>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</si>
  <si>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</si>
  <si>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</si>
  <si>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</si>
  <si>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</si>
  <si>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</si>
  <si>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</si>
  <si>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</si>
  <si>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</si>
  <si>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</si>
  <si>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</si>
  <si>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</si>
  <si>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</si>
  <si>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</si>
  <si>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</si>
  <si>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</si>
  <si>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</si>
  <si>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</si>
  <si>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</si>
  <si>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</si>
  <si>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</si>
  <si>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</si>
  <si>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</si>
  <si>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</si>
  <si>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</si>
  <si>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</si>
  <si>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</si>
  <si>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</si>
  <si>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</si>
  <si>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</si>
  <si>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</si>
  <si>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</si>
  <si>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</si>
  <si>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</si>
  <si>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</si>
  <si>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</si>
  <si>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</si>
  <si>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</si>
  <si>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</si>
  <si>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</si>
  <si>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</si>
  <si>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</si>
  <si>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</si>
  <si>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</si>
  <si>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</si>
  <si>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</si>
  <si>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</si>
  <si>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</si>
  <si>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</si>
  <si>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</si>
  <si>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</si>
  <si>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</si>
  <si>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</si>
  <si>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</si>
  <si>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</si>
  <si>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</si>
  <si>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</si>
  <si>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</si>
  <si>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</si>
  <si>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</si>
  <si>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</si>
  <si>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</si>
  <si>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</si>
  <si>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</si>
  <si>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</si>
  <si>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</si>
  <si>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</si>
  <si>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</si>
  <si>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</si>
  <si>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</si>
  <si>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</si>
  <si>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</si>
  <si>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</si>
  <si>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</si>
  <si>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</si>
  <si>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</si>
  <si>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</si>
  <si>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</si>
  <si>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</si>
  <si>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</si>
  <si>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</si>
  <si>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</si>
  <si>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</si>
  <si>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</si>
  <si>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</si>
  <si>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</si>
  <si>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</si>
  <si>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</si>
  <si>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</si>
  <si>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</si>
  <si>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</si>
  <si>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</si>
  <si>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</si>
  <si>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</si>
  <si>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</si>
  <si>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</si>
  <si>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</si>
  <si>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</si>
  <si>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</si>
  <si>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</si>
  <si>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</si>
  <si>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</si>
  <si>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</si>
  <si>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</si>
  <si>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</si>
  <si>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</si>
  <si>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</si>
  <si>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</si>
  <si>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</si>
  <si>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</si>
  <si>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</si>
  <si>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</si>
  <si>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</si>
  <si>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</si>
  <si>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</si>
  <si>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</si>
  <si>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</si>
  <si>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</si>
  <si>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</si>
  <si>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</si>
  <si>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</si>
  <si>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</si>
  <si>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</si>
  <si>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</si>
  <si>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</si>
  <si>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</si>
  <si>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</si>
  <si>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</si>
  <si>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</si>
  <si>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</si>
  <si>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</si>
  <si>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</si>
  <si>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</si>
  <si>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</si>
  <si>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</si>
  <si>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</si>
  <si>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</si>
  <si>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</si>
  <si>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</si>
  <si>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</si>
  <si>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</si>
  <si>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</si>
  <si>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</si>
  <si>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</si>
  <si>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</si>
  <si>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</si>
  <si>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</si>
  <si>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</si>
  <si>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</si>
  <si>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</si>
  <si>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</si>
  <si>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</si>
  <si>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</si>
  <si>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</si>
  <si>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</si>
  <si>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</si>
  <si>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</si>
  <si>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</si>
  <si>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</si>
  <si>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</si>
  <si>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</si>
  <si>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</si>
  <si>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</si>
  <si>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</si>
  <si>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</si>
  <si>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</si>
  <si>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</si>
  <si>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</si>
  <si>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</si>
  <si>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</si>
  <si>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</si>
  <si>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</si>
  <si>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</si>
  <si>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</si>
  <si>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</si>
  <si>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</si>
  <si>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</si>
  <si>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</si>
  <si>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</si>
  <si>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</si>
  <si>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</si>
  <si>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</si>
  <si>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</si>
  <si>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</si>
  <si>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</si>
  <si>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</si>
  <si>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</si>
  <si>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</si>
  <si>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</si>
  <si>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</si>
  <si>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</si>
  <si>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</si>
  <si>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</si>
  <si>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</si>
  <si>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</si>
  <si>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</si>
  <si>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</si>
  <si>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</si>
  <si>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</si>
  <si>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</si>
  <si>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</si>
  <si>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</si>
  <si>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</si>
  <si>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</si>
  <si>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</si>
  <si>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</si>
  <si>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</si>
  <si>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</si>
  <si>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</si>
  <si>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</si>
  <si>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</si>
  <si>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</si>
  <si>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</si>
  <si>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</si>
  <si>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</si>
  <si>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</si>
  <si>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</si>
  <si>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</si>
  <si>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</si>
  <si>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</si>
  <si>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</si>
  <si>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</si>
  <si>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</si>
  <si>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</si>
  <si>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</si>
  <si>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</si>
  <si>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</si>
  <si>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</si>
  <si>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</si>
  <si>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</si>
  <si>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</si>
  <si>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</si>
  <si>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</si>
  <si>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</si>
  <si>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</si>
  <si>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</si>
  <si>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</si>
  <si>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</si>
  <si>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</si>
  <si>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</si>
  <si>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</si>
  <si>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</si>
  <si>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</si>
  <si>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</si>
  <si>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</si>
  <si>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</si>
  <si>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</si>
  <si>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</si>
  <si>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</si>
  <si>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</si>
  <si>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</si>
  <si>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</si>
  <si>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</si>
  <si>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</si>
  <si>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</si>
  <si>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</si>
  <si>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</si>
  <si>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</si>
  <si>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</si>
  <si>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</si>
  <si>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</si>
  <si>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</si>
  <si>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</si>
  <si>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</si>
  <si>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</si>
  <si>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</si>
  <si>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</si>
  <si>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</si>
  <si>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</si>
  <si>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</si>
  <si>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</si>
  <si>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</si>
  <si>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</si>
  <si>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</si>
  <si>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</si>
  <si>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</si>
  <si>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</si>
  <si>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</si>
  <si>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</si>
  <si>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</si>
  <si>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</si>
  <si>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</si>
  <si>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</si>
  <si>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</si>
  <si>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</si>
  <si>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</si>
  <si>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</si>
  <si>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</si>
  <si>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</si>
  <si>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</si>
  <si>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</si>
  <si>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</si>
  <si>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</si>
  <si>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</si>
  <si>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</si>
  <si>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</si>
  <si>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</si>
  <si>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</si>
  <si>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</si>
  <si>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</si>
  <si>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</si>
  <si>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</si>
  <si>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</si>
  <si>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</si>
  <si>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</si>
  <si>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</si>
  <si>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</si>
  <si>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</si>
  <si>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</si>
  <si>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</si>
  <si>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</si>
  <si>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</si>
  <si>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</si>
  <si>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</si>
  <si>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</si>
  <si>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</si>
  <si>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</si>
  <si>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</si>
  <si>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</si>
  <si>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</si>
  <si>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</si>
  <si>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</si>
  <si>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</si>
  <si>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</si>
  <si>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</si>
  <si>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</si>
  <si>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</si>
  <si>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</si>
  <si>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</si>
  <si>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</si>
  <si>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</si>
  <si>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</si>
  <si>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</si>
  <si>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</si>
  <si>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</si>
  <si>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</si>
  <si>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</si>
  <si>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</si>
  <si>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</si>
  <si>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</si>
  <si>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</si>
  <si>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</si>
  <si>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</si>
  <si>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</si>
  <si>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</si>
  <si>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</si>
  <si>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</si>
  <si>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</si>
  <si>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</si>
  <si>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</si>
  <si>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</si>
  <si>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</si>
  <si>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</si>
  <si>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</si>
  <si>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</si>
  <si>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</si>
  <si>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</si>
  <si>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</si>
  <si>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</si>
  <si>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</si>
  <si>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</si>
  <si>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</si>
  <si>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</si>
  <si>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</si>
  <si>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</si>
  <si>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</si>
  <si>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</si>
  <si>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</si>
  <si>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</si>
  <si>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</si>
  <si>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</si>
  <si>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</si>
  <si>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</si>
  <si>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</si>
  <si>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</si>
  <si>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</si>
  <si>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</si>
  <si>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</si>
  <si>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</si>
  <si>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</si>
  <si>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</si>
  <si>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</si>
  <si>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</si>
  <si>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</si>
  <si>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</si>
  <si>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</si>
  <si>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</si>
  <si>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</si>
  <si>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</si>
  <si>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</si>
  <si>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</si>
  <si>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</si>
  <si>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</si>
  <si>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</si>
  <si>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</si>
  <si>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</si>
  <si>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</si>
  <si>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</si>
  <si>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</si>
  <si>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</si>
  <si>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</si>
  <si>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</si>
  <si>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</si>
  <si>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</si>
  <si>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</si>
  <si>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</si>
  <si>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</si>
  <si>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</si>
  <si>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</si>
  <si>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</si>
  <si>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</si>
  <si>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</si>
  <si>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</si>
  <si>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</si>
  <si>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</si>
  <si>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</si>
  <si>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</si>
  <si>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</si>
  <si>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</si>
  <si>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</si>
  <si>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</si>
  <si>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</si>
  <si>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</si>
  <si>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</si>
  <si>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</si>
  <si>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</si>
  <si>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</si>
  <si>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</si>
  <si>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</si>
  <si>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</si>
  <si>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</si>
  <si>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</si>
  <si>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</si>
  <si>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</si>
  <si>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</si>
  <si>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</si>
  <si>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</si>
  <si>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</si>
  <si>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</si>
  <si>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</si>
  <si>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</si>
  <si>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</si>
  <si>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</si>
  <si>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</si>
  <si>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</si>
  <si>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</si>
  <si>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</si>
  <si>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</si>
  <si>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</si>
  <si>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</si>
  <si>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</si>
  <si>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</si>
  <si>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</si>
  <si>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</si>
  <si>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</si>
  <si>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</si>
  <si>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</si>
  <si>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</si>
  <si>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</si>
  <si>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</si>
  <si>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</si>
  <si>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</si>
  <si>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</si>
  <si>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</si>
  <si>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</si>
  <si>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</si>
  <si>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</si>
  <si>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</si>
  <si>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</si>
  <si>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</si>
  <si>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</si>
  <si>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</si>
  <si>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</si>
  <si>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</si>
  <si>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</si>
  <si>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</si>
  <si>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</si>
  <si>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</si>
  <si>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</si>
  <si>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</si>
  <si>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</si>
  <si>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</si>
  <si>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</si>
  <si>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</si>
  <si>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</si>
  <si>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</si>
  <si>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</si>
  <si>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</si>
  <si>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</si>
  <si>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</si>
  <si>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</si>
  <si>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</si>
  <si>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</si>
  <si>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</si>
  <si>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</si>
  <si>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</si>
  <si>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</si>
  <si>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</si>
  <si>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</si>
  <si>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</si>
  <si>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</si>
  <si>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</si>
  <si>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</si>
  <si>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</si>
  <si>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</si>
  <si>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</si>
  <si>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</si>
  <si>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</si>
  <si>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</si>
  <si>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</si>
  <si>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</si>
  <si>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</si>
  <si>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</si>
  <si>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</si>
  <si>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</si>
  <si>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</si>
  <si>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</si>
  <si>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</si>
  <si>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</si>
  <si>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</si>
  <si>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</si>
  <si>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</si>
  <si>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</si>
  <si>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</si>
  <si>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</si>
  <si>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</si>
  <si>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</si>
  <si>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</si>
  <si>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</si>
  <si>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</si>
  <si>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</si>
  <si>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</si>
  <si>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</si>
  <si>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</si>
  <si>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</si>
  <si>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</si>
  <si>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</si>
  <si>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</si>
  <si>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</si>
  <si>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</si>
  <si>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</si>
  <si>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</si>
  <si>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</si>
  <si>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</si>
  <si>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</si>
  <si>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</si>
  <si>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</si>
  <si>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</si>
  <si>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</si>
  <si>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</si>
  <si>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</si>
  <si>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</si>
  <si>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</si>
  <si>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</si>
  <si>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</si>
  <si>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</si>
  <si>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</si>
  <si>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</si>
  <si>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</si>
  <si>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</si>
  <si>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</si>
  <si>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</si>
  <si>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</si>
  <si>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</si>
  <si>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</si>
  <si>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</si>
  <si>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</si>
  <si>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</si>
  <si>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</si>
  <si>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</si>
  <si>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</si>
  <si>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</si>
  <si>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</si>
  <si>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</si>
  <si>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</si>
  <si>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</si>
  <si>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</si>
  <si>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</si>
  <si>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</si>
  <si>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</si>
  <si>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</si>
  <si>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</si>
  <si>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</si>
  <si>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</si>
  <si>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</si>
  <si>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</si>
  <si>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</si>
  <si>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</si>
  <si>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</si>
  <si>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</si>
  <si>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</si>
  <si>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</si>
  <si>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</si>
  <si>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</si>
  <si>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</si>
  <si>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</si>
  <si>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</si>
  <si>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</si>
  <si>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</si>
  <si>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</si>
  <si>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</si>
  <si>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</si>
  <si>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</si>
  <si>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</si>
  <si>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</si>
  <si>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</si>
  <si>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</si>
  <si>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</si>
  <si>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</si>
  <si>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</si>
  <si>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</si>
  <si>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</si>
  <si>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</si>
  <si>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</si>
  <si>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</si>
  <si>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</si>
  <si>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</si>
  <si>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</si>
  <si>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</si>
  <si>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</si>
  <si>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</si>
  <si>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</si>
  <si>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</si>
  <si>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</si>
  <si>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</si>
  <si>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</si>
  <si>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</si>
  <si>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</si>
  <si>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</si>
  <si>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</si>
  <si>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</si>
  <si>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</si>
  <si>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</si>
  <si>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</si>
  <si>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</si>
  <si>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</si>
  <si>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</si>
  <si>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</si>
  <si>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</si>
  <si>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</si>
  <si>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</si>
  <si>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</si>
  <si>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</si>
  <si>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</si>
  <si>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</si>
  <si>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</si>
  <si>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</si>
  <si>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</si>
  <si>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</si>
  <si>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</si>
  <si>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</si>
  <si>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</si>
  <si>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</si>
  <si>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</si>
  <si>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</si>
  <si>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</si>
  <si>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</si>
  <si>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</si>
  <si>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</si>
  <si>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</si>
  <si>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</si>
  <si>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</si>
  <si>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</si>
  <si>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</si>
  <si>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</si>
  <si>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</si>
  <si>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</si>
  <si>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</si>
  <si>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</si>
  <si>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</si>
  <si>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</si>
  <si>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</si>
  <si>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</si>
  <si>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</si>
  <si>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</si>
  <si>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</si>
  <si>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</si>
  <si>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</si>
  <si>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</si>
  <si>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</si>
  <si>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</si>
  <si>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</si>
  <si>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</si>
  <si>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</si>
  <si>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</si>
  <si>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</si>
  <si>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</si>
  <si>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</si>
  <si>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</si>
  <si>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</si>
  <si>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</si>
  <si>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</si>
  <si>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</si>
  <si>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</si>
  <si>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</si>
  <si>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</si>
  <si>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</si>
  <si>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</si>
  <si>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</si>
  <si>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</si>
  <si>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</si>
  <si>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</si>
  <si>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</si>
  <si>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</si>
  <si>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</si>
  <si>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</si>
  <si>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</si>
  <si>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</si>
  <si>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</si>
  <si>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</si>
  <si>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</si>
  <si>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</si>
  <si>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</si>
  <si>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</si>
  <si>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</si>
  <si>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</si>
  <si>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</si>
  <si>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</si>
  <si>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</si>
  <si>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</si>
  <si>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</si>
  <si>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</si>
  <si>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</si>
  <si>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</si>
  <si>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</si>
  <si>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</si>
  <si>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</si>
  <si>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</si>
  <si>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</si>
  <si>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</si>
  <si>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</si>
  <si>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</si>
  <si>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</si>
  <si>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</si>
  <si>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</si>
  <si>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</si>
  <si>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</si>
  <si>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</si>
  <si>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</si>
  <si>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</si>
  <si>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</si>
  <si>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</si>
  <si>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</si>
  <si>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</si>
  <si>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</si>
  <si>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</si>
  <si>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</si>
  <si>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</si>
  <si>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</si>
  <si>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</si>
  <si>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</si>
  <si>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</si>
  <si>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</si>
  <si>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</si>
  <si>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</si>
  <si>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</si>
  <si>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</si>
  <si>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</si>
  <si>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</si>
  <si>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</si>
  <si>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</si>
  <si>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</si>
  <si>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</si>
  <si>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</si>
  <si>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</si>
  <si>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</si>
  <si>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</si>
  <si>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</si>
  <si>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</si>
  <si>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</si>
  <si>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</si>
  <si>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</si>
  <si>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</si>
  <si>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</si>
  <si>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</si>
  <si>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</si>
  <si>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</si>
  <si>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</si>
  <si>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</si>
  <si>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</si>
  <si>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</si>
  <si>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</si>
  <si>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</si>
  <si>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</si>
  <si>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</si>
  <si>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</si>
  <si>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</si>
  <si>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</si>
  <si>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</si>
  <si>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</si>
  <si>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</si>
  <si>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</si>
  <si>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</si>
  <si>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</si>
  <si>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</si>
  <si>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</si>
  <si>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</si>
  <si>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</si>
  <si>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</si>
  <si>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</si>
  <si>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</si>
  <si>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</si>
  <si>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</si>
  <si>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</si>
  <si>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</si>
  <si>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</si>
  <si>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</si>
  <si>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</si>
  <si>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</si>
  <si>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</si>
  <si>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</si>
  <si>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</si>
  <si>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</si>
  <si>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</si>
  <si>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</si>
  <si>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</si>
  <si>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</si>
  <si>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</si>
  <si>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</si>
  <si>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</si>
  <si>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</si>
  <si>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</si>
  <si>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</si>
  <si>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</si>
  <si>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</si>
  <si>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</si>
  <si>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</si>
  <si>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</si>
  <si>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</si>
  <si>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</si>
  <si>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</si>
  <si>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</si>
  <si>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</si>
  <si>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</si>
  <si>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</si>
  <si>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</si>
  <si>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</si>
  <si>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</si>
  <si>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</si>
  <si>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</si>
  <si>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</si>
  <si>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</si>
  <si>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</si>
  <si>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</si>
  <si>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</si>
  <si>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</si>
  <si>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</si>
  <si>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</si>
  <si>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</si>
  <si>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</si>
  <si>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</si>
  <si>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</si>
  <si>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</si>
  <si>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</si>
  <si>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</si>
  <si>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</si>
  <si>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</si>
  <si>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</si>
  <si>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</si>
  <si>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</si>
  <si>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</si>
  <si>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</si>
  <si>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</si>
  <si>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</si>
  <si>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</si>
  <si>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</si>
  <si>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</si>
  <si>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</si>
  <si>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</si>
  <si>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</si>
  <si>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</si>
  <si>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</si>
  <si>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</si>
  <si>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</si>
  <si>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</si>
  <si>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</si>
  <si>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</si>
  <si>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</si>
  <si>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</si>
  <si>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</si>
  <si>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</si>
  <si>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</si>
  <si>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</si>
  <si>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</si>
  <si>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</si>
  <si>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</si>
  <si>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</si>
  <si>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</si>
  <si>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</si>
  <si>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</si>
  <si>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</si>
  <si>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</si>
  <si>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</si>
  <si>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</si>
  <si>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</si>
  <si>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</si>
  <si>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</si>
  <si>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</si>
  <si>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</si>
  <si>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</si>
  <si>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</si>
  <si>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</si>
  <si>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</si>
  <si>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</si>
  <si>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</si>
  <si>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</si>
  <si>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</si>
  <si>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</si>
  <si>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</si>
  <si>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</si>
  <si>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</si>
  <si>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</si>
  <si>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</si>
  <si>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</si>
  <si>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</si>
  <si>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</si>
  <si>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</si>
  <si>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</si>
  <si>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</si>
  <si>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</si>
  <si>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</si>
  <si>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</si>
  <si>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</si>
  <si>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</si>
  <si>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</si>
  <si>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</si>
  <si>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</si>
  <si>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</si>
  <si>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</si>
  <si>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</si>
  <si>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</si>
  <si>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</si>
  <si>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</si>
  <si>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</si>
  <si>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</si>
  <si>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</si>
  <si>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</si>
  <si>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</si>
  <si>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</si>
  <si>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</si>
  <si>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</si>
  <si>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</si>
  <si>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</si>
  <si>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</si>
  <si>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</si>
  <si>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</si>
  <si>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</si>
  <si>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</si>
  <si>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</si>
  <si>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</si>
  <si>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</si>
  <si>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</si>
  <si>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</si>
  <si>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</si>
  <si>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</si>
  <si>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</si>
  <si>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</si>
  <si>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</si>
  <si>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</si>
  <si>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</si>
  <si>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</si>
  <si>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</si>
  <si>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</si>
  <si>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</si>
  <si>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</si>
  <si>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</si>
  <si>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</si>
  <si>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</si>
  <si>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</si>
  <si>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</si>
  <si>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</si>
  <si>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</si>
  <si>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</si>
  <si>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</si>
  <si>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</si>
  <si>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</si>
  <si>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</si>
  <si>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</si>
  <si>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</si>
  <si>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</si>
  <si>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</si>
  <si>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</si>
  <si>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</si>
  <si>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</si>
  <si>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</si>
  <si>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</si>
  <si>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</si>
  <si>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</si>
  <si>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</si>
  <si>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</si>
  <si>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</si>
  <si>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</si>
  <si>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</si>
  <si>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</si>
  <si>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</si>
  <si>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</si>
  <si>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</si>
  <si>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</si>
  <si>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</si>
  <si>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</si>
  <si>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</si>
  <si>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</si>
  <si>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</si>
  <si>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</si>
  <si>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</si>
  <si>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</si>
  <si>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</si>
  <si>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</si>
  <si>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</si>
  <si>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</si>
  <si>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</si>
  <si>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</si>
  <si>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</si>
  <si>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</si>
  <si>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</si>
  <si>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</si>
  <si>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</si>
  <si>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</si>
  <si>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</si>
  <si>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</si>
  <si>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</si>
  <si>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</si>
  <si>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</si>
  <si>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</si>
  <si>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</si>
  <si>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</si>
  <si>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</si>
  <si>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</si>
  <si>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</si>
  <si>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</si>
  <si>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</si>
  <si>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</si>
  <si>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</si>
  <si>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</si>
  <si>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</si>
  <si>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</si>
  <si>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</si>
  <si>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</si>
  <si>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</si>
  <si>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</si>
  <si>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</si>
  <si>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</si>
  <si>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</si>
  <si>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</si>
  <si>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</si>
  <si>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</si>
  <si>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</si>
  <si>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</si>
  <si>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</si>
  <si>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</si>
  <si>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</si>
  <si>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</si>
  <si>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</si>
  <si>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</si>
  <si>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</si>
  <si>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</si>
  <si>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</si>
  <si>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</si>
  <si>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</si>
  <si>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</si>
  <si>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</si>
  <si>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</si>
  <si>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</si>
  <si>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</si>
  <si>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</si>
  <si>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</si>
  <si>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</si>
  <si>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</si>
  <si>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</si>
  <si>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</si>
  <si>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</si>
  <si>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</si>
  <si>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</si>
  <si>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</si>
  <si>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</si>
  <si>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</si>
  <si>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</si>
  <si>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</si>
  <si>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</si>
  <si>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</si>
  <si>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</si>
  <si>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</si>
  <si>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</si>
  <si>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</si>
  <si>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</si>
  <si>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</si>
  <si>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</si>
  <si>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</si>
  <si>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</si>
  <si>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</si>
  <si>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</si>
  <si>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</si>
  <si>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</si>
  <si>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</si>
  <si>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</si>
  <si>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</si>
  <si>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</si>
  <si>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</si>
  <si>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</si>
  <si>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</si>
  <si>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</si>
  <si>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</si>
  <si>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</si>
  <si>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</si>
  <si>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</si>
  <si>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</si>
  <si>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</si>
  <si>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</si>
  <si>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</si>
  <si>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</si>
  <si>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</si>
  <si>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</si>
  <si>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</si>
  <si>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</si>
  <si>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</si>
  <si>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</si>
  <si>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</si>
  <si>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</si>
  <si>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</si>
  <si>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</si>
  <si>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</si>
  <si>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</si>
  <si>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</si>
  <si>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</si>
  <si>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</si>
  <si>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</si>
  <si>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</si>
  <si>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</si>
  <si>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</si>
  <si>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</si>
  <si>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</si>
  <si>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</si>
  <si>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</si>
  <si>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</si>
  <si>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</si>
  <si>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</si>
  <si>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</si>
  <si>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</si>
  <si>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</si>
  <si>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</si>
  <si>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</si>
  <si>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</si>
  <si>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</si>
  <si>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</si>
  <si>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</si>
  <si>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</si>
  <si>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</si>
  <si>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</si>
  <si>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</si>
  <si>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</si>
  <si>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</si>
  <si>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</si>
  <si>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</si>
  <si>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</si>
  <si>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</si>
  <si>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</si>
  <si>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</si>
  <si>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</si>
  <si>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</si>
  <si>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</si>
  <si>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</si>
  <si>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</si>
  <si>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</si>
  <si>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</si>
  <si>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</si>
  <si>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</si>
  <si>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</si>
  <si>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</si>
  <si>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</si>
  <si>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</si>
  <si>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</si>
  <si>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</si>
  <si>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</si>
  <si>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</si>
  <si>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</si>
  <si>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</si>
  <si>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</si>
  <si>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</si>
  <si>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</si>
  <si>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</si>
  <si>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</si>
  <si>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</si>
  <si>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</si>
  <si>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</si>
  <si>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</si>
  <si>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</si>
  <si>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</si>
  <si>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</si>
  <si>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</si>
  <si>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</si>
  <si>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</si>
  <si>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</si>
  <si>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</si>
  <si>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</si>
  <si>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</si>
  <si>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</si>
  <si>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</si>
  <si>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</si>
  <si>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</si>
  <si>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</si>
  <si>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</si>
  <si>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</si>
  <si>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</si>
  <si>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</si>
  <si>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</si>
  <si>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</si>
  <si>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</si>
  <si>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</si>
  <si>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</si>
  <si>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</si>
  <si>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</si>
  <si>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</si>
  <si>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</si>
  <si>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</si>
  <si>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</si>
  <si>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</si>
  <si>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</si>
  <si>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</si>
  <si>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</si>
  <si>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</si>
  <si>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</si>
  <si>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</si>
  <si>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</si>
  <si>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</si>
  <si>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</si>
  <si>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</si>
  <si>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</si>
  <si>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</si>
  <si>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</si>
  <si>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</si>
  <si>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</si>
  <si>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</si>
  <si>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</si>
  <si>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</si>
  <si>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</si>
  <si>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</si>
  <si>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</si>
  <si>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</si>
  <si>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</si>
  <si>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</si>
  <si>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</si>
  <si>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</si>
  <si>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</si>
  <si>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</si>
  <si>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</si>
  <si>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</si>
  <si>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</si>
  <si>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</si>
  <si>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</si>
  <si>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</si>
  <si>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</si>
  <si>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</si>
  <si>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</si>
  <si>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</si>
  <si>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</si>
  <si>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</si>
  <si>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</si>
  <si>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</si>
  <si>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</si>
  <si>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</si>
  <si>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</si>
  <si>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</si>
  <si>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</si>
  <si>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</si>
  <si>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</si>
  <si>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</si>
  <si>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</si>
  <si>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</si>
  <si>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</si>
  <si>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</si>
  <si>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</si>
  <si>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</si>
  <si>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</si>
  <si>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</si>
  <si>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</si>
  <si>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</si>
  <si>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</si>
  <si>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</si>
  <si>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</si>
  <si>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</si>
  <si>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</si>
  <si>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</si>
  <si>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</si>
  <si>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</si>
  <si>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</si>
  <si>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</si>
  <si>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</si>
  <si>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</si>
  <si>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</si>
  <si>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</si>
  <si>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</si>
  <si>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</si>
  <si>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</si>
  <si>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</si>
  <si>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</si>
  <si>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</si>
  <si>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</si>
  <si>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</si>
  <si>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</si>
  <si>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</si>
  <si>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</si>
  <si>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</si>
  <si>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</si>
  <si>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</si>
  <si>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</si>
  <si>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</si>
  <si>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</si>
  <si>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</si>
  <si>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</si>
  <si>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</si>
  <si>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</si>
  <si>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</si>
  <si>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</si>
  <si>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</si>
  <si>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</si>
  <si>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</si>
  <si>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</si>
  <si>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</si>
  <si>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</si>
  <si>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</si>
  <si>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</si>
  <si>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</si>
  <si>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</si>
  <si>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</si>
  <si>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</si>
  <si>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</si>
  <si>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</si>
  <si>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</si>
  <si>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</si>
  <si>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</si>
  <si>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</si>
  <si>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</si>
  <si>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</si>
  <si>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</si>
  <si>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</si>
  <si>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</si>
  <si>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</si>
  <si>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</si>
  <si>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</si>
  <si>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</si>
  <si>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</si>
  <si>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</si>
  <si>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</si>
  <si>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</si>
  <si>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</si>
  <si>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</si>
  <si>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</si>
  <si>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</si>
  <si>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</si>
  <si>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</si>
  <si>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</si>
  <si>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</si>
  <si>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</si>
  <si>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</si>
  <si>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</si>
  <si>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</si>
  <si>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</si>
  <si>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</si>
  <si>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</si>
  <si>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</si>
  <si>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</si>
  <si>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</si>
  <si>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</si>
  <si>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</si>
  <si>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</si>
  <si>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</si>
  <si>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</si>
  <si>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</si>
  <si>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</si>
  <si>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</si>
  <si>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</si>
  <si>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</si>
  <si>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</si>
  <si>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</si>
  <si>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</si>
  <si>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</si>
  <si>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</si>
  <si>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</si>
  <si>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</si>
  <si>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</si>
  <si>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</si>
  <si>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</si>
  <si>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</si>
  <si>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</si>
  <si>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</si>
  <si>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</si>
  <si>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</si>
  <si>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</si>
  <si>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</si>
  <si>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</si>
  <si>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</si>
  <si>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</si>
  <si>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</si>
  <si>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</si>
  <si>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</si>
  <si>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</si>
  <si>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</si>
  <si>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</si>
  <si>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</si>
  <si>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</si>
  <si>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</si>
  <si>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</si>
  <si>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</si>
  <si>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</si>
  <si>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</si>
  <si>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</si>
  <si>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</si>
  <si>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</si>
  <si>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</si>
  <si>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</si>
  <si>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</si>
  <si>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</si>
  <si>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</si>
  <si>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</si>
  <si>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</si>
  <si>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</si>
  <si>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</si>
  <si>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</si>
  <si>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</si>
  <si>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</si>
  <si>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</si>
  <si>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</si>
  <si>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</si>
  <si>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</si>
  <si>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</si>
  <si>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</si>
  <si>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</si>
  <si>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</si>
  <si>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</si>
  <si>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</si>
  <si>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</si>
  <si>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</si>
  <si>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</si>
  <si>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</si>
  <si>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</si>
  <si>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</si>
  <si>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</si>
  <si>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</si>
  <si>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</si>
  <si>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</si>
  <si>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</si>
  <si>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</si>
  <si>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</si>
  <si>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</si>
  <si>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</si>
  <si>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</si>
  <si>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</si>
  <si>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</si>
  <si>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</si>
  <si>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</si>
  <si>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</si>
  <si>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</si>
  <si>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</si>
  <si>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</si>
  <si>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</si>
  <si>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</si>
  <si>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</si>
  <si>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</si>
  <si>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</si>
  <si>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</si>
  <si>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</si>
  <si>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</si>
  <si>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</si>
  <si>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</si>
  <si>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</si>
  <si>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</si>
  <si>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</si>
  <si>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</si>
  <si>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</si>
  <si>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</si>
  <si>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</si>
  <si>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</si>
  <si>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</si>
  <si>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</si>
  <si>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</si>
  <si>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</si>
  <si>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</si>
  <si>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</si>
  <si>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</si>
  <si>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</si>
  <si>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</si>
  <si>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</si>
  <si>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</si>
  <si>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</si>
  <si>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</si>
  <si>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</si>
  <si>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</si>
  <si>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</si>
  <si>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</si>
  <si>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</si>
  <si>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</si>
  <si>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</si>
  <si>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</si>
  <si>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</si>
  <si>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</si>
  <si>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</si>
  <si>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</si>
  <si>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</si>
  <si>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</si>
  <si>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</si>
  <si>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</si>
  <si>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</si>
  <si>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</si>
  <si>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</si>
  <si>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</si>
  <si>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</si>
  <si>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</si>
  <si>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</si>
  <si>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</si>
  <si>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</si>
  <si>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</si>
  <si>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</si>
  <si>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</si>
  <si>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</si>
  <si>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</si>
  <si>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</si>
  <si>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</si>
  <si>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</si>
  <si>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</si>
  <si>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</si>
  <si>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</si>
  <si>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</si>
  <si>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</si>
  <si>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</si>
  <si>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</si>
  <si>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</si>
  <si>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</si>
  <si>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</si>
  <si>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</si>
  <si>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</si>
  <si>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</si>
  <si>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</si>
  <si>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</si>
  <si>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</si>
  <si>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</si>
  <si>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</si>
  <si>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</si>
  <si>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</si>
  <si>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</si>
  <si>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</si>
  <si>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</si>
  <si>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</si>
  <si>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</si>
  <si>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</si>
  <si>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</si>
  <si>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</si>
  <si>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</si>
  <si>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</si>
  <si>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</si>
  <si>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</si>
  <si>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</si>
  <si>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</si>
  <si>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</si>
  <si>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</si>
  <si>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</si>
  <si>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</si>
  <si>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</si>
  <si>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</si>
  <si>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</si>
  <si>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</si>
  <si>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</si>
  <si>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</si>
  <si>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</si>
  <si>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</si>
  <si>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</si>
  <si>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</si>
  <si>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</si>
  <si>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</si>
  <si>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</si>
  <si>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</si>
  <si>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</si>
  <si>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</si>
  <si>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</si>
  <si>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</si>
  <si>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</si>
  <si>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</si>
  <si>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</si>
  <si>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</si>
  <si>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</si>
  <si>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</si>
  <si>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</si>
  <si>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</si>
  <si>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</si>
  <si>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</si>
  <si>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</si>
  <si>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</si>
  <si>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</si>
  <si>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</si>
  <si>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</si>
  <si>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</si>
  <si>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</si>
  <si>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</si>
  <si>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</si>
  <si>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</si>
  <si>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</si>
  <si>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</si>
  <si>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</si>
  <si>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</si>
  <si>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</si>
  <si>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</si>
  <si>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</si>
  <si>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</si>
  <si>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</si>
  <si>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</si>
  <si>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</si>
  <si>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</si>
  <si>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</si>
  <si>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</si>
  <si>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</si>
  <si>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</si>
  <si>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</si>
  <si>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</si>
  <si>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</si>
  <si>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</si>
  <si>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</si>
  <si>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</si>
  <si>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</si>
  <si>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</si>
  <si>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</si>
  <si>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</si>
  <si>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</si>
  <si>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</si>
  <si>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</si>
  <si>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</si>
  <si>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</si>
  <si>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</si>
  <si>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</si>
  <si>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</si>
  <si>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</si>
  <si>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</si>
  <si>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</si>
  <si>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</si>
  <si>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</si>
  <si>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</si>
  <si>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</si>
  <si>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</si>
  <si>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</si>
  <si>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</si>
  <si>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</si>
  <si>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</si>
  <si>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</si>
  <si>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</si>
  <si>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</si>
  <si>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</si>
  <si>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</si>
  <si>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</si>
  <si>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</si>
  <si>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</si>
  <si>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</si>
  <si>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</si>
  <si>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</si>
  <si>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</si>
  <si>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</si>
  <si>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</si>
  <si>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</si>
  <si>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</si>
  <si>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</si>
  <si>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</si>
  <si>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</si>
  <si>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</si>
  <si>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</si>
  <si>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</si>
  <si>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</si>
  <si>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</si>
  <si>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</si>
  <si>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</si>
  <si>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</si>
  <si>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</si>
  <si>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</si>
  <si>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</si>
  <si>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</si>
  <si>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</si>
  <si>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</si>
  <si>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</si>
  <si>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</si>
  <si>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</si>
  <si>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</si>
  <si>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</si>
  <si>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</si>
  <si>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</si>
  <si>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</si>
  <si>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</si>
  <si>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</si>
  <si>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</si>
  <si>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</si>
  <si>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</si>
  <si>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</si>
  <si>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</si>
  <si>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</si>
  <si>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</si>
  <si>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</si>
  <si>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</si>
  <si>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</si>
  <si>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</si>
  <si>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</si>
  <si>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</si>
  <si>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</si>
  <si>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</si>
  <si>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</si>
  <si>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</si>
  <si>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</si>
  <si>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</si>
  <si>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</si>
  <si>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</si>
  <si>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</si>
  <si>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</si>
  <si>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</si>
  <si>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</si>
  <si>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</si>
  <si>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</si>
  <si>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</si>
  <si>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</si>
  <si>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</si>
  <si>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</si>
  <si>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</si>
  <si>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</si>
  <si>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</si>
  <si>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</si>
  <si>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</si>
  <si>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</si>
  <si>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</si>
  <si>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</si>
  <si>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</si>
  <si>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</si>
  <si>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</si>
  <si>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</si>
  <si>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</si>
  <si>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</si>
  <si>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</si>
  <si>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</si>
  <si>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</si>
  <si>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</si>
  <si>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</si>
  <si>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</si>
  <si>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</si>
  <si>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</si>
  <si>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</si>
  <si>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</si>
  <si>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</si>
  <si>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</si>
  <si>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</si>
  <si>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</si>
  <si>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</si>
  <si>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</si>
  <si>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</si>
  <si>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</si>
  <si>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</si>
  <si>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</si>
  <si>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</si>
  <si>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</si>
  <si>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</si>
  <si>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</si>
  <si>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</si>
  <si>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</si>
  <si>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</si>
  <si>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</si>
  <si>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</si>
  <si>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</si>
  <si>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</si>
  <si>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</si>
  <si>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</si>
  <si>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</si>
  <si>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</si>
  <si>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</si>
  <si>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</si>
  <si>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</si>
  <si>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</si>
  <si>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</si>
  <si>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</si>
  <si>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</si>
  <si>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</si>
  <si>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</si>
  <si>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</si>
  <si>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</si>
  <si>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</si>
  <si>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</si>
  <si>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</si>
  <si>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</si>
  <si>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</si>
  <si>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</si>
  <si>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</si>
  <si>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</si>
  <si>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</si>
  <si>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</si>
  <si>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</si>
  <si>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</si>
  <si>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</si>
  <si>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</si>
  <si>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</si>
  <si>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</si>
  <si>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</si>
  <si>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</si>
  <si>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</si>
  <si>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</si>
  <si>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</si>
  <si>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</si>
  <si>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</si>
  <si>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</si>
  <si>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</si>
  <si>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</si>
  <si>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</si>
  <si>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</si>
  <si>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</si>
  <si>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</si>
  <si>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</si>
  <si>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</si>
  <si>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</si>
  <si>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</si>
  <si>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</si>
  <si>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</si>
  <si>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</si>
  <si>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</si>
  <si>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</si>
  <si>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</si>
  <si>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</si>
  <si>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</si>
  <si>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</si>
  <si>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</si>
  <si>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</si>
  <si>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</si>
  <si>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</si>
  <si>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</si>
  <si>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</si>
  <si>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</si>
  <si>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</si>
  <si>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</si>
  <si>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</si>
  <si>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</si>
  <si>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</si>
  <si>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</si>
  <si>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</si>
  <si>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</si>
  <si>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</si>
  <si>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</si>
  <si>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</si>
  <si>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</si>
  <si>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</si>
  <si>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</si>
  <si>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</si>
  <si>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</si>
  <si>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</si>
  <si>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</si>
  <si>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</si>
  <si>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</si>
  <si>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</si>
  <si>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</si>
  <si>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</si>
  <si>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</si>
  <si>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</si>
  <si>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</si>
  <si>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</si>
  <si>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</si>
  <si>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</si>
  <si>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</si>
  <si>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</si>
  <si>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</si>
  <si>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</si>
  <si>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</si>
  <si>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</si>
  <si>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</si>
  <si>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</si>
  <si>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</si>
  <si>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</si>
  <si>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</si>
  <si>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</si>
  <si>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</si>
  <si>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</si>
  <si>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</si>
  <si>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</si>
  <si>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</si>
  <si>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</si>
  <si>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</si>
  <si>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</si>
  <si>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Part Profit of Rs.46/-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</si>
  <si>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</si>
  <si>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</si>
  <si>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</si>
  <si>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</si>
  <si>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</si>
  <si>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</si>
  <si>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</si>
  <si>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</si>
  <si>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Part Profit of Rs.65/-</t>
  </si>
  <si>
    <t>BANKNIFTY 21500 PE 16-JUL</t>
  </si>
  <si>
    <t>600-700</t>
  </si>
  <si>
    <t>Part Profit of Rs.40/-</t>
  </si>
  <si>
    <t>935-943</t>
  </si>
  <si>
    <t>1020-1050</t>
  </si>
  <si>
    <t>112-115</t>
  </si>
  <si>
    <t>5700-5500</t>
  </si>
  <si>
    <t>260-265</t>
  </si>
  <si>
    <t>600-610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</si>
  <si>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</si>
  <si>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</si>
  <si>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</si>
  <si>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</si>
  <si>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</si>
  <si>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</si>
  <si>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</si>
  <si>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</si>
  <si>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</si>
  <si>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</si>
  <si>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 xml:space="preserve">Sell </t>
  </si>
  <si>
    <t>18000-17500</t>
  </si>
  <si>
    <t>394-398</t>
  </si>
  <si>
    <t>440-450</t>
  </si>
  <si>
    <t xml:space="preserve">CUMMINSIND 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</si>
  <si>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</si>
  <si>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</si>
  <si>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</si>
  <si>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</si>
  <si>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</si>
  <si>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</si>
  <si>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</si>
  <si>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</si>
  <si>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</si>
  <si>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</si>
  <si>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</si>
  <si>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</si>
  <si>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</si>
  <si>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</si>
  <si>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</si>
  <si>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</si>
  <si>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</si>
  <si>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</si>
  <si>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</si>
  <si>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</si>
  <si>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</si>
  <si>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</si>
  <si>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</si>
  <si>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</si>
  <si>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</si>
  <si>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</si>
  <si>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</si>
  <si>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</si>
  <si>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</si>
  <si>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</si>
  <si>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</si>
  <si>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</si>
  <si>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80</t>
  </si>
  <si>
    <t>115</t>
  </si>
  <si>
    <t>-20</t>
  </si>
  <si>
    <t>-22.5</t>
  </si>
  <si>
    <t>Profit of Rs.92.5/-</t>
  </si>
  <si>
    <t>265-270</t>
  </si>
  <si>
    <t>Profit of Rs.940/-</t>
  </si>
  <si>
    <t>320-330</t>
  </si>
  <si>
    <t>Profit of Rs.2.5/-</t>
  </si>
  <si>
    <t>99-97</t>
  </si>
  <si>
    <t>Loss of Rs.4,75/-</t>
  </si>
  <si>
    <t>Profit of Rs.8.5/-</t>
  </si>
  <si>
    <t>SBIN JULY FUT</t>
  </si>
  <si>
    <t>SBIN JUL 195 CE</t>
  </si>
  <si>
    <t>Part profit of Rs.12/-</t>
  </si>
  <si>
    <t>AMFL</t>
  </si>
  <si>
    <t>DEVABHAI NAGJIBHAI DESAI</t>
  </si>
  <si>
    <t>Profit of Rs.27.50/-</t>
  </si>
  <si>
    <t>Profit of Rs.17.50/-</t>
  </si>
  <si>
    <t>5</t>
  </si>
  <si>
    <t>Part Profit of Rs.52.5/-</t>
  </si>
  <si>
    <t>NIFTY JULY FUT</t>
  </si>
  <si>
    <t>NIFTY 30-JUL 10500 PE</t>
  </si>
  <si>
    <t>3.3</t>
  </si>
  <si>
    <t>-0.5</t>
  </si>
  <si>
    <t>Profit of Rs.3.25/-</t>
  </si>
  <si>
    <t>365-370</t>
  </si>
  <si>
    <t>Profit of Rs.23.50/-</t>
  </si>
  <si>
    <t>380-385</t>
  </si>
  <si>
    <t xml:space="preserve">NESTLEIND 18000 CE JUL </t>
  </si>
  <si>
    <t>350-400</t>
  </si>
  <si>
    <t>1350-1370</t>
  </si>
  <si>
    <t>1250-1260</t>
  </si>
  <si>
    <t>Profit of Rs.14.5/-</t>
  </si>
  <si>
    <t>Profit of Rs.5/-</t>
  </si>
  <si>
    <t>Profit of Rs.16/-</t>
  </si>
  <si>
    <t>Profit of Rs.42.5/-</t>
  </si>
  <si>
    <t>-185</t>
  </si>
  <si>
    <t>Loss of Rs.140/-</t>
  </si>
  <si>
    <t>107-105</t>
  </si>
  <si>
    <t>Profit of Rs.2.15/-</t>
  </si>
  <si>
    <t>Loss of Rs.27/-</t>
  </si>
  <si>
    <t>1540-1560</t>
  </si>
  <si>
    <t>BANKNIFTY 21800 PE 23-JUL</t>
  </si>
  <si>
    <t>450-500</t>
  </si>
  <si>
    <t>CHANDRA GHOSH</t>
  </si>
  <si>
    <t>Part Profit of Rs.16.5/-</t>
  </si>
  <si>
    <t>720-730</t>
  </si>
  <si>
    <t>Profit of Rs.38/-</t>
  </si>
  <si>
    <t>260-258</t>
  </si>
  <si>
    <t>Profit of Rs.1.5/-</t>
  </si>
  <si>
    <t>AMBUJACEM 195 PE JUL</t>
  </si>
  <si>
    <t>4.5-5</t>
  </si>
  <si>
    <t>Profit of Rs.1.65/-</t>
  </si>
  <si>
    <t>17000-17060</t>
  </si>
  <si>
    <t>18500-19000</t>
  </si>
  <si>
    <t>580-570</t>
  </si>
  <si>
    <t xml:space="preserve">LICHSGFIN </t>
  </si>
  <si>
    <t>264-260</t>
  </si>
  <si>
    <t>Profit of Rs.11.50/-</t>
  </si>
  <si>
    <t>Profit of Rs.4.5/-</t>
  </si>
  <si>
    <t>Profit of Rs.8/-</t>
  </si>
  <si>
    <t>NIFTY 30-JUL 10900 PE</t>
  </si>
  <si>
    <t>74-78</t>
  </si>
  <si>
    <t>11100-11120</t>
  </si>
  <si>
    <t>Profit of Rs.65/-</t>
  </si>
  <si>
    <t>65</t>
  </si>
  <si>
    <t>ROSHANI SUDARSHAN PALKAR</t>
  </si>
  <si>
    <t>SAHADEVSINGHROWA</t>
  </si>
  <si>
    <t>ONTIC</t>
  </si>
  <si>
    <t>VARSHABEN RAJNIKANT SHAH</t>
  </si>
  <si>
    <t>DSML</t>
  </si>
  <si>
    <t>Debock Sale Marketing Ltd</t>
  </si>
  <si>
    <t>CHOICE EQUITY BROKING PRIVATE LIMITED</t>
  </si>
  <si>
    <t xml:space="preserve">CENTURYTEX </t>
  </si>
  <si>
    <t>2355-2365</t>
  </si>
  <si>
    <t>2450-2460</t>
  </si>
  <si>
    <t>NIFTY 11150 PE 23-JUL</t>
  </si>
  <si>
    <t>70-80</t>
  </si>
  <si>
    <t xml:space="preserve"> Profit of Rs.39/-</t>
  </si>
  <si>
    <t>596-599</t>
  </si>
  <si>
    <t>570-560</t>
  </si>
  <si>
    <t>Profit of Rs.3.5/-</t>
  </si>
  <si>
    <t>DABUR 490 CE JUL</t>
  </si>
  <si>
    <t>7-7.5</t>
  </si>
  <si>
    <t>12-14.0</t>
  </si>
  <si>
    <t>244-249</t>
  </si>
  <si>
    <t>ALEXANDER</t>
  </si>
  <si>
    <t>KAHAR NIKLESH KANAIYABHAI</t>
  </si>
  <si>
    <t>BHAVNA NIKHIL MEHTA</t>
  </si>
  <si>
    <t>GULSHAN SINGH</t>
  </si>
  <si>
    <t>PRATIK DILIP ADVA</t>
  </si>
  <si>
    <t>TUSHAR PRAVINCHANDRA VORA</t>
  </si>
  <si>
    <t>ANGEL</t>
  </si>
  <si>
    <t>MAHESHBHAI VASHRAMBHAI PANSURIYA</t>
  </si>
  <si>
    <t>GIANLIFE</t>
  </si>
  <si>
    <t>MAKANBHAI M RAVAL HUF</t>
  </si>
  <si>
    <t>KEYUR V PARMAR</t>
  </si>
  <si>
    <t>RAMKUMAR BHOLANATH YADAV</t>
  </si>
  <si>
    <t>LALARAM JAGANNATH RATHOD</t>
  </si>
  <si>
    <t>ANURUDHKUMAR BARELAL YADAV</t>
  </si>
  <si>
    <t>HARI GOPAL SHARMA</t>
  </si>
  <si>
    <t>DIBAKAR LAHA</t>
  </si>
  <si>
    <t>IISL</t>
  </si>
  <si>
    <t>KINTU RITESHKUMAR BHATIYA</t>
  </si>
  <si>
    <t>NORGES BANK ON ACCOUNT OF THE GOVERNMENT PENSION FUND GLOBAL</t>
  </si>
  <si>
    <t>AMADEUS EIII LP</t>
  </si>
  <si>
    <t>AMADEUS IV DPF LIMITED</t>
  </si>
  <si>
    <t>MONARCH</t>
  </si>
  <si>
    <t>RAKESH BALURAM LAHOTI</t>
  </si>
  <si>
    <t>LALU RAM NUWAL</t>
  </si>
  <si>
    <t>NOVAPUB</t>
  </si>
  <si>
    <t>SANJAYKUMAR NATHALAL PAREKH</t>
  </si>
  <si>
    <t>SEKH GOLAMAHEMAD RAZA</t>
  </si>
  <si>
    <t>PIFL</t>
  </si>
  <si>
    <t>PADAMCHAND BHAVARLAL DHOOT</t>
  </si>
  <si>
    <t>K LAVANYA</t>
  </si>
  <si>
    <t>RADHEY</t>
  </si>
  <si>
    <t>NARESH FATEHCHAND MEHTA</t>
  </si>
  <si>
    <t>ROSSARI</t>
  </si>
  <si>
    <t>MILLENNIUM STOCK BROKING PVT LTD</t>
  </si>
  <si>
    <t>ROXY</t>
  </si>
  <si>
    <t>RAGHUVEER NAGAR</t>
  </si>
  <si>
    <t>WARRENTEA</t>
  </si>
  <si>
    <t>ISIS ENTERPRISES LIMITED</t>
  </si>
  <si>
    <t>JAMES WARREN TEA LIMITED</t>
  </si>
  <si>
    <t>WORL</t>
  </si>
  <si>
    <t>NASEEM ANSARI</t>
  </si>
  <si>
    <t>Bhansali Eng. Polymers Lt</t>
  </si>
  <si>
    <t>HRTI PRIVATE LIMITED</t>
  </si>
  <si>
    <t>ADROIT FINANCIAL SERVICES PVT LTD</t>
  </si>
  <si>
    <t>India Glycols Ltd</t>
  </si>
  <si>
    <t>BERKELEY SECURITIES LIMITED</t>
  </si>
  <si>
    <t>MILTON</t>
  </si>
  <si>
    <t>Milton Industries Limited</t>
  </si>
  <si>
    <t>SUNNY KANTILAL SOLANKI</t>
  </si>
  <si>
    <t>ANKITKUMAR MULJIBHAI SOLANKI</t>
  </si>
  <si>
    <t>National Fertilizers Limi</t>
  </si>
  <si>
    <t>AGRO TRADE SOLUTIONS</t>
  </si>
  <si>
    <t>Rossari Biotech Limited</t>
  </si>
  <si>
    <t>TWO ROADS TRADING PRIVATE LIMITED</t>
  </si>
  <si>
    <t>GRAVITON RESEARCH CAPITAL LLP</t>
  </si>
  <si>
    <t>ELIXIR WEALTH MANAGEMENT PRIVATE LIMITED</t>
  </si>
  <si>
    <t>PRABHULAL LALLUBHAI PAREKH</t>
  </si>
  <si>
    <t>PLUTUS WEALTH MANAGEMENT LLP</t>
  </si>
  <si>
    <t>ALPHAGREP SECURITIES PRIVATE LIMITED</t>
  </si>
  <si>
    <t>GENUINE STOCK BROKERS PVT. LTD.</t>
  </si>
  <si>
    <t>GOLDMAN SACHS INDIA  LTD</t>
  </si>
  <si>
    <t>CHANDARANA INTERMEDIARIES BROKERS PRIVATE LIMITED</t>
  </si>
  <si>
    <t>ASHWIN STOCKS AND INVESTMENT PRIVATE LIMITED</t>
  </si>
  <si>
    <t>SMC REAL ESTATE ADVISORS PRIVATE LIMITED</t>
  </si>
  <si>
    <t>VAIBHAV STOCK AND DERIVATIVES BROKING PRIVATE LIMITED</t>
  </si>
  <si>
    <t>A K G SECURITIES AND CONSULTANCY LTD.</t>
  </si>
  <si>
    <t>N.K.SECURITIES</t>
  </si>
  <si>
    <t>Syncom Healthcare Ltd</t>
  </si>
  <si>
    <t>PAWAN KUMAR YADAV</t>
  </si>
  <si>
    <t>Ujaas Energy Limited</t>
  </si>
  <si>
    <t>WHEELERS DEVELOPERS PRIVATE LIMITED</t>
  </si>
  <si>
    <t>RELIABLE DATA SERVICES LIMITED</t>
  </si>
  <si>
    <t>SVA FAMILY WELFARE TRUST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</si>
</sst>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2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0" fillId="49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7" fillId="60" borderId="5" xfId="0" applyNumberFormat="1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16" fontId="49" fillId="58" borderId="37" xfId="160" applyNumberFormat="1" applyFont="1" applyFill="1" applyBorder="1" applyAlignment="1">
      <alignment horizontal="center" vertical="center"/>
    </xf>
    <xf numFmtId="1" fontId="0" fillId="61" borderId="37" xfId="0" applyNumberFormat="1" applyFon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0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16" fontId="3" fillId="60" borderId="5" xfId="0" applyNumberFormat="1" applyFont="1" applyFill="1" applyBorder="1" applyAlignment="1">
      <alignment horizontal="center" vertical="center"/>
    </xf>
    <xf numFmtId="16" fontId="3" fillId="60" borderId="38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33" sqref="B3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44036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6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44036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92" t="s">
        <v>16</v>
      </c>
      <c r="B9" s="594" t="s">
        <v>17</v>
      </c>
      <c r="C9" s="594" t="s">
        <v>18</v>
      </c>
      <c r="D9" s="274" t="s">
        <v>19</v>
      </c>
      <c r="E9" s="274" t="s">
        <v>20</v>
      </c>
      <c r="F9" s="589" t="s">
        <v>21</v>
      </c>
      <c r="G9" s="590"/>
      <c r="H9" s="591"/>
      <c r="I9" s="589" t="s">
        <v>22</v>
      </c>
      <c r="J9" s="590"/>
      <c r="K9" s="591"/>
      <c r="L9" s="274"/>
      <c r="M9" s="281"/>
      <c r="N9" s="281"/>
      <c r="O9" s="281"/>
    </row>
    <row r="10" spans="1:15" ht="59.25" customHeight="1">
      <c r="A10" s="593"/>
      <c r="B10" s="595" t="s">
        <v>17</v>
      </c>
      <c r="C10" s="595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2" t="s">
        <v>34</v>
      </c>
      <c r="C11" s="277" t="s">
        <v>35</v>
      </c>
      <c r="D11" s="303">
        <v>23095.25</v>
      </c>
      <c r="E11" s="303">
        <v>22979.583333333332</v>
      </c>
      <c r="F11" s="315">
        <v>22819.166666666664</v>
      </c>
      <c r="G11" s="315">
        <v>22543.083333333332</v>
      </c>
      <c r="H11" s="315">
        <v>22382.666666666664</v>
      </c>
      <c r="I11" s="315">
        <v>23255.666666666664</v>
      </c>
      <c r="J11" s="315">
        <v>23416.083333333328</v>
      </c>
      <c r="K11" s="315">
        <v>23692.166666666664</v>
      </c>
      <c r="L11" s="302">
        <v>23140</v>
      </c>
      <c r="M11" s="302">
        <v>22703.5</v>
      </c>
      <c r="N11" s="319">
        <v>1860850</v>
      </c>
      <c r="O11" s="320">
        <v>5.3767776971261122E-4</v>
      </c>
    </row>
    <row r="12" spans="1:15" ht="15">
      <c r="A12" s="277">
        <v>2</v>
      </c>
      <c r="B12" s="392" t="s">
        <v>34</v>
      </c>
      <c r="C12" s="277" t="s">
        <v>36</v>
      </c>
      <c r="D12" s="316">
        <v>11207.55</v>
      </c>
      <c r="E12" s="316">
        <v>11177.616666666667</v>
      </c>
      <c r="F12" s="317">
        <v>11127.233333333334</v>
      </c>
      <c r="G12" s="317">
        <v>11046.916666666666</v>
      </c>
      <c r="H12" s="317">
        <v>10996.533333333333</v>
      </c>
      <c r="I12" s="317">
        <v>11257.933333333334</v>
      </c>
      <c r="J12" s="317">
        <v>11308.316666666669</v>
      </c>
      <c r="K12" s="317">
        <v>11388.633333333335</v>
      </c>
      <c r="L12" s="304">
        <v>11228</v>
      </c>
      <c r="M12" s="304">
        <v>11097.3</v>
      </c>
      <c r="N12" s="319">
        <v>13585125</v>
      </c>
      <c r="O12" s="320">
        <v>2.8486582859219386E-2</v>
      </c>
    </row>
    <row r="13" spans="1:15" ht="15">
      <c r="A13" s="277">
        <v>3</v>
      </c>
      <c r="B13" s="392" t="s">
        <v>37</v>
      </c>
      <c r="C13" s="277" t="s">
        <v>38</v>
      </c>
      <c r="D13" s="316">
        <v>1365.3</v>
      </c>
      <c r="E13" s="316">
        <v>1371.5333333333335</v>
      </c>
      <c r="F13" s="317">
        <v>1354.0666666666671</v>
      </c>
      <c r="G13" s="317">
        <v>1342.8333333333335</v>
      </c>
      <c r="H13" s="317">
        <v>1325.366666666667</v>
      </c>
      <c r="I13" s="317">
        <v>1382.7666666666671</v>
      </c>
      <c r="J13" s="317">
        <v>1400.2333333333338</v>
      </c>
      <c r="K13" s="317">
        <v>1411.4666666666672</v>
      </c>
      <c r="L13" s="304">
        <v>1389</v>
      </c>
      <c r="M13" s="304">
        <v>1360.3</v>
      </c>
      <c r="N13" s="319">
        <v>2603500</v>
      </c>
      <c r="O13" s="320">
        <v>9.3041287071137825E-3</v>
      </c>
    </row>
    <row r="14" spans="1:15" ht="15">
      <c r="A14" s="277">
        <v>4</v>
      </c>
      <c r="B14" s="392" t="s">
        <v>39</v>
      </c>
      <c r="C14" s="277" t="s">
        <v>40</v>
      </c>
      <c r="D14" s="316">
        <v>169.5</v>
      </c>
      <c r="E14" s="316">
        <v>168.76666666666668</v>
      </c>
      <c r="F14" s="317">
        <v>167.53333333333336</v>
      </c>
      <c r="G14" s="317">
        <v>165.56666666666669</v>
      </c>
      <c r="H14" s="317">
        <v>164.33333333333337</v>
      </c>
      <c r="I14" s="317">
        <v>170.73333333333335</v>
      </c>
      <c r="J14" s="317">
        <v>171.96666666666664</v>
      </c>
      <c r="K14" s="317">
        <v>173.93333333333334</v>
      </c>
      <c r="L14" s="304">
        <v>170</v>
      </c>
      <c r="M14" s="304">
        <v>166.8</v>
      </c>
      <c r="N14" s="319">
        <v>18984000</v>
      </c>
      <c r="O14" s="320">
        <v>-1.1661807580174927E-2</v>
      </c>
    </row>
    <row r="15" spans="1:15" ht="15">
      <c r="A15" s="277">
        <v>5</v>
      </c>
      <c r="B15" s="392" t="s">
        <v>39</v>
      </c>
      <c r="C15" s="277" t="s">
        <v>41</v>
      </c>
      <c r="D15" s="316">
        <v>315.10000000000002</v>
      </c>
      <c r="E15" s="316">
        <v>314.78333333333336</v>
      </c>
      <c r="F15" s="317">
        <v>312.9666666666667</v>
      </c>
      <c r="G15" s="317">
        <v>310.83333333333331</v>
      </c>
      <c r="H15" s="317">
        <v>309.01666666666665</v>
      </c>
      <c r="I15" s="317">
        <v>316.91666666666674</v>
      </c>
      <c r="J15" s="317">
        <v>318.73333333333346</v>
      </c>
      <c r="K15" s="317">
        <v>320.86666666666679</v>
      </c>
      <c r="L15" s="304">
        <v>316.60000000000002</v>
      </c>
      <c r="M15" s="304">
        <v>312.64999999999998</v>
      </c>
      <c r="N15" s="319">
        <v>32155000</v>
      </c>
      <c r="O15" s="320">
        <v>5.7866750078198314E-3</v>
      </c>
    </row>
    <row r="16" spans="1:15" ht="15">
      <c r="A16" s="277">
        <v>6</v>
      </c>
      <c r="B16" s="392" t="s">
        <v>44</v>
      </c>
      <c r="C16" s="277" t="s">
        <v>45</v>
      </c>
      <c r="D16" s="316">
        <v>713.95</v>
      </c>
      <c r="E16" s="316">
        <v>709.16666666666663</v>
      </c>
      <c r="F16" s="317">
        <v>702.68333333333328</v>
      </c>
      <c r="G16" s="317">
        <v>691.41666666666663</v>
      </c>
      <c r="H16" s="317">
        <v>684.93333333333328</v>
      </c>
      <c r="I16" s="317">
        <v>720.43333333333328</v>
      </c>
      <c r="J16" s="317">
        <v>726.91666666666663</v>
      </c>
      <c r="K16" s="317">
        <v>738.18333333333328</v>
      </c>
      <c r="L16" s="304">
        <v>715.65</v>
      </c>
      <c r="M16" s="304">
        <v>697.9</v>
      </c>
      <c r="N16" s="319">
        <v>1607000</v>
      </c>
      <c r="O16" s="320">
        <v>-2.8415961305925032E-2</v>
      </c>
    </row>
    <row r="17" spans="1:15" ht="15">
      <c r="A17" s="277">
        <v>7</v>
      </c>
      <c r="B17" s="392" t="s">
        <v>37</v>
      </c>
      <c r="C17" s="277" t="s">
        <v>46</v>
      </c>
      <c r="D17" s="316">
        <v>198.8</v>
      </c>
      <c r="E17" s="316">
        <v>199.79999999999998</v>
      </c>
      <c r="F17" s="317">
        <v>196.84999999999997</v>
      </c>
      <c r="G17" s="317">
        <v>194.89999999999998</v>
      </c>
      <c r="H17" s="317">
        <v>191.94999999999996</v>
      </c>
      <c r="I17" s="317">
        <v>201.74999999999997</v>
      </c>
      <c r="J17" s="317">
        <v>204.69999999999996</v>
      </c>
      <c r="K17" s="317">
        <v>206.64999999999998</v>
      </c>
      <c r="L17" s="304">
        <v>202.75</v>
      </c>
      <c r="M17" s="304">
        <v>197.85</v>
      </c>
      <c r="N17" s="319">
        <v>17655000</v>
      </c>
      <c r="O17" s="320">
        <v>1.6934508380853638E-2</v>
      </c>
    </row>
    <row r="18" spans="1:15" ht="15">
      <c r="A18" s="277">
        <v>8</v>
      </c>
      <c r="B18" s="392" t="s">
        <v>39</v>
      </c>
      <c r="C18" s="277" t="s">
        <v>47</v>
      </c>
      <c r="D18" s="316">
        <v>1536.3</v>
      </c>
      <c r="E18" s="316">
        <v>1520.6500000000003</v>
      </c>
      <c r="F18" s="317">
        <v>1501.3000000000006</v>
      </c>
      <c r="G18" s="317">
        <v>1466.3000000000004</v>
      </c>
      <c r="H18" s="317">
        <v>1446.9500000000007</v>
      </c>
      <c r="I18" s="317">
        <v>1555.6500000000005</v>
      </c>
      <c r="J18" s="317">
        <v>1575.0000000000005</v>
      </c>
      <c r="K18" s="317">
        <v>1610.0000000000005</v>
      </c>
      <c r="L18" s="304">
        <v>1540</v>
      </c>
      <c r="M18" s="304">
        <v>1485.65</v>
      </c>
      <c r="N18" s="319">
        <v>1105500</v>
      </c>
      <c r="O18" s="320">
        <v>0.22087244616234125</v>
      </c>
    </row>
    <row r="19" spans="1:15" ht="15">
      <c r="A19" s="277">
        <v>9</v>
      </c>
      <c r="B19" s="392" t="s">
        <v>44</v>
      </c>
      <c r="C19" s="277" t="s">
        <v>48</v>
      </c>
      <c r="D19" s="316">
        <v>109.8</v>
      </c>
      <c r="E19" s="316">
        <v>110.06666666666666</v>
      </c>
      <c r="F19" s="317">
        <v>108.73333333333332</v>
      </c>
      <c r="G19" s="317">
        <v>107.66666666666666</v>
      </c>
      <c r="H19" s="317">
        <v>106.33333333333331</v>
      </c>
      <c r="I19" s="317">
        <v>111.13333333333333</v>
      </c>
      <c r="J19" s="317">
        <v>112.46666666666667</v>
      </c>
      <c r="K19" s="317">
        <v>113.53333333333333</v>
      </c>
      <c r="L19" s="304">
        <v>111.4</v>
      </c>
      <c r="M19" s="304">
        <v>109</v>
      </c>
      <c r="N19" s="319">
        <v>13230000</v>
      </c>
      <c r="O19" s="320">
        <v>4.1732283464566929E-2</v>
      </c>
    </row>
    <row r="20" spans="1:15" ht="15">
      <c r="A20" s="277">
        <v>10</v>
      </c>
      <c r="B20" s="392" t="s">
        <v>44</v>
      </c>
      <c r="C20" s="277" t="s">
        <v>49</v>
      </c>
      <c r="D20" s="316">
        <v>52.25</v>
      </c>
      <c r="E20" s="316">
        <v>51.983333333333327</v>
      </c>
      <c r="F20" s="317">
        <v>51.266666666666652</v>
      </c>
      <c r="G20" s="317">
        <v>50.283333333333324</v>
      </c>
      <c r="H20" s="317">
        <v>49.566666666666649</v>
      </c>
      <c r="I20" s="317">
        <v>52.966666666666654</v>
      </c>
      <c r="J20" s="317">
        <v>53.683333333333337</v>
      </c>
      <c r="K20" s="317">
        <v>54.666666666666657</v>
      </c>
      <c r="L20" s="304">
        <v>52.7</v>
      </c>
      <c r="M20" s="304">
        <v>51</v>
      </c>
      <c r="N20" s="319">
        <v>43218000</v>
      </c>
      <c r="O20" s="320">
        <v>2.1050393365936636E-2</v>
      </c>
    </row>
    <row r="21" spans="1:15" ht="15">
      <c r="A21" s="277">
        <v>11</v>
      </c>
      <c r="B21" s="392" t="s">
        <v>50</v>
      </c>
      <c r="C21" s="277" t="s">
        <v>51</v>
      </c>
      <c r="D21" s="316">
        <v>1732.65</v>
      </c>
      <c r="E21" s="316">
        <v>1723.2</v>
      </c>
      <c r="F21" s="317">
        <v>1700.7</v>
      </c>
      <c r="G21" s="317">
        <v>1668.75</v>
      </c>
      <c r="H21" s="317">
        <v>1646.25</v>
      </c>
      <c r="I21" s="317">
        <v>1755.15</v>
      </c>
      <c r="J21" s="317">
        <v>1777.65</v>
      </c>
      <c r="K21" s="317">
        <v>1809.6000000000001</v>
      </c>
      <c r="L21" s="304">
        <v>1745.7</v>
      </c>
      <c r="M21" s="304">
        <v>1691.25</v>
      </c>
      <c r="N21" s="319">
        <v>5851800</v>
      </c>
      <c r="O21" s="320">
        <v>2.5120874500735756E-2</v>
      </c>
    </row>
    <row r="22" spans="1:15" ht="15">
      <c r="A22" s="277">
        <v>12</v>
      </c>
      <c r="B22" s="392" t="s">
        <v>52</v>
      </c>
      <c r="C22" s="277" t="s">
        <v>53</v>
      </c>
      <c r="D22" s="316">
        <v>823.1</v>
      </c>
      <c r="E22" s="316">
        <v>822.85</v>
      </c>
      <c r="F22" s="317">
        <v>811.90000000000009</v>
      </c>
      <c r="G22" s="317">
        <v>800.7</v>
      </c>
      <c r="H22" s="317">
        <v>789.75000000000011</v>
      </c>
      <c r="I22" s="317">
        <v>834.05000000000007</v>
      </c>
      <c r="J22" s="317">
        <v>845.00000000000011</v>
      </c>
      <c r="K22" s="317">
        <v>856.2</v>
      </c>
      <c r="L22" s="304">
        <v>833.8</v>
      </c>
      <c r="M22" s="304">
        <v>811.65</v>
      </c>
      <c r="N22" s="319">
        <v>12970100</v>
      </c>
      <c r="O22" s="320">
        <v>5.6445922790041327E-3</v>
      </c>
    </row>
    <row r="23" spans="1:15" ht="15">
      <c r="A23" s="277">
        <v>13</v>
      </c>
      <c r="B23" s="392" t="s">
        <v>54</v>
      </c>
      <c r="C23" s="277" t="s">
        <v>55</v>
      </c>
      <c r="D23" s="316">
        <v>462.3</v>
      </c>
      <c r="E23" s="316">
        <v>466.25</v>
      </c>
      <c r="F23" s="317">
        <v>456.7</v>
      </c>
      <c r="G23" s="317">
        <v>451.09999999999997</v>
      </c>
      <c r="H23" s="317">
        <v>441.54999999999995</v>
      </c>
      <c r="I23" s="317">
        <v>471.85</v>
      </c>
      <c r="J23" s="317">
        <v>481.4</v>
      </c>
      <c r="K23" s="317">
        <v>487.00000000000006</v>
      </c>
      <c r="L23" s="304">
        <v>475.8</v>
      </c>
      <c r="M23" s="304">
        <v>460.65</v>
      </c>
      <c r="N23" s="319">
        <v>64074000</v>
      </c>
      <c r="O23" s="320">
        <v>1.0025536744537974E-2</v>
      </c>
    </row>
    <row r="24" spans="1:15" ht="15">
      <c r="A24" s="277">
        <v>14</v>
      </c>
      <c r="B24" s="392" t="s">
        <v>44</v>
      </c>
      <c r="C24" s="277" t="s">
        <v>56</v>
      </c>
      <c r="D24" s="316">
        <v>3035.1</v>
      </c>
      <c r="E24" s="316">
        <v>3009.8666666666668</v>
      </c>
      <c r="F24" s="317">
        <v>2972.3333333333335</v>
      </c>
      <c r="G24" s="317">
        <v>2909.5666666666666</v>
      </c>
      <c r="H24" s="317">
        <v>2872.0333333333333</v>
      </c>
      <c r="I24" s="317">
        <v>3072.6333333333337</v>
      </c>
      <c r="J24" s="317">
        <v>3110.1666666666665</v>
      </c>
      <c r="K24" s="317">
        <v>3172.9333333333338</v>
      </c>
      <c r="L24" s="304">
        <v>3047.4</v>
      </c>
      <c r="M24" s="304">
        <v>2947.1</v>
      </c>
      <c r="N24" s="319">
        <v>1677000</v>
      </c>
      <c r="O24" s="320">
        <v>2.084918581646629E-2</v>
      </c>
    </row>
    <row r="25" spans="1:15" ht="15">
      <c r="A25" s="277">
        <v>15</v>
      </c>
      <c r="B25" s="392" t="s">
        <v>57</v>
      </c>
      <c r="C25" s="277" t="s">
        <v>58</v>
      </c>
      <c r="D25" s="316">
        <v>6399.05</v>
      </c>
      <c r="E25" s="316">
        <v>6399.95</v>
      </c>
      <c r="F25" s="317">
        <v>6324.9</v>
      </c>
      <c r="G25" s="317">
        <v>6250.75</v>
      </c>
      <c r="H25" s="317">
        <v>6175.7</v>
      </c>
      <c r="I25" s="317">
        <v>6474.0999999999995</v>
      </c>
      <c r="J25" s="317">
        <v>6549.1500000000005</v>
      </c>
      <c r="K25" s="317">
        <v>6623.2999999999993</v>
      </c>
      <c r="L25" s="304">
        <v>6475</v>
      </c>
      <c r="M25" s="304">
        <v>6325.8</v>
      </c>
      <c r="N25" s="319">
        <v>891375</v>
      </c>
      <c r="O25" s="320">
        <v>4.2247570764681027E-3</v>
      </c>
    </row>
    <row r="26" spans="1:15" ht="15">
      <c r="A26" s="277">
        <v>16</v>
      </c>
      <c r="B26" s="392" t="s">
        <v>57</v>
      </c>
      <c r="C26" s="277" t="s">
        <v>59</v>
      </c>
      <c r="D26" s="316">
        <v>3290.1</v>
      </c>
      <c r="E26" s="316">
        <v>3273.0166666666664</v>
      </c>
      <c r="F26" s="317">
        <v>3227.0333333333328</v>
      </c>
      <c r="G26" s="317">
        <v>3163.9666666666662</v>
      </c>
      <c r="H26" s="317">
        <v>3117.9833333333327</v>
      </c>
      <c r="I26" s="317">
        <v>3336.083333333333</v>
      </c>
      <c r="J26" s="317">
        <v>3382.0666666666666</v>
      </c>
      <c r="K26" s="317">
        <v>3445.1333333333332</v>
      </c>
      <c r="L26" s="304">
        <v>3319</v>
      </c>
      <c r="M26" s="304">
        <v>3209.95</v>
      </c>
      <c r="N26" s="319">
        <v>8187500</v>
      </c>
      <c r="O26" s="320">
        <v>-1.701833898610319E-2</v>
      </c>
    </row>
    <row r="27" spans="1:15" ht="15">
      <c r="A27" s="277">
        <v>17</v>
      </c>
      <c r="B27" s="392" t="s">
        <v>44</v>
      </c>
      <c r="C27" s="277" t="s">
        <v>60</v>
      </c>
      <c r="D27" s="316">
        <v>1278.45</v>
      </c>
      <c r="E27" s="316">
        <v>1281.4166666666667</v>
      </c>
      <c r="F27" s="317">
        <v>1266.8333333333335</v>
      </c>
      <c r="G27" s="317">
        <v>1255.2166666666667</v>
      </c>
      <c r="H27" s="317">
        <v>1240.6333333333334</v>
      </c>
      <c r="I27" s="317">
        <v>1293.0333333333335</v>
      </c>
      <c r="J27" s="317">
        <v>1307.616666666667</v>
      </c>
      <c r="K27" s="317">
        <v>1319.2333333333336</v>
      </c>
      <c r="L27" s="304">
        <v>1296</v>
      </c>
      <c r="M27" s="304">
        <v>1269.8</v>
      </c>
      <c r="N27" s="319">
        <v>2612000</v>
      </c>
      <c r="O27" s="320">
        <v>0.15208186309103741</v>
      </c>
    </row>
    <row r="28" spans="1:15" ht="15">
      <c r="A28" s="277">
        <v>18</v>
      </c>
      <c r="B28" s="392" t="s">
        <v>54</v>
      </c>
      <c r="C28" s="277" t="s">
        <v>233</v>
      </c>
      <c r="D28" s="316">
        <v>350.55</v>
      </c>
      <c r="E28" s="316">
        <v>348.43333333333334</v>
      </c>
      <c r="F28" s="317">
        <v>344.91666666666669</v>
      </c>
      <c r="G28" s="317">
        <v>339.28333333333336</v>
      </c>
      <c r="H28" s="317">
        <v>335.76666666666671</v>
      </c>
      <c r="I28" s="317">
        <v>354.06666666666666</v>
      </c>
      <c r="J28" s="317">
        <v>357.58333333333331</v>
      </c>
      <c r="K28" s="317">
        <v>363.21666666666664</v>
      </c>
      <c r="L28" s="304">
        <v>351.95</v>
      </c>
      <c r="M28" s="304">
        <v>342.8</v>
      </c>
      <c r="N28" s="319">
        <v>10015200</v>
      </c>
      <c r="O28" s="320">
        <v>-1.2424565140220093E-2</v>
      </c>
    </row>
    <row r="29" spans="1:15" ht="15">
      <c r="A29" s="277">
        <v>19</v>
      </c>
      <c r="B29" s="392" t="s">
        <v>54</v>
      </c>
      <c r="C29" s="277" t="s">
        <v>61</v>
      </c>
      <c r="D29" s="316">
        <v>49.45</v>
      </c>
      <c r="E29" s="316">
        <v>49.266666666666673</v>
      </c>
      <c r="F29" s="317">
        <v>48.683333333333344</v>
      </c>
      <c r="G29" s="317">
        <v>47.916666666666671</v>
      </c>
      <c r="H29" s="317">
        <v>47.333333333333343</v>
      </c>
      <c r="I29" s="317">
        <v>50.033333333333346</v>
      </c>
      <c r="J29" s="317">
        <v>50.616666666666674</v>
      </c>
      <c r="K29" s="317">
        <v>51.383333333333347</v>
      </c>
      <c r="L29" s="304">
        <v>49.85</v>
      </c>
      <c r="M29" s="304">
        <v>48.5</v>
      </c>
      <c r="N29" s="319">
        <v>50389000</v>
      </c>
      <c r="O29" s="320">
        <v>3.3467877564749414E-2</v>
      </c>
    </row>
    <row r="30" spans="1:15" ht="15">
      <c r="A30" s="277">
        <v>20</v>
      </c>
      <c r="B30" s="392" t="s">
        <v>50</v>
      </c>
      <c r="C30" s="277" t="s">
        <v>63</v>
      </c>
      <c r="D30" s="316">
        <v>1309</v>
      </c>
      <c r="E30" s="316">
        <v>1306.3</v>
      </c>
      <c r="F30" s="317">
        <v>1290.0999999999999</v>
      </c>
      <c r="G30" s="317">
        <v>1271.2</v>
      </c>
      <c r="H30" s="317">
        <v>1255</v>
      </c>
      <c r="I30" s="317">
        <v>1325.1999999999998</v>
      </c>
      <c r="J30" s="317">
        <v>1341.4</v>
      </c>
      <c r="K30" s="317">
        <v>1360.2999999999997</v>
      </c>
      <c r="L30" s="304">
        <v>1322.5</v>
      </c>
      <c r="M30" s="304">
        <v>1287.4000000000001</v>
      </c>
      <c r="N30" s="319">
        <v>2486550</v>
      </c>
      <c r="O30" s="320">
        <v>8.4764666517956732E-3</v>
      </c>
    </row>
    <row r="31" spans="1:15" ht="15">
      <c r="A31" s="277">
        <v>21</v>
      </c>
      <c r="B31" s="392" t="s">
        <v>64</v>
      </c>
      <c r="C31" s="277" t="s">
        <v>65</v>
      </c>
      <c r="D31" s="316">
        <v>102.75</v>
      </c>
      <c r="E31" s="316">
        <v>101.34999999999998</v>
      </c>
      <c r="F31" s="317">
        <v>98.999999999999957</v>
      </c>
      <c r="G31" s="317">
        <v>95.249999999999972</v>
      </c>
      <c r="H31" s="317">
        <v>92.899999999999949</v>
      </c>
      <c r="I31" s="317">
        <v>105.09999999999997</v>
      </c>
      <c r="J31" s="317">
        <v>107.44999999999999</v>
      </c>
      <c r="K31" s="317">
        <v>111.19999999999997</v>
      </c>
      <c r="L31" s="304">
        <v>103.7</v>
      </c>
      <c r="M31" s="304">
        <v>97.6</v>
      </c>
      <c r="N31" s="319">
        <v>28158000</v>
      </c>
      <c r="O31" s="320">
        <v>5.9782608695652176E-2</v>
      </c>
    </row>
    <row r="32" spans="1:15" ht="15">
      <c r="A32" s="277">
        <v>22</v>
      </c>
      <c r="B32" s="392" t="s">
        <v>50</v>
      </c>
      <c r="C32" s="277" t="s">
        <v>66</v>
      </c>
      <c r="D32" s="316">
        <v>522.20000000000005</v>
      </c>
      <c r="E32" s="316">
        <v>524</v>
      </c>
      <c r="F32" s="317">
        <v>516.70000000000005</v>
      </c>
      <c r="G32" s="317">
        <v>511.20000000000005</v>
      </c>
      <c r="H32" s="317">
        <v>503.90000000000009</v>
      </c>
      <c r="I32" s="317">
        <v>529.5</v>
      </c>
      <c r="J32" s="317">
        <v>536.79999999999995</v>
      </c>
      <c r="K32" s="317">
        <v>542.29999999999995</v>
      </c>
      <c r="L32" s="304">
        <v>531.29999999999995</v>
      </c>
      <c r="M32" s="304">
        <v>518.5</v>
      </c>
      <c r="N32" s="319">
        <v>4515500</v>
      </c>
      <c r="O32" s="320">
        <v>1.1083743842364532E-2</v>
      </c>
    </row>
    <row r="33" spans="1:15" ht="15">
      <c r="A33" s="277">
        <v>23</v>
      </c>
      <c r="B33" s="392" t="s">
        <v>44</v>
      </c>
      <c r="C33" s="277" t="s">
        <v>67</v>
      </c>
      <c r="D33" s="316">
        <v>390.25</v>
      </c>
      <c r="E33" s="316">
        <v>391.34999999999997</v>
      </c>
      <c r="F33" s="317">
        <v>385.19999999999993</v>
      </c>
      <c r="G33" s="317">
        <v>380.15</v>
      </c>
      <c r="H33" s="317">
        <v>373.99999999999994</v>
      </c>
      <c r="I33" s="317">
        <v>396.39999999999992</v>
      </c>
      <c r="J33" s="317">
        <v>402.5499999999999</v>
      </c>
      <c r="K33" s="317">
        <v>407.59999999999991</v>
      </c>
      <c r="L33" s="304">
        <v>397.5</v>
      </c>
      <c r="M33" s="304">
        <v>386.3</v>
      </c>
      <c r="N33" s="319">
        <v>5800500</v>
      </c>
      <c r="O33" s="320">
        <v>1.2038733315885893E-2</v>
      </c>
    </row>
    <row r="34" spans="1:15" ht="15">
      <c r="A34" s="277">
        <v>24</v>
      </c>
      <c r="B34" s="392" t="s">
        <v>68</v>
      </c>
      <c r="C34" s="277" t="s">
        <v>69</v>
      </c>
      <c r="D34" s="316">
        <v>569.04999999999995</v>
      </c>
      <c r="E34" s="316">
        <v>570.58333333333326</v>
      </c>
      <c r="F34" s="317">
        <v>564.26666666666654</v>
      </c>
      <c r="G34" s="317">
        <v>559.48333333333323</v>
      </c>
      <c r="H34" s="317">
        <v>553.16666666666652</v>
      </c>
      <c r="I34" s="317">
        <v>575.36666666666656</v>
      </c>
      <c r="J34" s="317">
        <v>581.68333333333317</v>
      </c>
      <c r="K34" s="317">
        <v>586.46666666666658</v>
      </c>
      <c r="L34" s="304">
        <v>576.9</v>
      </c>
      <c r="M34" s="304">
        <v>565.79999999999995</v>
      </c>
      <c r="N34" s="319">
        <v>82948863</v>
      </c>
      <c r="O34" s="320">
        <v>1.2265642647391009E-2</v>
      </c>
    </row>
    <row r="35" spans="1:15" ht="15">
      <c r="A35" s="277">
        <v>25</v>
      </c>
      <c r="B35" s="392" t="s">
        <v>64</v>
      </c>
      <c r="C35" s="277" t="s">
        <v>70</v>
      </c>
      <c r="D35" s="316">
        <v>37.65</v>
      </c>
      <c r="E35" s="316">
        <v>37.85</v>
      </c>
      <c r="F35" s="317">
        <v>37.35</v>
      </c>
      <c r="G35" s="317">
        <v>37.049999999999997</v>
      </c>
      <c r="H35" s="317">
        <v>36.549999999999997</v>
      </c>
      <c r="I35" s="317">
        <v>38.150000000000006</v>
      </c>
      <c r="J35" s="317">
        <v>38.650000000000006</v>
      </c>
      <c r="K35" s="317">
        <v>38.95000000000001</v>
      </c>
      <c r="L35" s="304">
        <v>38.35</v>
      </c>
      <c r="M35" s="304">
        <v>37.549999999999997</v>
      </c>
      <c r="N35" s="319">
        <v>55335000</v>
      </c>
      <c r="O35" s="320">
        <v>-1.01427498121713E-2</v>
      </c>
    </row>
    <row r="36" spans="1:15" ht="15">
      <c r="A36" s="277">
        <v>26</v>
      </c>
      <c r="B36" s="392" t="s">
        <v>52</v>
      </c>
      <c r="C36" s="277" t="s">
        <v>71</v>
      </c>
      <c r="D36" s="316">
        <v>431.5</v>
      </c>
      <c r="E36" s="316">
        <v>431.26666666666665</v>
      </c>
      <c r="F36" s="317">
        <v>423.93333333333328</v>
      </c>
      <c r="G36" s="317">
        <v>416.36666666666662</v>
      </c>
      <c r="H36" s="317">
        <v>409.03333333333325</v>
      </c>
      <c r="I36" s="317">
        <v>438.83333333333331</v>
      </c>
      <c r="J36" s="317">
        <v>446.16666666666669</v>
      </c>
      <c r="K36" s="317">
        <v>453.73333333333335</v>
      </c>
      <c r="L36" s="304">
        <v>438.6</v>
      </c>
      <c r="M36" s="304">
        <v>423.7</v>
      </c>
      <c r="N36" s="319">
        <v>16599100</v>
      </c>
      <c r="O36" s="320">
        <v>-3.0390937974858405E-3</v>
      </c>
    </row>
    <row r="37" spans="1:15" ht="15">
      <c r="A37" s="277">
        <v>27</v>
      </c>
      <c r="B37" s="392" t="s">
        <v>44</v>
      </c>
      <c r="C37" s="277" t="s">
        <v>72</v>
      </c>
      <c r="D37" s="316">
        <v>13381.4</v>
      </c>
      <c r="E37" s="316">
        <v>13394.949999999999</v>
      </c>
      <c r="F37" s="317">
        <v>13186.449999999997</v>
      </c>
      <c r="G37" s="317">
        <v>12991.499999999998</v>
      </c>
      <c r="H37" s="317">
        <v>12782.999999999996</v>
      </c>
      <c r="I37" s="317">
        <v>13589.899999999998</v>
      </c>
      <c r="J37" s="317">
        <v>13798.400000000001</v>
      </c>
      <c r="K37" s="317">
        <v>13993.349999999999</v>
      </c>
      <c r="L37" s="304">
        <v>13603.45</v>
      </c>
      <c r="M37" s="304">
        <v>13200</v>
      </c>
      <c r="N37" s="319">
        <v>108450</v>
      </c>
      <c r="O37" s="320">
        <v>1.0717614165890028E-2</v>
      </c>
    </row>
    <row r="38" spans="1:15" ht="15">
      <c r="A38" s="277">
        <v>28</v>
      </c>
      <c r="B38" s="392" t="s">
        <v>73</v>
      </c>
      <c r="C38" s="277" t="s">
        <v>74</v>
      </c>
      <c r="D38" s="316">
        <v>458.8</v>
      </c>
      <c r="E38" s="316">
        <v>460.7</v>
      </c>
      <c r="F38" s="317">
        <v>442.75</v>
      </c>
      <c r="G38" s="317">
        <v>426.7</v>
      </c>
      <c r="H38" s="317">
        <v>408.75</v>
      </c>
      <c r="I38" s="317">
        <v>476.75</v>
      </c>
      <c r="J38" s="317">
        <v>494.69999999999993</v>
      </c>
      <c r="K38" s="317">
        <v>510.75</v>
      </c>
      <c r="L38" s="304">
        <v>478.65</v>
      </c>
      <c r="M38" s="304">
        <v>444.65</v>
      </c>
      <c r="N38" s="319">
        <v>24634800</v>
      </c>
      <c r="O38" s="320">
        <v>2.9099932325738778E-2</v>
      </c>
    </row>
    <row r="39" spans="1:15" ht="15">
      <c r="A39" s="277">
        <v>29</v>
      </c>
      <c r="B39" s="392" t="s">
        <v>50</v>
      </c>
      <c r="C39" s="277" t="s">
        <v>75</v>
      </c>
      <c r="D39" s="316">
        <v>3838.5</v>
      </c>
      <c r="E39" s="316">
        <v>3851.85</v>
      </c>
      <c r="F39" s="317">
        <v>3816.5499999999997</v>
      </c>
      <c r="G39" s="317">
        <v>3794.6</v>
      </c>
      <c r="H39" s="317">
        <v>3759.2999999999997</v>
      </c>
      <c r="I39" s="317">
        <v>3873.7999999999997</v>
      </c>
      <c r="J39" s="317">
        <v>3909.1</v>
      </c>
      <c r="K39" s="317">
        <v>3931.0499999999997</v>
      </c>
      <c r="L39" s="304">
        <v>3887.15</v>
      </c>
      <c r="M39" s="304">
        <v>3829.9</v>
      </c>
      <c r="N39" s="319">
        <v>1549200</v>
      </c>
      <c r="O39" s="320">
        <v>5.3212199870214145E-3</v>
      </c>
    </row>
    <row r="40" spans="1:15" ht="15">
      <c r="A40" s="277">
        <v>30</v>
      </c>
      <c r="B40" s="392" t="s">
        <v>52</v>
      </c>
      <c r="C40" s="277" t="s">
        <v>76</v>
      </c>
      <c r="D40" s="316">
        <v>370.35</v>
      </c>
      <c r="E40" s="316">
        <v>369.5333333333333</v>
      </c>
      <c r="F40" s="317">
        <v>366.71666666666658</v>
      </c>
      <c r="G40" s="317">
        <v>363.08333333333326</v>
      </c>
      <c r="H40" s="317">
        <v>360.26666666666654</v>
      </c>
      <c r="I40" s="317">
        <v>373.16666666666663</v>
      </c>
      <c r="J40" s="317">
        <v>375.98333333333335</v>
      </c>
      <c r="K40" s="317">
        <v>379.61666666666667</v>
      </c>
      <c r="L40" s="304">
        <v>372.35</v>
      </c>
      <c r="M40" s="304">
        <v>365.9</v>
      </c>
      <c r="N40" s="319">
        <v>9609600</v>
      </c>
      <c r="O40" s="320">
        <v>-9.7483563817728405E-3</v>
      </c>
    </row>
    <row r="41" spans="1:15" ht="15">
      <c r="A41" s="277">
        <v>31</v>
      </c>
      <c r="B41" s="392" t="s">
        <v>54</v>
      </c>
      <c r="C41" s="277" t="s">
        <v>77</v>
      </c>
      <c r="D41" s="316">
        <v>102.45</v>
      </c>
      <c r="E41" s="316">
        <v>102.36666666666667</v>
      </c>
      <c r="F41" s="317">
        <v>101.28333333333335</v>
      </c>
      <c r="G41" s="317">
        <v>100.11666666666667</v>
      </c>
      <c r="H41" s="317">
        <v>99.033333333333346</v>
      </c>
      <c r="I41" s="317">
        <v>103.53333333333335</v>
      </c>
      <c r="J41" s="317">
        <v>104.61666666666666</v>
      </c>
      <c r="K41" s="317">
        <v>105.78333333333335</v>
      </c>
      <c r="L41" s="304">
        <v>103.45</v>
      </c>
      <c r="M41" s="304">
        <v>101.2</v>
      </c>
      <c r="N41" s="319">
        <v>13070000</v>
      </c>
      <c r="O41" s="320">
        <v>7.6606260296540357E-2</v>
      </c>
    </row>
    <row r="42" spans="1:15" ht="15">
      <c r="A42" s="277">
        <v>32</v>
      </c>
      <c r="B42" s="392" t="s">
        <v>79</v>
      </c>
      <c r="C42" s="277" t="s">
        <v>80</v>
      </c>
      <c r="D42" s="316">
        <v>308.39999999999998</v>
      </c>
      <c r="E42" s="316">
        <v>311.13333333333333</v>
      </c>
      <c r="F42" s="317">
        <v>304.26666666666665</v>
      </c>
      <c r="G42" s="317">
        <v>300.13333333333333</v>
      </c>
      <c r="H42" s="317">
        <v>293.26666666666665</v>
      </c>
      <c r="I42" s="317">
        <v>315.26666666666665</v>
      </c>
      <c r="J42" s="317">
        <v>322.13333333333333</v>
      </c>
      <c r="K42" s="317">
        <v>326.26666666666665</v>
      </c>
      <c r="L42" s="304">
        <v>318</v>
      </c>
      <c r="M42" s="304">
        <v>307</v>
      </c>
      <c r="N42" s="319">
        <v>2958200</v>
      </c>
      <c r="O42" s="320">
        <v>0.13663259817105972</v>
      </c>
    </row>
    <row r="43" spans="1:15" ht="15">
      <c r="A43" s="277">
        <v>33</v>
      </c>
      <c r="B43" s="392" t="s">
        <v>57</v>
      </c>
      <c r="C43" s="277" t="s">
        <v>82</v>
      </c>
      <c r="D43" s="316">
        <v>221.7</v>
      </c>
      <c r="E43" s="316">
        <v>221.33333333333334</v>
      </c>
      <c r="F43" s="317">
        <v>218.31666666666669</v>
      </c>
      <c r="G43" s="317">
        <v>214.93333333333334</v>
      </c>
      <c r="H43" s="317">
        <v>211.91666666666669</v>
      </c>
      <c r="I43" s="317">
        <v>224.7166666666667</v>
      </c>
      <c r="J43" s="317">
        <v>227.73333333333335</v>
      </c>
      <c r="K43" s="317">
        <v>231.1166666666667</v>
      </c>
      <c r="L43" s="304">
        <v>224.35</v>
      </c>
      <c r="M43" s="304">
        <v>217.95</v>
      </c>
      <c r="N43" s="319">
        <v>7147500</v>
      </c>
      <c r="O43" s="320">
        <v>-3.3468559837728194E-2</v>
      </c>
    </row>
    <row r="44" spans="1:15" ht="15">
      <c r="A44" s="277">
        <v>34</v>
      </c>
      <c r="B44" s="392" t="s">
        <v>52</v>
      </c>
      <c r="C44" s="277" t="s">
        <v>83</v>
      </c>
      <c r="D44" s="316">
        <v>672.9</v>
      </c>
      <c r="E44" s="316">
        <v>670.5333333333333</v>
      </c>
      <c r="F44" s="317">
        <v>665.76666666666665</v>
      </c>
      <c r="G44" s="317">
        <v>658.63333333333333</v>
      </c>
      <c r="H44" s="317">
        <v>653.86666666666667</v>
      </c>
      <c r="I44" s="317">
        <v>677.66666666666663</v>
      </c>
      <c r="J44" s="317">
        <v>682.43333333333328</v>
      </c>
      <c r="K44" s="317">
        <v>689.56666666666661</v>
      </c>
      <c r="L44" s="304">
        <v>675.3</v>
      </c>
      <c r="M44" s="304">
        <v>663.4</v>
      </c>
      <c r="N44" s="319">
        <v>12825800</v>
      </c>
      <c r="O44" s="320">
        <v>-6.2449637389202254E-3</v>
      </c>
    </row>
    <row r="45" spans="1:15" ht="15">
      <c r="A45" s="277">
        <v>35</v>
      </c>
      <c r="B45" s="392" t="s">
        <v>39</v>
      </c>
      <c r="C45" s="277" t="s">
        <v>84</v>
      </c>
      <c r="D45" s="316">
        <v>133.69999999999999</v>
      </c>
      <c r="E45" s="316">
        <v>134.35</v>
      </c>
      <c r="F45" s="317">
        <v>132.79999999999998</v>
      </c>
      <c r="G45" s="317">
        <v>131.89999999999998</v>
      </c>
      <c r="H45" s="317">
        <v>130.34999999999997</v>
      </c>
      <c r="I45" s="317">
        <v>135.25</v>
      </c>
      <c r="J45" s="317">
        <v>136.80000000000001</v>
      </c>
      <c r="K45" s="317">
        <v>137.70000000000002</v>
      </c>
      <c r="L45" s="304">
        <v>135.9</v>
      </c>
      <c r="M45" s="304">
        <v>133.44999999999999</v>
      </c>
      <c r="N45" s="319">
        <v>37747400</v>
      </c>
      <c r="O45" s="320">
        <v>4.293600490697199E-2</v>
      </c>
    </row>
    <row r="46" spans="1:15" ht="15">
      <c r="A46" s="277">
        <v>36</v>
      </c>
      <c r="B46" s="392" t="s">
        <v>50</v>
      </c>
      <c r="C46" s="277" t="s">
        <v>85</v>
      </c>
      <c r="D46" s="316">
        <v>1393.65</v>
      </c>
      <c r="E46" s="316">
        <v>1395.8166666666666</v>
      </c>
      <c r="F46" s="317">
        <v>1385.8333333333333</v>
      </c>
      <c r="G46" s="317">
        <v>1378.0166666666667</v>
      </c>
      <c r="H46" s="317">
        <v>1368.0333333333333</v>
      </c>
      <c r="I46" s="317">
        <v>1403.6333333333332</v>
      </c>
      <c r="J46" s="317">
        <v>1413.6166666666668</v>
      </c>
      <c r="K46" s="317">
        <v>1421.4333333333332</v>
      </c>
      <c r="L46" s="304">
        <v>1405.8</v>
      </c>
      <c r="M46" s="304">
        <v>1388</v>
      </c>
      <c r="N46" s="319">
        <v>2728600</v>
      </c>
      <c r="O46" s="320">
        <v>5.4165591952540625E-3</v>
      </c>
    </row>
    <row r="47" spans="1:15" ht="15">
      <c r="A47" s="277">
        <v>37</v>
      </c>
      <c r="B47" s="392" t="s">
        <v>39</v>
      </c>
      <c r="C47" s="277" t="s">
        <v>86</v>
      </c>
      <c r="D47" s="316">
        <v>451.55</v>
      </c>
      <c r="E47" s="316">
        <v>452.93333333333334</v>
      </c>
      <c r="F47" s="317">
        <v>447.16666666666669</v>
      </c>
      <c r="G47" s="317">
        <v>442.78333333333336</v>
      </c>
      <c r="H47" s="317">
        <v>437.01666666666671</v>
      </c>
      <c r="I47" s="317">
        <v>457.31666666666666</v>
      </c>
      <c r="J47" s="317">
        <v>463.08333333333331</v>
      </c>
      <c r="K47" s="317">
        <v>467.46666666666664</v>
      </c>
      <c r="L47" s="304">
        <v>458.7</v>
      </c>
      <c r="M47" s="304">
        <v>448.55</v>
      </c>
      <c r="N47" s="319">
        <v>6278571</v>
      </c>
      <c r="O47" s="320">
        <v>1.0311871227364185E-2</v>
      </c>
    </row>
    <row r="48" spans="1:15" ht="15">
      <c r="A48" s="277">
        <v>38</v>
      </c>
      <c r="B48" s="392" t="s">
        <v>64</v>
      </c>
      <c r="C48" s="277" t="s">
        <v>87</v>
      </c>
      <c r="D48" s="316">
        <v>391.65</v>
      </c>
      <c r="E48" s="316">
        <v>393.2</v>
      </c>
      <c r="F48" s="317">
        <v>387.5</v>
      </c>
      <c r="G48" s="317">
        <v>383.35</v>
      </c>
      <c r="H48" s="317">
        <v>377.65000000000003</v>
      </c>
      <c r="I48" s="317">
        <v>397.34999999999997</v>
      </c>
      <c r="J48" s="317">
        <v>403.0499999999999</v>
      </c>
      <c r="K48" s="317">
        <v>407.19999999999993</v>
      </c>
      <c r="L48" s="304">
        <v>398.9</v>
      </c>
      <c r="M48" s="304">
        <v>389.05</v>
      </c>
      <c r="N48" s="319">
        <v>1988400</v>
      </c>
      <c r="O48" s="320">
        <v>6.2860808210391278E-2</v>
      </c>
    </row>
    <row r="49" spans="1:15" ht="15">
      <c r="A49" s="277">
        <v>39</v>
      </c>
      <c r="B49" s="392" t="s">
        <v>50</v>
      </c>
      <c r="C49" s="277" t="s">
        <v>88</v>
      </c>
      <c r="D49" s="316">
        <v>481.25</v>
      </c>
      <c r="E49" s="316">
        <v>482.7166666666667</v>
      </c>
      <c r="F49" s="317">
        <v>477.08333333333337</v>
      </c>
      <c r="G49" s="317">
        <v>472.91666666666669</v>
      </c>
      <c r="H49" s="317">
        <v>467.28333333333336</v>
      </c>
      <c r="I49" s="317">
        <v>486.88333333333338</v>
      </c>
      <c r="J49" s="317">
        <v>492.51666666666671</v>
      </c>
      <c r="K49" s="317">
        <v>496.68333333333339</v>
      </c>
      <c r="L49" s="304">
        <v>488.35</v>
      </c>
      <c r="M49" s="304">
        <v>478.55</v>
      </c>
      <c r="N49" s="319">
        <v>15187500</v>
      </c>
      <c r="O49" s="320">
        <v>1.4359659375521789E-2</v>
      </c>
    </row>
    <row r="50" spans="1:15" ht="15">
      <c r="A50" s="277">
        <v>40</v>
      </c>
      <c r="B50" s="392" t="s">
        <v>52</v>
      </c>
      <c r="C50" s="277" t="s">
        <v>91</v>
      </c>
      <c r="D50" s="316">
        <v>2397.5</v>
      </c>
      <c r="E50" s="316">
        <v>2361.9833333333331</v>
      </c>
      <c r="F50" s="317">
        <v>2315.5666666666662</v>
      </c>
      <c r="G50" s="317">
        <v>2233.6333333333332</v>
      </c>
      <c r="H50" s="317">
        <v>2187.2166666666662</v>
      </c>
      <c r="I50" s="317">
        <v>2443.9166666666661</v>
      </c>
      <c r="J50" s="317">
        <v>2490.333333333333</v>
      </c>
      <c r="K50" s="317">
        <v>2572.266666666666</v>
      </c>
      <c r="L50" s="304">
        <v>2408.4</v>
      </c>
      <c r="M50" s="304">
        <v>2280.0500000000002</v>
      </c>
      <c r="N50" s="319">
        <v>4295200</v>
      </c>
      <c r="O50" s="320">
        <v>-6.8442471328153901E-3</v>
      </c>
    </row>
    <row r="51" spans="1:15" ht="15">
      <c r="A51" s="277">
        <v>41</v>
      </c>
      <c r="B51" s="392" t="s">
        <v>92</v>
      </c>
      <c r="C51" s="277" t="s">
        <v>93</v>
      </c>
      <c r="D51" s="316">
        <v>143.1</v>
      </c>
      <c r="E51" s="316">
        <v>143.06666666666666</v>
      </c>
      <c r="F51" s="317">
        <v>141.53333333333333</v>
      </c>
      <c r="G51" s="317">
        <v>139.96666666666667</v>
      </c>
      <c r="H51" s="317">
        <v>138.43333333333334</v>
      </c>
      <c r="I51" s="317">
        <v>144.63333333333333</v>
      </c>
      <c r="J51" s="317">
        <v>146.16666666666663</v>
      </c>
      <c r="K51" s="317">
        <v>147.73333333333332</v>
      </c>
      <c r="L51" s="304">
        <v>144.6</v>
      </c>
      <c r="M51" s="304">
        <v>141.5</v>
      </c>
      <c r="N51" s="319">
        <v>30531600</v>
      </c>
      <c r="O51" s="320">
        <v>1.4140085498191384E-2</v>
      </c>
    </row>
    <row r="52" spans="1:15" ht="15">
      <c r="A52" s="277">
        <v>42</v>
      </c>
      <c r="B52" s="392" t="s">
        <v>52</v>
      </c>
      <c r="C52" s="277" t="s">
        <v>94</v>
      </c>
      <c r="D52" s="316">
        <v>4136.6499999999996</v>
      </c>
      <c r="E52" s="316">
        <v>4117.5166666666664</v>
      </c>
      <c r="F52" s="317">
        <v>4090.1833333333325</v>
      </c>
      <c r="G52" s="317">
        <v>4043.7166666666662</v>
      </c>
      <c r="H52" s="317">
        <v>4016.3833333333323</v>
      </c>
      <c r="I52" s="317">
        <v>4163.9833333333327</v>
      </c>
      <c r="J52" s="317">
        <v>4191.3166666666666</v>
      </c>
      <c r="K52" s="317">
        <v>4237.7833333333328</v>
      </c>
      <c r="L52" s="304">
        <v>4144.8500000000004</v>
      </c>
      <c r="M52" s="304">
        <v>4071.05</v>
      </c>
      <c r="N52" s="319">
        <v>3204500</v>
      </c>
      <c r="O52" s="320">
        <v>-6.9724202045243263E-3</v>
      </c>
    </row>
    <row r="53" spans="1:15" ht="15">
      <c r="A53" s="277">
        <v>43</v>
      </c>
      <c r="B53" s="392" t="s">
        <v>44</v>
      </c>
      <c r="C53" s="277" t="s">
        <v>95</v>
      </c>
      <c r="D53" s="316">
        <v>20848.5</v>
      </c>
      <c r="E53" s="316">
        <v>20518.833333333332</v>
      </c>
      <c r="F53" s="317">
        <v>20089.716666666664</v>
      </c>
      <c r="G53" s="317">
        <v>19330.933333333331</v>
      </c>
      <c r="H53" s="317">
        <v>18901.816666666662</v>
      </c>
      <c r="I53" s="317">
        <v>21277.616666666665</v>
      </c>
      <c r="J53" s="317">
        <v>21706.733333333334</v>
      </c>
      <c r="K53" s="317">
        <v>22465.516666666666</v>
      </c>
      <c r="L53" s="304">
        <v>20947.95</v>
      </c>
      <c r="M53" s="304">
        <v>19760.05</v>
      </c>
      <c r="N53" s="319">
        <v>286160</v>
      </c>
      <c r="O53" s="320">
        <v>1.6409746394828444E-2</v>
      </c>
    </row>
    <row r="54" spans="1:15" ht="15">
      <c r="A54" s="277">
        <v>44</v>
      </c>
      <c r="B54" s="392" t="s">
        <v>57</v>
      </c>
      <c r="C54" s="277" t="s">
        <v>96</v>
      </c>
      <c r="D54" s="316">
        <v>58.25</v>
      </c>
      <c r="E54" s="316">
        <v>57.85</v>
      </c>
      <c r="F54" s="317">
        <v>57.1</v>
      </c>
      <c r="G54" s="317">
        <v>55.95</v>
      </c>
      <c r="H54" s="317">
        <v>55.2</v>
      </c>
      <c r="I54" s="317">
        <v>59</v>
      </c>
      <c r="J54" s="317">
        <v>59.75</v>
      </c>
      <c r="K54" s="317">
        <v>60.9</v>
      </c>
      <c r="L54" s="304">
        <v>58.6</v>
      </c>
      <c r="M54" s="304">
        <v>56.7</v>
      </c>
      <c r="N54" s="319">
        <v>12494400</v>
      </c>
      <c r="O54" s="320">
        <v>2.6217228464419477E-2</v>
      </c>
    </row>
    <row r="55" spans="1:15" ht="15">
      <c r="A55" s="277">
        <v>45</v>
      </c>
      <c r="B55" s="392" t="s">
        <v>44</v>
      </c>
      <c r="C55" s="277" t="s">
        <v>97</v>
      </c>
      <c r="D55" s="316">
        <v>1174.75</v>
      </c>
      <c r="E55" s="316">
        <v>1184.5833333333333</v>
      </c>
      <c r="F55" s="317">
        <v>1161.1666666666665</v>
      </c>
      <c r="G55" s="317">
        <v>1147.5833333333333</v>
      </c>
      <c r="H55" s="317">
        <v>1124.1666666666665</v>
      </c>
      <c r="I55" s="317">
        <v>1198.1666666666665</v>
      </c>
      <c r="J55" s="317">
        <v>1221.583333333333</v>
      </c>
      <c r="K55" s="317">
        <v>1235.1666666666665</v>
      </c>
      <c r="L55" s="304">
        <v>1208</v>
      </c>
      <c r="M55" s="304">
        <v>1171</v>
      </c>
      <c r="N55" s="319">
        <v>2816000</v>
      </c>
      <c r="O55" s="320">
        <v>-2.9199848312476299E-2</v>
      </c>
    </row>
    <row r="56" spans="1:15" ht="15">
      <c r="A56" s="277">
        <v>46</v>
      </c>
      <c r="B56" s="392" t="s">
        <v>44</v>
      </c>
      <c r="C56" s="277" t="s">
        <v>98</v>
      </c>
      <c r="D56" s="316">
        <v>159.65</v>
      </c>
      <c r="E56" s="316">
        <v>160.01666666666668</v>
      </c>
      <c r="F56" s="317">
        <v>158.73333333333335</v>
      </c>
      <c r="G56" s="317">
        <v>157.81666666666666</v>
      </c>
      <c r="H56" s="317">
        <v>156.53333333333333</v>
      </c>
      <c r="I56" s="317">
        <v>160.93333333333337</v>
      </c>
      <c r="J56" s="317">
        <v>162.21666666666673</v>
      </c>
      <c r="K56" s="317">
        <v>163.13333333333338</v>
      </c>
      <c r="L56" s="304">
        <v>161.30000000000001</v>
      </c>
      <c r="M56" s="304">
        <v>159.1</v>
      </c>
      <c r="N56" s="319">
        <v>11448000</v>
      </c>
      <c r="O56" s="320">
        <v>1.6949152542372881E-2</v>
      </c>
    </row>
    <row r="57" spans="1:15" ht="15">
      <c r="A57" s="277">
        <v>47</v>
      </c>
      <c r="B57" s="392" t="s">
        <v>54</v>
      </c>
      <c r="C57" s="277" t="s">
        <v>99</v>
      </c>
      <c r="D57" s="316">
        <v>57.05</v>
      </c>
      <c r="E57" s="316">
        <v>57.033333333333331</v>
      </c>
      <c r="F57" s="317">
        <v>56.316666666666663</v>
      </c>
      <c r="G57" s="317">
        <v>55.583333333333329</v>
      </c>
      <c r="H57" s="317">
        <v>54.86666666666666</v>
      </c>
      <c r="I57" s="317">
        <v>57.766666666666666</v>
      </c>
      <c r="J57" s="317">
        <v>58.483333333333334</v>
      </c>
      <c r="K57" s="317">
        <v>59.216666666666669</v>
      </c>
      <c r="L57" s="304">
        <v>57.75</v>
      </c>
      <c r="M57" s="304">
        <v>56.3</v>
      </c>
      <c r="N57" s="319">
        <v>58539500</v>
      </c>
      <c r="O57" s="320">
        <v>-1.3606416499570324E-2</v>
      </c>
    </row>
    <row r="58" spans="1:15" ht="15">
      <c r="A58" s="277">
        <v>48</v>
      </c>
      <c r="B58" s="392" t="s">
        <v>73</v>
      </c>
      <c r="C58" s="277" t="s">
        <v>100</v>
      </c>
      <c r="D58" s="316">
        <v>102.7</v>
      </c>
      <c r="E58" s="316">
        <v>103.23333333333335</v>
      </c>
      <c r="F58" s="317">
        <v>101.3666666666667</v>
      </c>
      <c r="G58" s="317">
        <v>100.03333333333336</v>
      </c>
      <c r="H58" s="317">
        <v>98.166666666666714</v>
      </c>
      <c r="I58" s="317">
        <v>104.56666666666669</v>
      </c>
      <c r="J58" s="317">
        <v>106.43333333333334</v>
      </c>
      <c r="K58" s="317">
        <v>107.76666666666668</v>
      </c>
      <c r="L58" s="304">
        <v>105.1</v>
      </c>
      <c r="M58" s="304">
        <v>101.9</v>
      </c>
      <c r="N58" s="319">
        <v>31945700</v>
      </c>
      <c r="O58" s="320">
        <v>4.7966231772831923E-3</v>
      </c>
    </row>
    <row r="59" spans="1:15" ht="15">
      <c r="A59" s="277">
        <v>49</v>
      </c>
      <c r="B59" s="392" t="s">
        <v>52</v>
      </c>
      <c r="C59" s="277" t="s">
        <v>101</v>
      </c>
      <c r="D59" s="316">
        <v>421.75</v>
      </c>
      <c r="E59" s="316">
        <v>424.01666666666671</v>
      </c>
      <c r="F59" s="317">
        <v>418.08333333333343</v>
      </c>
      <c r="G59" s="317">
        <v>414.41666666666674</v>
      </c>
      <c r="H59" s="317">
        <v>408.48333333333346</v>
      </c>
      <c r="I59" s="317">
        <v>427.68333333333339</v>
      </c>
      <c r="J59" s="317">
        <v>433.61666666666667</v>
      </c>
      <c r="K59" s="317">
        <v>437.28333333333336</v>
      </c>
      <c r="L59" s="304">
        <v>429.95</v>
      </c>
      <c r="M59" s="304">
        <v>420.35</v>
      </c>
      <c r="N59" s="319">
        <v>6168600</v>
      </c>
      <c r="O59" s="320">
        <v>-2.1881838074398249E-2</v>
      </c>
    </row>
    <row r="60" spans="1:15" ht="15">
      <c r="A60" s="277">
        <v>50</v>
      </c>
      <c r="B60" s="392" t="s">
        <v>102</v>
      </c>
      <c r="C60" s="277" t="s">
        <v>103</v>
      </c>
      <c r="D60" s="316">
        <v>21.65</v>
      </c>
      <c r="E60" s="316">
        <v>21.366666666666664</v>
      </c>
      <c r="F60" s="317">
        <v>20.733333333333327</v>
      </c>
      <c r="G60" s="317">
        <v>19.816666666666663</v>
      </c>
      <c r="H60" s="317">
        <v>19.183333333333326</v>
      </c>
      <c r="I60" s="317">
        <v>22.283333333333328</v>
      </c>
      <c r="J60" s="317">
        <v>22.916666666666661</v>
      </c>
      <c r="K60" s="317">
        <v>23.833333333333329</v>
      </c>
      <c r="L60" s="304">
        <v>22</v>
      </c>
      <c r="M60" s="304">
        <v>20.45</v>
      </c>
      <c r="N60" s="319">
        <v>136035000</v>
      </c>
      <c r="O60" s="320">
        <v>-5.5312500000000001E-2</v>
      </c>
    </row>
    <row r="61" spans="1:15" ht="15">
      <c r="A61" s="277">
        <v>51</v>
      </c>
      <c r="B61" s="392" t="s">
        <v>50</v>
      </c>
      <c r="C61" s="277" t="s">
        <v>104</v>
      </c>
      <c r="D61" s="316">
        <v>682.55</v>
      </c>
      <c r="E61" s="316">
        <v>684.33333333333337</v>
      </c>
      <c r="F61" s="317">
        <v>669.36666666666679</v>
      </c>
      <c r="G61" s="317">
        <v>656.18333333333339</v>
      </c>
      <c r="H61" s="317">
        <v>641.21666666666681</v>
      </c>
      <c r="I61" s="317">
        <v>697.51666666666677</v>
      </c>
      <c r="J61" s="317">
        <v>712.48333333333323</v>
      </c>
      <c r="K61" s="317">
        <v>725.66666666666674</v>
      </c>
      <c r="L61" s="304">
        <v>699.3</v>
      </c>
      <c r="M61" s="304">
        <v>671.15</v>
      </c>
      <c r="N61" s="319">
        <v>6974000</v>
      </c>
      <c r="O61" s="320">
        <v>1.6914552347623214E-2</v>
      </c>
    </row>
    <row r="62" spans="1:15" ht="15">
      <c r="A62" s="277">
        <v>52</v>
      </c>
      <c r="B62" s="442" t="s">
        <v>39</v>
      </c>
      <c r="C62" s="277" t="s">
        <v>248</v>
      </c>
      <c r="D62" s="316">
        <v>898.3</v>
      </c>
      <c r="E62" s="316">
        <v>897.73333333333323</v>
      </c>
      <c r="F62" s="317">
        <v>889.61666666666645</v>
      </c>
      <c r="G62" s="317">
        <v>880.93333333333317</v>
      </c>
      <c r="H62" s="317">
        <v>872.81666666666638</v>
      </c>
      <c r="I62" s="317">
        <v>906.41666666666652</v>
      </c>
      <c r="J62" s="317">
        <v>914.5333333333333</v>
      </c>
      <c r="K62" s="317">
        <v>923.21666666666658</v>
      </c>
      <c r="L62" s="304">
        <v>905.85</v>
      </c>
      <c r="M62" s="304">
        <v>889.05</v>
      </c>
      <c r="N62" s="319">
        <v>343200</v>
      </c>
      <c r="O62" s="320">
        <v>3.937007874015748E-2</v>
      </c>
    </row>
    <row r="63" spans="1:15" ht="15">
      <c r="A63" s="277">
        <v>53</v>
      </c>
      <c r="B63" s="392" t="s">
        <v>37</v>
      </c>
      <c r="C63" s="277" t="s">
        <v>105</v>
      </c>
      <c r="D63" s="316">
        <v>599.35</v>
      </c>
      <c r="E63" s="316">
        <v>603.65</v>
      </c>
      <c r="F63" s="317">
        <v>594.04999999999995</v>
      </c>
      <c r="G63" s="317">
        <v>588.75</v>
      </c>
      <c r="H63" s="317">
        <v>579.15</v>
      </c>
      <c r="I63" s="317">
        <v>608.94999999999993</v>
      </c>
      <c r="J63" s="317">
        <v>618.55000000000007</v>
      </c>
      <c r="K63" s="317">
        <v>623.84999999999991</v>
      </c>
      <c r="L63" s="304">
        <v>613.25</v>
      </c>
      <c r="M63" s="304">
        <v>598.35</v>
      </c>
      <c r="N63" s="319">
        <v>19156750</v>
      </c>
      <c r="O63" s="320">
        <v>8.5525657697309194E-3</v>
      </c>
    </row>
    <row r="64" spans="1:15" ht="15">
      <c r="A64" s="277">
        <v>54</v>
      </c>
      <c r="B64" s="392" t="s">
        <v>39</v>
      </c>
      <c r="C64" s="277" t="s">
        <v>106</v>
      </c>
      <c r="D64" s="316">
        <v>608.15</v>
      </c>
      <c r="E64" s="316">
        <v>602.55000000000007</v>
      </c>
      <c r="F64" s="317">
        <v>590.60000000000014</v>
      </c>
      <c r="G64" s="317">
        <v>573.05000000000007</v>
      </c>
      <c r="H64" s="317">
        <v>561.10000000000014</v>
      </c>
      <c r="I64" s="317">
        <v>620.10000000000014</v>
      </c>
      <c r="J64" s="317">
        <v>632.05000000000018</v>
      </c>
      <c r="K64" s="317">
        <v>649.60000000000014</v>
      </c>
      <c r="L64" s="304">
        <v>614.5</v>
      </c>
      <c r="M64" s="304">
        <v>585</v>
      </c>
      <c r="N64" s="319">
        <v>6346000</v>
      </c>
      <c r="O64" s="320">
        <v>8.962912087912088E-2</v>
      </c>
    </row>
    <row r="65" spans="1:15" ht="15">
      <c r="A65" s="277">
        <v>55</v>
      </c>
      <c r="B65" s="392" t="s">
        <v>107</v>
      </c>
      <c r="C65" s="277" t="s">
        <v>108</v>
      </c>
      <c r="D65" s="316">
        <v>653.29999999999995</v>
      </c>
      <c r="E65" s="316">
        <v>652</v>
      </c>
      <c r="F65" s="317">
        <v>646.45000000000005</v>
      </c>
      <c r="G65" s="317">
        <v>639.6</v>
      </c>
      <c r="H65" s="317">
        <v>634.05000000000007</v>
      </c>
      <c r="I65" s="317">
        <v>658.85</v>
      </c>
      <c r="J65" s="317">
        <v>664.4</v>
      </c>
      <c r="K65" s="317">
        <v>671.25</v>
      </c>
      <c r="L65" s="304">
        <v>657.55</v>
      </c>
      <c r="M65" s="304">
        <v>645.15</v>
      </c>
      <c r="N65" s="319">
        <v>22723400</v>
      </c>
      <c r="O65" s="320">
        <v>3.0900438786230764E-3</v>
      </c>
    </row>
    <row r="66" spans="1:15" ht="15">
      <c r="A66" s="277">
        <v>56</v>
      </c>
      <c r="B66" s="392" t="s">
        <v>57</v>
      </c>
      <c r="C66" s="277" t="s">
        <v>109</v>
      </c>
      <c r="D66" s="316">
        <v>1880.45</v>
      </c>
      <c r="E66" s="316">
        <v>1889.7</v>
      </c>
      <c r="F66" s="317">
        <v>1867.8000000000002</v>
      </c>
      <c r="G66" s="317">
        <v>1855.15</v>
      </c>
      <c r="H66" s="317">
        <v>1833.2500000000002</v>
      </c>
      <c r="I66" s="317">
        <v>1902.3500000000001</v>
      </c>
      <c r="J66" s="317">
        <v>1924.2500000000002</v>
      </c>
      <c r="K66" s="317">
        <v>1936.9</v>
      </c>
      <c r="L66" s="304">
        <v>1911.6</v>
      </c>
      <c r="M66" s="304">
        <v>1877.05</v>
      </c>
      <c r="N66" s="319">
        <v>29051400</v>
      </c>
      <c r="O66" s="320">
        <v>-4.4821843452515575E-3</v>
      </c>
    </row>
    <row r="67" spans="1:15" ht="15">
      <c r="A67" s="277">
        <v>57</v>
      </c>
      <c r="B67" s="392" t="s">
        <v>54</v>
      </c>
      <c r="C67" s="277" t="s">
        <v>110</v>
      </c>
      <c r="D67" s="316">
        <v>1129.3499999999999</v>
      </c>
      <c r="E67" s="316">
        <v>1128.1000000000001</v>
      </c>
      <c r="F67" s="317">
        <v>1115.7000000000003</v>
      </c>
      <c r="G67" s="317">
        <v>1102.0500000000002</v>
      </c>
      <c r="H67" s="317">
        <v>1089.6500000000003</v>
      </c>
      <c r="I67" s="317">
        <v>1141.7500000000002</v>
      </c>
      <c r="J67" s="317">
        <v>1154.1500000000003</v>
      </c>
      <c r="K67" s="317">
        <v>1167.8000000000002</v>
      </c>
      <c r="L67" s="304">
        <v>1140.5</v>
      </c>
      <c r="M67" s="304">
        <v>1114.45</v>
      </c>
      <c r="N67" s="319">
        <v>42052450</v>
      </c>
      <c r="O67" s="320">
        <v>-2.2850716321392513E-2</v>
      </c>
    </row>
    <row r="68" spans="1:15" ht="15">
      <c r="A68" s="277">
        <v>58</v>
      </c>
      <c r="B68" s="392" t="s">
        <v>57</v>
      </c>
      <c r="C68" s="277" t="s">
        <v>253</v>
      </c>
      <c r="D68" s="316">
        <v>622.5</v>
      </c>
      <c r="E68" s="316">
        <v>618.7166666666667</v>
      </c>
      <c r="F68" s="317">
        <v>614.13333333333344</v>
      </c>
      <c r="G68" s="317">
        <v>605.76666666666677</v>
      </c>
      <c r="H68" s="317">
        <v>601.18333333333351</v>
      </c>
      <c r="I68" s="317">
        <v>627.08333333333337</v>
      </c>
      <c r="J68" s="317">
        <v>631.66666666666663</v>
      </c>
      <c r="K68" s="317">
        <v>640.0333333333333</v>
      </c>
      <c r="L68" s="304">
        <v>623.29999999999995</v>
      </c>
      <c r="M68" s="304">
        <v>610.35</v>
      </c>
      <c r="N68" s="319">
        <v>12232000</v>
      </c>
      <c r="O68" s="320">
        <v>-4.2979942693409743E-3</v>
      </c>
    </row>
    <row r="69" spans="1:15" ht="15">
      <c r="A69" s="277">
        <v>59</v>
      </c>
      <c r="B69" s="392" t="s">
        <v>44</v>
      </c>
      <c r="C69" s="277" t="s">
        <v>111</v>
      </c>
      <c r="D69" s="316">
        <v>2755.65</v>
      </c>
      <c r="E69" s="316">
        <v>2754.0166666666664</v>
      </c>
      <c r="F69" s="317">
        <v>2732.0333333333328</v>
      </c>
      <c r="G69" s="317">
        <v>2708.4166666666665</v>
      </c>
      <c r="H69" s="317">
        <v>2686.4333333333329</v>
      </c>
      <c r="I69" s="317">
        <v>2777.6333333333328</v>
      </c>
      <c r="J69" s="317">
        <v>2799.6166666666663</v>
      </c>
      <c r="K69" s="317">
        <v>2823.2333333333327</v>
      </c>
      <c r="L69" s="304">
        <v>2776</v>
      </c>
      <c r="M69" s="304">
        <v>2730.4</v>
      </c>
      <c r="N69" s="319">
        <v>2346900</v>
      </c>
      <c r="O69" s="320">
        <v>6.9885120350109409E-2</v>
      </c>
    </row>
    <row r="70" spans="1:15" ht="15">
      <c r="A70" s="277">
        <v>60</v>
      </c>
      <c r="B70" s="392" t="s">
        <v>113</v>
      </c>
      <c r="C70" s="277" t="s">
        <v>114</v>
      </c>
      <c r="D70" s="316">
        <v>162.30000000000001</v>
      </c>
      <c r="E70" s="316">
        <v>161.63333333333335</v>
      </c>
      <c r="F70" s="317">
        <v>160.4666666666667</v>
      </c>
      <c r="G70" s="317">
        <v>158.63333333333335</v>
      </c>
      <c r="H70" s="317">
        <v>157.4666666666667</v>
      </c>
      <c r="I70" s="317">
        <v>163.4666666666667</v>
      </c>
      <c r="J70" s="317">
        <v>164.63333333333338</v>
      </c>
      <c r="K70" s="317">
        <v>166.4666666666667</v>
      </c>
      <c r="L70" s="304">
        <v>162.80000000000001</v>
      </c>
      <c r="M70" s="304">
        <v>159.80000000000001</v>
      </c>
      <c r="N70" s="319">
        <v>36859600</v>
      </c>
      <c r="O70" s="320">
        <v>-4.2978278545707984E-3</v>
      </c>
    </row>
    <row r="71" spans="1:15" ht="15">
      <c r="A71" s="277">
        <v>61</v>
      </c>
      <c r="B71" s="392" t="s">
        <v>73</v>
      </c>
      <c r="C71" s="277" t="s">
        <v>115</v>
      </c>
      <c r="D71" s="316">
        <v>232.15</v>
      </c>
      <c r="E71" s="316">
        <v>232.4</v>
      </c>
      <c r="F71" s="317">
        <v>226.60000000000002</v>
      </c>
      <c r="G71" s="317">
        <v>221.05</v>
      </c>
      <c r="H71" s="317">
        <v>215.25000000000003</v>
      </c>
      <c r="I71" s="317">
        <v>237.95000000000002</v>
      </c>
      <c r="J71" s="317">
        <v>243.75000000000003</v>
      </c>
      <c r="K71" s="317">
        <v>249.3</v>
      </c>
      <c r="L71" s="304">
        <v>238.2</v>
      </c>
      <c r="M71" s="304">
        <v>226.85</v>
      </c>
      <c r="N71" s="319">
        <v>23187600</v>
      </c>
      <c r="O71" s="320">
        <v>-5.5581287633163501E-3</v>
      </c>
    </row>
    <row r="72" spans="1:15" ht="15">
      <c r="A72" s="277">
        <v>62</v>
      </c>
      <c r="B72" s="392" t="s">
        <v>50</v>
      </c>
      <c r="C72" s="277" t="s">
        <v>116</v>
      </c>
      <c r="D72" s="316">
        <v>2208.5</v>
      </c>
      <c r="E72" s="316">
        <v>2223.25</v>
      </c>
      <c r="F72" s="317">
        <v>2188.85</v>
      </c>
      <c r="G72" s="317">
        <v>2169.1999999999998</v>
      </c>
      <c r="H72" s="317">
        <v>2134.7999999999997</v>
      </c>
      <c r="I72" s="317">
        <v>2242.9</v>
      </c>
      <c r="J72" s="317">
        <v>2277.2999999999997</v>
      </c>
      <c r="K72" s="317">
        <v>2296.9500000000003</v>
      </c>
      <c r="L72" s="304">
        <v>2257.65</v>
      </c>
      <c r="M72" s="304">
        <v>2203.6</v>
      </c>
      <c r="N72" s="319">
        <v>16867500</v>
      </c>
      <c r="O72" s="320">
        <v>1.6469609863687312E-2</v>
      </c>
    </row>
    <row r="73" spans="1:15" ht="15">
      <c r="A73" s="277">
        <v>63</v>
      </c>
      <c r="B73" s="392" t="s">
        <v>57</v>
      </c>
      <c r="C73" s="277" t="s">
        <v>117</v>
      </c>
      <c r="D73" s="316">
        <v>219.65</v>
      </c>
      <c r="E73" s="316">
        <v>220.4</v>
      </c>
      <c r="F73" s="317">
        <v>216.95000000000002</v>
      </c>
      <c r="G73" s="317">
        <v>214.25</v>
      </c>
      <c r="H73" s="317">
        <v>210.8</v>
      </c>
      <c r="I73" s="317">
        <v>223.10000000000002</v>
      </c>
      <c r="J73" s="317">
        <v>226.55</v>
      </c>
      <c r="K73" s="317">
        <v>229.25000000000003</v>
      </c>
      <c r="L73" s="304">
        <v>223.85</v>
      </c>
      <c r="M73" s="304">
        <v>217.7</v>
      </c>
      <c r="N73" s="319">
        <v>12604600</v>
      </c>
      <c r="O73" s="320">
        <v>5.440158259149357E-3</v>
      </c>
    </row>
    <row r="74" spans="1:15" ht="15">
      <c r="A74" s="277">
        <v>64</v>
      </c>
      <c r="B74" s="392" t="s">
        <v>54</v>
      </c>
      <c r="C74" s="277" t="s">
        <v>118</v>
      </c>
      <c r="D74" s="316">
        <v>393.2</v>
      </c>
      <c r="E74" s="316">
        <v>389.86666666666662</v>
      </c>
      <c r="F74" s="317">
        <v>383.43333333333322</v>
      </c>
      <c r="G74" s="317">
        <v>373.66666666666663</v>
      </c>
      <c r="H74" s="317">
        <v>367.23333333333323</v>
      </c>
      <c r="I74" s="317">
        <v>399.63333333333321</v>
      </c>
      <c r="J74" s="317">
        <v>406.06666666666661</v>
      </c>
      <c r="K74" s="317">
        <v>415.8333333333332</v>
      </c>
      <c r="L74" s="304">
        <v>396.3</v>
      </c>
      <c r="M74" s="304">
        <v>380.1</v>
      </c>
      <c r="N74" s="319">
        <v>121698500</v>
      </c>
      <c r="O74" s="320">
        <v>2.8528929845560293E-2</v>
      </c>
    </row>
    <row r="75" spans="1:15" ht="15">
      <c r="A75" s="277">
        <v>65</v>
      </c>
      <c r="B75" s="392" t="s">
        <v>57</v>
      </c>
      <c r="C75" s="277" t="s">
        <v>119</v>
      </c>
      <c r="D75" s="316">
        <v>452.45</v>
      </c>
      <c r="E75" s="316">
        <v>450.0333333333333</v>
      </c>
      <c r="F75" s="317">
        <v>446.51666666666659</v>
      </c>
      <c r="G75" s="317">
        <v>440.58333333333331</v>
      </c>
      <c r="H75" s="317">
        <v>437.06666666666661</v>
      </c>
      <c r="I75" s="317">
        <v>455.96666666666658</v>
      </c>
      <c r="J75" s="317">
        <v>459.48333333333323</v>
      </c>
      <c r="K75" s="317">
        <v>465.41666666666657</v>
      </c>
      <c r="L75" s="304">
        <v>453.55</v>
      </c>
      <c r="M75" s="304">
        <v>444.1</v>
      </c>
      <c r="N75" s="319">
        <v>7758000</v>
      </c>
      <c r="O75" s="320">
        <v>-2.0640030297292181E-2</v>
      </c>
    </row>
    <row r="76" spans="1:15" ht="15">
      <c r="A76" s="277">
        <v>66</v>
      </c>
      <c r="B76" s="392" t="s">
        <v>68</v>
      </c>
      <c r="C76" s="277" t="s">
        <v>120</v>
      </c>
      <c r="D76" s="316">
        <v>8.6</v>
      </c>
      <c r="E76" s="316">
        <v>8.6666666666666661</v>
      </c>
      <c r="F76" s="317">
        <v>8.4833333333333325</v>
      </c>
      <c r="G76" s="317">
        <v>8.3666666666666671</v>
      </c>
      <c r="H76" s="317">
        <v>8.1833333333333336</v>
      </c>
      <c r="I76" s="317">
        <v>8.7833333333333314</v>
      </c>
      <c r="J76" s="317">
        <v>8.966666666666665</v>
      </c>
      <c r="K76" s="317">
        <v>9.0833333333333304</v>
      </c>
      <c r="L76" s="304">
        <v>8.85</v>
      </c>
      <c r="M76" s="304">
        <v>8.5500000000000007</v>
      </c>
      <c r="N76" s="319">
        <v>366660000</v>
      </c>
      <c r="O76" s="320">
        <v>-1.095166163141994E-2</v>
      </c>
    </row>
    <row r="77" spans="1:15" ht="15">
      <c r="A77" s="277">
        <v>67</v>
      </c>
      <c r="B77" s="392" t="s">
        <v>54</v>
      </c>
      <c r="C77" s="277" t="s">
        <v>121</v>
      </c>
      <c r="D77" s="316">
        <v>27.35</v>
      </c>
      <c r="E77" s="316">
        <v>27.3</v>
      </c>
      <c r="F77" s="317">
        <v>27</v>
      </c>
      <c r="G77" s="317">
        <v>26.65</v>
      </c>
      <c r="H77" s="317">
        <v>26.349999999999998</v>
      </c>
      <c r="I77" s="317">
        <v>27.650000000000002</v>
      </c>
      <c r="J77" s="317">
        <v>27.950000000000006</v>
      </c>
      <c r="K77" s="317">
        <v>28.300000000000004</v>
      </c>
      <c r="L77" s="304">
        <v>27.6</v>
      </c>
      <c r="M77" s="304">
        <v>26.95</v>
      </c>
      <c r="N77" s="319">
        <v>132183000</v>
      </c>
      <c r="O77" s="320">
        <v>-9.2604669362201644E-2</v>
      </c>
    </row>
    <row r="78" spans="1:15" ht="15">
      <c r="A78" s="277">
        <v>68</v>
      </c>
      <c r="B78" s="392" t="s">
        <v>73</v>
      </c>
      <c r="C78" s="277" t="s">
        <v>122</v>
      </c>
      <c r="D78" s="316">
        <v>414.35</v>
      </c>
      <c r="E78" s="316">
        <v>412.61666666666673</v>
      </c>
      <c r="F78" s="317">
        <v>408.43333333333345</v>
      </c>
      <c r="G78" s="317">
        <v>402.51666666666671</v>
      </c>
      <c r="H78" s="317">
        <v>398.33333333333343</v>
      </c>
      <c r="I78" s="317">
        <v>418.53333333333347</v>
      </c>
      <c r="J78" s="317">
        <v>422.71666666666675</v>
      </c>
      <c r="K78" s="317">
        <v>428.6333333333335</v>
      </c>
      <c r="L78" s="304">
        <v>416.8</v>
      </c>
      <c r="M78" s="304">
        <v>406.7</v>
      </c>
      <c r="N78" s="319">
        <v>10194250</v>
      </c>
      <c r="O78" s="320">
        <v>-7.5445816186556922E-2</v>
      </c>
    </row>
    <row r="79" spans="1:15" ht="15">
      <c r="A79" s="277">
        <v>69</v>
      </c>
      <c r="B79" s="392" t="s">
        <v>39</v>
      </c>
      <c r="C79" s="277" t="s">
        <v>123</v>
      </c>
      <c r="D79" s="316">
        <v>967.45</v>
      </c>
      <c r="E79" s="316">
        <v>972.33333333333337</v>
      </c>
      <c r="F79" s="317">
        <v>959.76666666666677</v>
      </c>
      <c r="G79" s="317">
        <v>952.08333333333337</v>
      </c>
      <c r="H79" s="317">
        <v>939.51666666666677</v>
      </c>
      <c r="I79" s="317">
        <v>980.01666666666677</v>
      </c>
      <c r="J79" s="317">
        <v>992.58333333333337</v>
      </c>
      <c r="K79" s="317">
        <v>1000.2666666666668</v>
      </c>
      <c r="L79" s="304">
        <v>984.9</v>
      </c>
      <c r="M79" s="304">
        <v>964.65</v>
      </c>
      <c r="N79" s="319">
        <v>3050000</v>
      </c>
      <c r="O79" s="320">
        <v>3.7847622181997696E-3</v>
      </c>
    </row>
    <row r="80" spans="1:15" ht="15">
      <c r="A80" s="277">
        <v>70</v>
      </c>
      <c r="B80" s="392" t="s">
        <v>54</v>
      </c>
      <c r="C80" s="277" t="s">
        <v>124</v>
      </c>
      <c r="D80" s="316">
        <v>515.70000000000005</v>
      </c>
      <c r="E80" s="316">
        <v>516.15</v>
      </c>
      <c r="F80" s="317">
        <v>510.09999999999991</v>
      </c>
      <c r="G80" s="317">
        <v>504.49999999999994</v>
      </c>
      <c r="H80" s="317">
        <v>498.44999999999987</v>
      </c>
      <c r="I80" s="317">
        <v>521.75</v>
      </c>
      <c r="J80" s="317">
        <v>527.79999999999995</v>
      </c>
      <c r="K80" s="317">
        <v>533.4</v>
      </c>
      <c r="L80" s="304">
        <v>522.20000000000005</v>
      </c>
      <c r="M80" s="304">
        <v>510.55</v>
      </c>
      <c r="N80" s="319">
        <v>30697600</v>
      </c>
      <c r="O80" s="320">
        <v>1.3831258644536654E-3</v>
      </c>
    </row>
    <row r="81" spans="1:15" ht="15">
      <c r="A81" s="277">
        <v>71</v>
      </c>
      <c r="B81" s="392" t="s">
        <v>68</v>
      </c>
      <c r="C81" s="277" t="s">
        <v>125</v>
      </c>
      <c r="D81" s="316">
        <v>200.9</v>
      </c>
      <c r="E81" s="316">
        <v>200.6</v>
      </c>
      <c r="F81" s="317">
        <v>198.85</v>
      </c>
      <c r="G81" s="317">
        <v>196.8</v>
      </c>
      <c r="H81" s="317">
        <v>195.05</v>
      </c>
      <c r="I81" s="317">
        <v>202.64999999999998</v>
      </c>
      <c r="J81" s="317">
        <v>204.39999999999998</v>
      </c>
      <c r="K81" s="317">
        <v>206.44999999999996</v>
      </c>
      <c r="L81" s="304">
        <v>202.35</v>
      </c>
      <c r="M81" s="304">
        <v>198.55</v>
      </c>
      <c r="N81" s="319">
        <v>14100800</v>
      </c>
      <c r="O81" s="320">
        <v>2.8594771241830064E-2</v>
      </c>
    </row>
    <row r="82" spans="1:15" ht="15">
      <c r="A82" s="277">
        <v>72</v>
      </c>
      <c r="B82" s="392" t="s">
        <v>107</v>
      </c>
      <c r="C82" s="277" t="s">
        <v>126</v>
      </c>
      <c r="D82" s="316">
        <v>911.4</v>
      </c>
      <c r="E82" s="316">
        <v>910.5333333333333</v>
      </c>
      <c r="F82" s="317">
        <v>903.86666666666656</v>
      </c>
      <c r="G82" s="317">
        <v>896.33333333333326</v>
      </c>
      <c r="H82" s="317">
        <v>889.66666666666652</v>
      </c>
      <c r="I82" s="317">
        <v>918.06666666666661</v>
      </c>
      <c r="J82" s="317">
        <v>924.73333333333335</v>
      </c>
      <c r="K82" s="317">
        <v>932.26666666666665</v>
      </c>
      <c r="L82" s="304">
        <v>917.2</v>
      </c>
      <c r="M82" s="304">
        <v>903</v>
      </c>
      <c r="N82" s="319">
        <v>51506400</v>
      </c>
      <c r="O82" s="320">
        <v>-1.1651469098277609E-2</v>
      </c>
    </row>
    <row r="83" spans="1:15" ht="15">
      <c r="A83" s="277">
        <v>73</v>
      </c>
      <c r="B83" s="392" t="s">
        <v>73</v>
      </c>
      <c r="C83" s="277" t="s">
        <v>127</v>
      </c>
      <c r="D83" s="316">
        <v>94.45</v>
      </c>
      <c r="E83" s="316">
        <v>93.883333333333326</v>
      </c>
      <c r="F83" s="317">
        <v>92.066666666666649</v>
      </c>
      <c r="G83" s="317">
        <v>89.683333333333323</v>
      </c>
      <c r="H83" s="317">
        <v>87.866666666666646</v>
      </c>
      <c r="I83" s="317">
        <v>96.266666666666652</v>
      </c>
      <c r="J83" s="317">
        <v>98.083333333333314</v>
      </c>
      <c r="K83" s="317">
        <v>100.46666666666665</v>
      </c>
      <c r="L83" s="304">
        <v>95.7</v>
      </c>
      <c r="M83" s="304">
        <v>91.5</v>
      </c>
      <c r="N83" s="319">
        <v>53357700</v>
      </c>
      <c r="O83" s="320">
        <v>5.8020844525625871E-3</v>
      </c>
    </row>
    <row r="84" spans="1:15" ht="15">
      <c r="A84" s="277">
        <v>74</v>
      </c>
      <c r="B84" s="392" t="s">
        <v>50</v>
      </c>
      <c r="C84" s="277" t="s">
        <v>128</v>
      </c>
      <c r="D84" s="316">
        <v>200.8</v>
      </c>
      <c r="E84" s="316">
        <v>199.93333333333331</v>
      </c>
      <c r="F84" s="317">
        <v>197.86666666666662</v>
      </c>
      <c r="G84" s="317">
        <v>194.93333333333331</v>
      </c>
      <c r="H84" s="317">
        <v>192.86666666666662</v>
      </c>
      <c r="I84" s="317">
        <v>202.86666666666662</v>
      </c>
      <c r="J84" s="317">
        <v>204.93333333333328</v>
      </c>
      <c r="K84" s="317">
        <v>207.86666666666662</v>
      </c>
      <c r="L84" s="304">
        <v>202</v>
      </c>
      <c r="M84" s="304">
        <v>197</v>
      </c>
      <c r="N84" s="319">
        <v>92326400</v>
      </c>
      <c r="O84" s="320">
        <v>-8.1474096737598409E-3</v>
      </c>
    </row>
    <row r="85" spans="1:15" ht="15">
      <c r="A85" s="277">
        <v>75</v>
      </c>
      <c r="B85" s="392" t="s">
        <v>113</v>
      </c>
      <c r="C85" s="277" t="s">
        <v>129</v>
      </c>
      <c r="D85" s="316">
        <v>172.8</v>
      </c>
      <c r="E85" s="316">
        <v>173.36666666666667</v>
      </c>
      <c r="F85" s="317">
        <v>171.43333333333334</v>
      </c>
      <c r="G85" s="317">
        <v>170.06666666666666</v>
      </c>
      <c r="H85" s="317">
        <v>168.13333333333333</v>
      </c>
      <c r="I85" s="317">
        <v>174.73333333333335</v>
      </c>
      <c r="J85" s="317">
        <v>176.66666666666669</v>
      </c>
      <c r="K85" s="317">
        <v>178.03333333333336</v>
      </c>
      <c r="L85" s="304">
        <v>175.3</v>
      </c>
      <c r="M85" s="304">
        <v>172</v>
      </c>
      <c r="N85" s="319">
        <v>17220000</v>
      </c>
      <c r="O85" s="320">
        <v>-3.5564267712125452E-2</v>
      </c>
    </row>
    <row r="86" spans="1:15" ht="15">
      <c r="A86" s="277">
        <v>76</v>
      </c>
      <c r="B86" s="392" t="s">
        <v>113</v>
      </c>
      <c r="C86" s="277" t="s">
        <v>130</v>
      </c>
      <c r="D86" s="316">
        <v>209.8</v>
      </c>
      <c r="E86" s="316">
        <v>208.83333333333334</v>
      </c>
      <c r="F86" s="317">
        <v>206.56666666666669</v>
      </c>
      <c r="G86" s="317">
        <v>203.33333333333334</v>
      </c>
      <c r="H86" s="317">
        <v>201.06666666666669</v>
      </c>
      <c r="I86" s="317">
        <v>212.06666666666669</v>
      </c>
      <c r="J86" s="317">
        <v>214.33333333333334</v>
      </c>
      <c r="K86" s="317">
        <v>217.56666666666669</v>
      </c>
      <c r="L86" s="304">
        <v>211.1</v>
      </c>
      <c r="M86" s="304">
        <v>205.6</v>
      </c>
      <c r="N86" s="319">
        <v>45576000</v>
      </c>
      <c r="O86" s="320">
        <v>4.3434283334324985E-3</v>
      </c>
    </row>
    <row r="87" spans="1:15" ht="15">
      <c r="A87" s="277">
        <v>77</v>
      </c>
      <c r="B87" s="392" t="s">
        <v>39</v>
      </c>
      <c r="C87" s="277" t="s">
        <v>131</v>
      </c>
      <c r="D87" s="316">
        <v>1745.75</v>
      </c>
      <c r="E87" s="316">
        <v>1735.3833333333332</v>
      </c>
      <c r="F87" s="317">
        <v>1710.3666666666663</v>
      </c>
      <c r="G87" s="317">
        <v>1674.9833333333331</v>
      </c>
      <c r="H87" s="317">
        <v>1649.9666666666662</v>
      </c>
      <c r="I87" s="317">
        <v>1770.7666666666664</v>
      </c>
      <c r="J87" s="317">
        <v>1795.7833333333333</v>
      </c>
      <c r="K87" s="317">
        <v>1831.1666666666665</v>
      </c>
      <c r="L87" s="304">
        <v>1760.4</v>
      </c>
      <c r="M87" s="304">
        <v>1700</v>
      </c>
      <c r="N87" s="319">
        <v>2119000</v>
      </c>
      <c r="O87" s="320">
        <v>1.2180558872701218E-2</v>
      </c>
    </row>
    <row r="88" spans="1:15" ht="15">
      <c r="A88" s="277">
        <v>78</v>
      </c>
      <c r="B88" s="392" t="s">
        <v>39</v>
      </c>
      <c r="C88" s="277" t="s">
        <v>132</v>
      </c>
      <c r="D88" s="316">
        <v>379.45</v>
      </c>
      <c r="E88" s="316">
        <v>379.38333333333338</v>
      </c>
      <c r="F88" s="317">
        <v>370.16666666666674</v>
      </c>
      <c r="G88" s="317">
        <v>360.88333333333338</v>
      </c>
      <c r="H88" s="317">
        <v>351.66666666666674</v>
      </c>
      <c r="I88" s="317">
        <v>388.66666666666674</v>
      </c>
      <c r="J88" s="317">
        <v>397.88333333333333</v>
      </c>
      <c r="K88" s="317">
        <v>407.16666666666674</v>
      </c>
      <c r="L88" s="304">
        <v>388.6</v>
      </c>
      <c r="M88" s="304">
        <v>370.1</v>
      </c>
      <c r="N88" s="319">
        <v>1576400</v>
      </c>
      <c r="O88" s="320">
        <v>0.13393756294058409</v>
      </c>
    </row>
    <row r="89" spans="1:15" ht="15">
      <c r="A89" s="277">
        <v>79</v>
      </c>
      <c r="B89" s="392" t="s">
        <v>54</v>
      </c>
      <c r="C89" s="277" t="s">
        <v>133</v>
      </c>
      <c r="D89" s="316">
        <v>1372.75</v>
      </c>
      <c r="E89" s="316">
        <v>1362.4666666666667</v>
      </c>
      <c r="F89" s="317">
        <v>1345.2833333333333</v>
      </c>
      <c r="G89" s="317">
        <v>1317.8166666666666</v>
      </c>
      <c r="H89" s="317">
        <v>1300.6333333333332</v>
      </c>
      <c r="I89" s="317">
        <v>1389.9333333333334</v>
      </c>
      <c r="J89" s="317">
        <v>1407.1166666666668</v>
      </c>
      <c r="K89" s="317">
        <v>1434.5833333333335</v>
      </c>
      <c r="L89" s="304">
        <v>1379.65</v>
      </c>
      <c r="M89" s="304">
        <v>1335</v>
      </c>
      <c r="N89" s="319">
        <v>10397600</v>
      </c>
      <c r="O89" s="320">
        <v>-3.4792618172366417E-2</v>
      </c>
    </row>
    <row r="90" spans="1:15" ht="15">
      <c r="A90" s="277">
        <v>80</v>
      </c>
      <c r="B90" s="392" t="s">
        <v>57</v>
      </c>
      <c r="C90" s="277" t="s">
        <v>134</v>
      </c>
      <c r="D90" s="316">
        <v>62.25</v>
      </c>
      <c r="E90" s="316">
        <v>61.75</v>
      </c>
      <c r="F90" s="317">
        <v>60.6</v>
      </c>
      <c r="G90" s="317">
        <v>58.95</v>
      </c>
      <c r="H90" s="317">
        <v>57.800000000000004</v>
      </c>
      <c r="I90" s="317">
        <v>63.4</v>
      </c>
      <c r="J90" s="317">
        <v>64.550000000000011</v>
      </c>
      <c r="K90" s="317">
        <v>66.199999999999989</v>
      </c>
      <c r="L90" s="304">
        <v>62.9</v>
      </c>
      <c r="M90" s="304">
        <v>60.1</v>
      </c>
      <c r="N90" s="319">
        <v>31654000</v>
      </c>
      <c r="O90" s="320">
        <v>-1.4814814814814815E-2</v>
      </c>
    </row>
    <row r="91" spans="1:15" ht="15">
      <c r="A91" s="277">
        <v>81</v>
      </c>
      <c r="B91" s="392" t="s">
        <v>57</v>
      </c>
      <c r="C91" s="277" t="s">
        <v>135</v>
      </c>
      <c r="D91" s="316">
        <v>274.8</v>
      </c>
      <c r="E91" s="316">
        <v>273.8</v>
      </c>
      <c r="F91" s="317">
        <v>271.40000000000003</v>
      </c>
      <c r="G91" s="317">
        <v>268</v>
      </c>
      <c r="H91" s="317">
        <v>265.60000000000002</v>
      </c>
      <c r="I91" s="317">
        <v>277.20000000000005</v>
      </c>
      <c r="J91" s="317">
        <v>279.60000000000002</v>
      </c>
      <c r="K91" s="317">
        <v>283.00000000000006</v>
      </c>
      <c r="L91" s="304">
        <v>276.2</v>
      </c>
      <c r="M91" s="304">
        <v>270.39999999999998</v>
      </c>
      <c r="N91" s="319">
        <v>10292000</v>
      </c>
      <c r="O91" s="320">
        <v>9.7257342929391174E-4</v>
      </c>
    </row>
    <row r="92" spans="1:15" ht="15">
      <c r="A92" s="277">
        <v>82</v>
      </c>
      <c r="B92" s="392" t="s">
        <v>64</v>
      </c>
      <c r="C92" s="277" t="s">
        <v>136</v>
      </c>
      <c r="D92" s="316">
        <v>918.05</v>
      </c>
      <c r="E92" s="316">
        <v>922.91666666666663</v>
      </c>
      <c r="F92" s="317">
        <v>906.48333333333323</v>
      </c>
      <c r="G92" s="317">
        <v>894.91666666666663</v>
      </c>
      <c r="H92" s="317">
        <v>878.48333333333323</v>
      </c>
      <c r="I92" s="317">
        <v>934.48333333333323</v>
      </c>
      <c r="J92" s="317">
        <v>950.91666666666663</v>
      </c>
      <c r="K92" s="317">
        <v>962.48333333333323</v>
      </c>
      <c r="L92" s="304">
        <v>939.35</v>
      </c>
      <c r="M92" s="304">
        <v>911.35</v>
      </c>
      <c r="N92" s="319">
        <v>10696400</v>
      </c>
      <c r="O92" s="320">
        <v>1.9233792778156282E-2</v>
      </c>
    </row>
    <row r="93" spans="1:15" ht="15">
      <c r="A93" s="277">
        <v>83</v>
      </c>
      <c r="B93" s="392" t="s">
        <v>52</v>
      </c>
      <c r="C93" s="277" t="s">
        <v>137</v>
      </c>
      <c r="D93" s="316">
        <v>862.8</v>
      </c>
      <c r="E93" s="316">
        <v>859.85</v>
      </c>
      <c r="F93" s="317">
        <v>854.90000000000009</v>
      </c>
      <c r="G93" s="317">
        <v>847.00000000000011</v>
      </c>
      <c r="H93" s="317">
        <v>842.05000000000018</v>
      </c>
      <c r="I93" s="317">
        <v>867.75</v>
      </c>
      <c r="J93" s="317">
        <v>872.7</v>
      </c>
      <c r="K93" s="317">
        <v>880.59999999999991</v>
      </c>
      <c r="L93" s="304">
        <v>864.8</v>
      </c>
      <c r="M93" s="304">
        <v>851.95</v>
      </c>
      <c r="N93" s="319">
        <v>9249700</v>
      </c>
      <c r="O93" s="320">
        <v>-1.7249164634697011E-2</v>
      </c>
    </row>
    <row r="94" spans="1:15" ht="15">
      <c r="A94" s="277">
        <v>84</v>
      </c>
      <c r="B94" s="392" t="s">
        <v>44</v>
      </c>
      <c r="C94" s="277" t="s">
        <v>138</v>
      </c>
      <c r="D94" s="316">
        <v>603.75</v>
      </c>
      <c r="E94" s="316">
        <v>599.19999999999993</v>
      </c>
      <c r="F94" s="317">
        <v>589.94999999999982</v>
      </c>
      <c r="G94" s="317">
        <v>576.14999999999986</v>
      </c>
      <c r="H94" s="317">
        <v>566.89999999999975</v>
      </c>
      <c r="I94" s="317">
        <v>612.99999999999989</v>
      </c>
      <c r="J94" s="317">
        <v>622.25000000000011</v>
      </c>
      <c r="K94" s="317">
        <v>636.04999999999995</v>
      </c>
      <c r="L94" s="304">
        <v>608.45000000000005</v>
      </c>
      <c r="M94" s="304">
        <v>585.4</v>
      </c>
      <c r="N94" s="319">
        <v>15906800</v>
      </c>
      <c r="O94" s="320">
        <v>5.2198531363354863E-3</v>
      </c>
    </row>
    <row r="95" spans="1:15" ht="15">
      <c r="A95" s="277">
        <v>85</v>
      </c>
      <c r="B95" s="392" t="s">
        <v>57</v>
      </c>
      <c r="C95" s="277" t="s">
        <v>139</v>
      </c>
      <c r="D95" s="316">
        <v>145.25</v>
      </c>
      <c r="E95" s="316">
        <v>146.75</v>
      </c>
      <c r="F95" s="317">
        <v>140.5</v>
      </c>
      <c r="G95" s="317">
        <v>135.75</v>
      </c>
      <c r="H95" s="317">
        <v>129.5</v>
      </c>
      <c r="I95" s="317">
        <v>151.5</v>
      </c>
      <c r="J95" s="317">
        <v>157.75</v>
      </c>
      <c r="K95" s="317">
        <v>162.5</v>
      </c>
      <c r="L95" s="304">
        <v>153</v>
      </c>
      <c r="M95" s="304">
        <v>142</v>
      </c>
      <c r="N95" s="319">
        <v>23088576</v>
      </c>
      <c r="O95" s="320">
        <v>-8.4778156996587029E-2</v>
      </c>
    </row>
    <row r="96" spans="1:15" ht="15">
      <c r="A96" s="277">
        <v>86</v>
      </c>
      <c r="B96" s="392" t="s">
        <v>57</v>
      </c>
      <c r="C96" s="277" t="s">
        <v>140</v>
      </c>
      <c r="D96" s="316">
        <v>180.75</v>
      </c>
      <c r="E96" s="316">
        <v>178.6</v>
      </c>
      <c r="F96" s="317">
        <v>175.5</v>
      </c>
      <c r="G96" s="317">
        <v>170.25</v>
      </c>
      <c r="H96" s="317">
        <v>167.15</v>
      </c>
      <c r="I96" s="317">
        <v>183.85</v>
      </c>
      <c r="J96" s="317">
        <v>186.94999999999996</v>
      </c>
      <c r="K96" s="317">
        <v>192.2</v>
      </c>
      <c r="L96" s="304">
        <v>181.7</v>
      </c>
      <c r="M96" s="304">
        <v>173.35</v>
      </c>
      <c r="N96" s="319">
        <v>19404000</v>
      </c>
      <c r="O96" s="320">
        <v>2.8298887122416534E-2</v>
      </c>
    </row>
    <row r="97" spans="1:15" ht="15">
      <c r="A97" s="277">
        <v>87</v>
      </c>
      <c r="B97" s="392" t="s">
        <v>50</v>
      </c>
      <c r="C97" s="277" t="s">
        <v>141</v>
      </c>
      <c r="D97" s="316">
        <v>350.8</v>
      </c>
      <c r="E97" s="316">
        <v>351.64999999999992</v>
      </c>
      <c r="F97" s="317">
        <v>348.29999999999984</v>
      </c>
      <c r="G97" s="317">
        <v>345.7999999999999</v>
      </c>
      <c r="H97" s="317">
        <v>342.44999999999982</v>
      </c>
      <c r="I97" s="317">
        <v>354.14999999999986</v>
      </c>
      <c r="J97" s="317">
        <v>357.49999999999989</v>
      </c>
      <c r="K97" s="317">
        <v>359.99999999999989</v>
      </c>
      <c r="L97" s="304">
        <v>355</v>
      </c>
      <c r="M97" s="304">
        <v>349.15</v>
      </c>
      <c r="N97" s="319">
        <v>11698000</v>
      </c>
      <c r="O97" s="320">
        <v>2.6140350877192981E-2</v>
      </c>
    </row>
    <row r="98" spans="1:15" ht="15">
      <c r="A98" s="277">
        <v>88</v>
      </c>
      <c r="B98" s="392" t="s">
        <v>44</v>
      </c>
      <c r="C98" s="277" t="s">
        <v>142</v>
      </c>
      <c r="D98" s="316">
        <v>6074.7</v>
      </c>
      <c r="E98" s="316">
        <v>6055.2333333333336</v>
      </c>
      <c r="F98" s="317">
        <v>6002.4666666666672</v>
      </c>
      <c r="G98" s="317">
        <v>5930.2333333333336</v>
      </c>
      <c r="H98" s="317">
        <v>5877.4666666666672</v>
      </c>
      <c r="I98" s="317">
        <v>6127.4666666666672</v>
      </c>
      <c r="J98" s="317">
        <v>6180.2333333333336</v>
      </c>
      <c r="K98" s="317">
        <v>6252.4666666666672</v>
      </c>
      <c r="L98" s="304">
        <v>6108</v>
      </c>
      <c r="M98" s="304">
        <v>5983</v>
      </c>
      <c r="N98" s="319">
        <v>2611000</v>
      </c>
      <c r="O98" s="320">
        <v>3.4203143614772685E-3</v>
      </c>
    </row>
    <row r="99" spans="1:15" ht="15">
      <c r="A99" s="277">
        <v>89</v>
      </c>
      <c r="B99" s="392" t="s">
        <v>50</v>
      </c>
      <c r="C99" s="277" t="s">
        <v>143</v>
      </c>
      <c r="D99" s="316">
        <v>612.65</v>
      </c>
      <c r="E99" s="316">
        <v>607.91666666666663</v>
      </c>
      <c r="F99" s="317">
        <v>600.93333333333328</v>
      </c>
      <c r="G99" s="317">
        <v>589.2166666666667</v>
      </c>
      <c r="H99" s="317">
        <v>582.23333333333335</v>
      </c>
      <c r="I99" s="317">
        <v>619.63333333333321</v>
      </c>
      <c r="J99" s="317">
        <v>626.61666666666656</v>
      </c>
      <c r="K99" s="317">
        <v>638.33333333333314</v>
      </c>
      <c r="L99" s="304">
        <v>614.9</v>
      </c>
      <c r="M99" s="304">
        <v>596.20000000000005</v>
      </c>
      <c r="N99" s="319">
        <v>17391250</v>
      </c>
      <c r="O99" s="320">
        <v>1.3549938078239966E-2</v>
      </c>
    </row>
    <row r="100" spans="1:15" ht="15">
      <c r="A100" s="277">
        <v>90</v>
      </c>
      <c r="B100" s="392" t="s">
        <v>57</v>
      </c>
      <c r="C100" s="277" t="s">
        <v>144</v>
      </c>
      <c r="D100" s="316">
        <v>572.54999999999995</v>
      </c>
      <c r="E100" s="316">
        <v>572.35</v>
      </c>
      <c r="F100" s="317">
        <v>563.65000000000009</v>
      </c>
      <c r="G100" s="317">
        <v>554.75000000000011</v>
      </c>
      <c r="H100" s="317">
        <v>546.05000000000018</v>
      </c>
      <c r="I100" s="317">
        <v>581.25</v>
      </c>
      <c r="J100" s="317">
        <v>589.95000000000005</v>
      </c>
      <c r="K100" s="317">
        <v>598.84999999999991</v>
      </c>
      <c r="L100" s="304">
        <v>581.04999999999995</v>
      </c>
      <c r="M100" s="304">
        <v>563.45000000000005</v>
      </c>
      <c r="N100" s="319">
        <v>1683500</v>
      </c>
      <c r="O100" s="320">
        <v>1.0140405616224649E-2</v>
      </c>
    </row>
    <row r="101" spans="1:15" ht="15">
      <c r="A101" s="277">
        <v>91</v>
      </c>
      <c r="B101" s="392" t="s">
        <v>73</v>
      </c>
      <c r="C101" s="277" t="s">
        <v>145</v>
      </c>
      <c r="D101" s="316">
        <v>1031.9000000000001</v>
      </c>
      <c r="E101" s="316">
        <v>1025.4000000000001</v>
      </c>
      <c r="F101" s="317">
        <v>1010.9000000000001</v>
      </c>
      <c r="G101" s="317">
        <v>989.9</v>
      </c>
      <c r="H101" s="317">
        <v>975.4</v>
      </c>
      <c r="I101" s="317">
        <v>1046.4000000000001</v>
      </c>
      <c r="J101" s="317">
        <v>1060.9000000000001</v>
      </c>
      <c r="K101" s="317">
        <v>1081.9000000000003</v>
      </c>
      <c r="L101" s="304">
        <v>1039.9000000000001</v>
      </c>
      <c r="M101" s="304">
        <v>1004.4</v>
      </c>
      <c r="N101" s="319">
        <v>1032600</v>
      </c>
      <c r="O101" s="320">
        <v>3.239352129574085E-2</v>
      </c>
    </row>
    <row r="102" spans="1:15" ht="15">
      <c r="A102" s="277">
        <v>92</v>
      </c>
      <c r="B102" s="392" t="s">
        <v>107</v>
      </c>
      <c r="C102" s="277" t="s">
        <v>146</v>
      </c>
      <c r="D102" s="316">
        <v>1013.3</v>
      </c>
      <c r="E102" s="316">
        <v>1014.7333333333332</v>
      </c>
      <c r="F102" s="317">
        <v>1003.8666666666666</v>
      </c>
      <c r="G102" s="317">
        <v>994.43333333333328</v>
      </c>
      <c r="H102" s="317">
        <v>983.56666666666661</v>
      </c>
      <c r="I102" s="317">
        <v>1024.1666666666665</v>
      </c>
      <c r="J102" s="317">
        <v>1035.0333333333331</v>
      </c>
      <c r="K102" s="317">
        <v>1044.4666666666665</v>
      </c>
      <c r="L102" s="304">
        <v>1025.5999999999999</v>
      </c>
      <c r="M102" s="304">
        <v>1005.3</v>
      </c>
      <c r="N102" s="319">
        <v>1504000</v>
      </c>
      <c r="O102" s="320">
        <v>-4.2372881355932203E-3</v>
      </c>
    </row>
    <row r="103" spans="1:15" ht="15">
      <c r="A103" s="277">
        <v>93</v>
      </c>
      <c r="B103" s="392" t="s">
        <v>44</v>
      </c>
      <c r="C103" s="277" t="s">
        <v>147</v>
      </c>
      <c r="D103" s="316">
        <v>96.85</v>
      </c>
      <c r="E103" s="316">
        <v>96.266666666666666</v>
      </c>
      <c r="F103" s="317">
        <v>95.083333333333329</v>
      </c>
      <c r="G103" s="317">
        <v>93.316666666666663</v>
      </c>
      <c r="H103" s="317">
        <v>92.133333333333326</v>
      </c>
      <c r="I103" s="317">
        <v>98.033333333333331</v>
      </c>
      <c r="J103" s="317">
        <v>99.216666666666669</v>
      </c>
      <c r="K103" s="317">
        <v>100.98333333333333</v>
      </c>
      <c r="L103" s="304">
        <v>97.45</v>
      </c>
      <c r="M103" s="304">
        <v>94.5</v>
      </c>
      <c r="N103" s="319">
        <v>26586000</v>
      </c>
      <c r="O103" s="320">
        <v>-2.0629190304280558E-2</v>
      </c>
    </row>
    <row r="104" spans="1:15" ht="15">
      <c r="A104" s="277">
        <v>94</v>
      </c>
      <c r="B104" s="392" t="s">
        <v>44</v>
      </c>
      <c r="C104" s="277" t="s">
        <v>148</v>
      </c>
      <c r="D104" s="316">
        <v>63626.1</v>
      </c>
      <c r="E104" s="316">
        <v>63926.383333333339</v>
      </c>
      <c r="F104" s="317">
        <v>63052.766666666677</v>
      </c>
      <c r="G104" s="317">
        <v>62479.433333333342</v>
      </c>
      <c r="H104" s="317">
        <v>61605.81666666668</v>
      </c>
      <c r="I104" s="317">
        <v>64499.716666666674</v>
      </c>
      <c r="J104" s="317">
        <v>65373.333333333328</v>
      </c>
      <c r="K104" s="317">
        <v>65946.666666666672</v>
      </c>
      <c r="L104" s="304">
        <v>64800</v>
      </c>
      <c r="M104" s="304">
        <v>63353.05</v>
      </c>
      <c r="N104" s="319">
        <v>19080</v>
      </c>
      <c r="O104" s="320">
        <v>7.796610169491526E-2</v>
      </c>
    </row>
    <row r="105" spans="1:15" ht="15">
      <c r="A105" s="277">
        <v>95</v>
      </c>
      <c r="B105" s="392" t="s">
        <v>57</v>
      </c>
      <c r="C105" s="277" t="s">
        <v>149</v>
      </c>
      <c r="D105" s="316">
        <v>1310.95</v>
      </c>
      <c r="E105" s="316">
        <v>1306.3333333333333</v>
      </c>
      <c r="F105" s="317">
        <v>1284.8166666666666</v>
      </c>
      <c r="G105" s="317">
        <v>1258.6833333333334</v>
      </c>
      <c r="H105" s="317">
        <v>1237.1666666666667</v>
      </c>
      <c r="I105" s="317">
        <v>1332.4666666666665</v>
      </c>
      <c r="J105" s="317">
        <v>1353.9833333333333</v>
      </c>
      <c r="K105" s="317">
        <v>1380.1166666666663</v>
      </c>
      <c r="L105" s="304">
        <v>1327.85</v>
      </c>
      <c r="M105" s="304">
        <v>1280.2</v>
      </c>
      <c r="N105" s="319">
        <v>3379500</v>
      </c>
      <c r="O105" s="320">
        <v>-3.8207043756670223E-2</v>
      </c>
    </row>
    <row r="106" spans="1:15" ht="15">
      <c r="A106" s="277">
        <v>96</v>
      </c>
      <c r="B106" s="392" t="s">
        <v>113</v>
      </c>
      <c r="C106" s="277" t="s">
        <v>150</v>
      </c>
      <c r="D106" s="316">
        <v>34</v>
      </c>
      <c r="E106" s="316">
        <v>34.049999999999997</v>
      </c>
      <c r="F106" s="317">
        <v>33.749999999999993</v>
      </c>
      <c r="G106" s="317">
        <v>33.499999999999993</v>
      </c>
      <c r="H106" s="317">
        <v>33.199999999999989</v>
      </c>
      <c r="I106" s="317">
        <v>34.299999999999997</v>
      </c>
      <c r="J106" s="317">
        <v>34.600000000000009</v>
      </c>
      <c r="K106" s="317">
        <v>34.85</v>
      </c>
      <c r="L106" s="304">
        <v>34.35</v>
      </c>
      <c r="M106" s="304">
        <v>33.799999999999997</v>
      </c>
      <c r="N106" s="319">
        <v>39474000</v>
      </c>
      <c r="O106" s="320">
        <v>-2.1491782553729456E-2</v>
      </c>
    </row>
    <row r="107" spans="1:15" ht="15">
      <c r="A107" s="277">
        <v>97</v>
      </c>
      <c r="B107" s="392" t="s">
        <v>39</v>
      </c>
      <c r="C107" s="277" t="s">
        <v>261</v>
      </c>
      <c r="D107" s="316">
        <v>3283.25</v>
      </c>
      <c r="E107" s="316">
        <v>3253.8333333333335</v>
      </c>
      <c r="F107" s="317">
        <v>3208.7166666666672</v>
      </c>
      <c r="G107" s="317">
        <v>3134.1833333333338</v>
      </c>
      <c r="H107" s="317">
        <v>3089.0666666666675</v>
      </c>
      <c r="I107" s="317">
        <v>3328.3666666666668</v>
      </c>
      <c r="J107" s="317">
        <v>3373.4833333333327</v>
      </c>
      <c r="K107" s="317">
        <v>3448.0166666666664</v>
      </c>
      <c r="L107" s="304">
        <v>3298.95</v>
      </c>
      <c r="M107" s="304">
        <v>3179.3</v>
      </c>
      <c r="N107" s="319">
        <v>825750</v>
      </c>
      <c r="O107" s="320">
        <v>2.5457932319155541E-2</v>
      </c>
    </row>
    <row r="108" spans="1:15" ht="15">
      <c r="A108" s="277">
        <v>98</v>
      </c>
      <c r="B108" s="392" t="s">
        <v>102</v>
      </c>
      <c r="C108" s="277" t="s">
        <v>152</v>
      </c>
      <c r="D108" s="316">
        <v>31.9</v>
      </c>
      <c r="E108" s="316">
        <v>31.916666666666668</v>
      </c>
      <c r="F108" s="317">
        <v>31.633333333333333</v>
      </c>
      <c r="G108" s="317">
        <v>31.366666666666664</v>
      </c>
      <c r="H108" s="317">
        <v>31.083333333333329</v>
      </c>
      <c r="I108" s="317">
        <v>32.183333333333337</v>
      </c>
      <c r="J108" s="317">
        <v>32.466666666666676</v>
      </c>
      <c r="K108" s="317">
        <v>32.733333333333341</v>
      </c>
      <c r="L108" s="304">
        <v>32.200000000000003</v>
      </c>
      <c r="M108" s="304">
        <v>31.65</v>
      </c>
      <c r="N108" s="319">
        <v>20328000</v>
      </c>
      <c r="O108" s="320">
        <v>-2.2222222222222223E-2</v>
      </c>
    </row>
    <row r="109" spans="1:15" ht="15">
      <c r="A109" s="277">
        <v>99</v>
      </c>
      <c r="B109" s="392" t="s">
        <v>50</v>
      </c>
      <c r="C109" s="277" t="s">
        <v>153</v>
      </c>
      <c r="D109" s="316">
        <v>17248.3</v>
      </c>
      <c r="E109" s="316">
        <v>17190.100000000002</v>
      </c>
      <c r="F109" s="317">
        <v>17090.200000000004</v>
      </c>
      <c r="G109" s="317">
        <v>16932.100000000002</v>
      </c>
      <c r="H109" s="317">
        <v>16832.200000000004</v>
      </c>
      <c r="I109" s="317">
        <v>17348.200000000004</v>
      </c>
      <c r="J109" s="317">
        <v>17448.100000000006</v>
      </c>
      <c r="K109" s="317">
        <v>17606.200000000004</v>
      </c>
      <c r="L109" s="304">
        <v>17290</v>
      </c>
      <c r="M109" s="304">
        <v>17032</v>
      </c>
      <c r="N109" s="319">
        <v>558650</v>
      </c>
      <c r="O109" s="320">
        <v>-2.5128697321350667E-2</v>
      </c>
    </row>
    <row r="110" spans="1:15" ht="15">
      <c r="A110" s="277">
        <v>100</v>
      </c>
      <c r="B110" s="392" t="s">
        <v>107</v>
      </c>
      <c r="C110" s="277" t="s">
        <v>154</v>
      </c>
      <c r="D110" s="316">
        <v>1639.65</v>
      </c>
      <c r="E110" s="316">
        <v>1645.7833333333335</v>
      </c>
      <c r="F110" s="317">
        <v>1619.0666666666671</v>
      </c>
      <c r="G110" s="317">
        <v>1598.4833333333336</v>
      </c>
      <c r="H110" s="317">
        <v>1571.7666666666671</v>
      </c>
      <c r="I110" s="317">
        <v>1666.366666666667</v>
      </c>
      <c r="J110" s="317">
        <v>1693.0833333333337</v>
      </c>
      <c r="K110" s="317">
        <v>1713.666666666667</v>
      </c>
      <c r="L110" s="304">
        <v>1672.5</v>
      </c>
      <c r="M110" s="304">
        <v>1625.2</v>
      </c>
      <c r="N110" s="319">
        <v>486000</v>
      </c>
      <c r="O110" s="320">
        <v>4.0128410914927769E-2</v>
      </c>
    </row>
    <row r="111" spans="1:15" ht="15">
      <c r="A111" s="277">
        <v>101</v>
      </c>
      <c r="B111" s="392" t="s">
        <v>113</v>
      </c>
      <c r="C111" s="277" t="s">
        <v>155</v>
      </c>
      <c r="D111" s="316">
        <v>86.7</v>
      </c>
      <c r="E111" s="316">
        <v>86.233333333333348</v>
      </c>
      <c r="F111" s="317">
        <v>85.116666666666703</v>
      </c>
      <c r="G111" s="317">
        <v>83.53333333333336</v>
      </c>
      <c r="H111" s="317">
        <v>82.416666666666714</v>
      </c>
      <c r="I111" s="317">
        <v>87.816666666666691</v>
      </c>
      <c r="J111" s="317">
        <v>88.933333333333337</v>
      </c>
      <c r="K111" s="317">
        <v>90.51666666666668</v>
      </c>
      <c r="L111" s="304">
        <v>87.35</v>
      </c>
      <c r="M111" s="304">
        <v>84.65</v>
      </c>
      <c r="N111" s="319">
        <v>36381000</v>
      </c>
      <c r="O111" s="320">
        <v>5.1103368176538912E-2</v>
      </c>
    </row>
    <row r="112" spans="1:15" ht="15">
      <c r="A112" s="277">
        <v>102</v>
      </c>
      <c r="B112" s="392" t="s">
        <v>42</v>
      </c>
      <c r="C112" s="277" t="s">
        <v>156</v>
      </c>
      <c r="D112" s="316">
        <v>90.85</v>
      </c>
      <c r="E112" s="316">
        <v>90.983333333333334</v>
      </c>
      <c r="F112" s="317">
        <v>90.216666666666669</v>
      </c>
      <c r="G112" s="317">
        <v>89.583333333333329</v>
      </c>
      <c r="H112" s="317">
        <v>88.816666666666663</v>
      </c>
      <c r="I112" s="317">
        <v>91.616666666666674</v>
      </c>
      <c r="J112" s="317">
        <v>92.383333333333354</v>
      </c>
      <c r="K112" s="317">
        <v>93.01666666666668</v>
      </c>
      <c r="L112" s="304">
        <v>91.75</v>
      </c>
      <c r="M112" s="304">
        <v>90.35</v>
      </c>
      <c r="N112" s="319">
        <v>78152700</v>
      </c>
      <c r="O112" s="320">
        <v>2.4432157800358636E-2</v>
      </c>
    </row>
    <row r="113" spans="1:15" ht="15">
      <c r="A113" s="277">
        <v>103</v>
      </c>
      <c r="B113" s="392" t="s">
        <v>73</v>
      </c>
      <c r="C113" s="277" t="s">
        <v>158</v>
      </c>
      <c r="D113" s="316">
        <v>82.85</v>
      </c>
      <c r="E113" s="316">
        <v>83.05</v>
      </c>
      <c r="F113" s="317">
        <v>82</v>
      </c>
      <c r="G113" s="317">
        <v>81.150000000000006</v>
      </c>
      <c r="H113" s="317">
        <v>80.100000000000009</v>
      </c>
      <c r="I113" s="317">
        <v>83.899999999999991</v>
      </c>
      <c r="J113" s="317">
        <v>84.949999999999974</v>
      </c>
      <c r="K113" s="317">
        <v>85.799999999999983</v>
      </c>
      <c r="L113" s="304">
        <v>84.1</v>
      </c>
      <c r="M113" s="304">
        <v>82.2</v>
      </c>
      <c r="N113" s="319">
        <v>59659600</v>
      </c>
      <c r="O113" s="320">
        <v>-1.1482521051288594E-2</v>
      </c>
    </row>
    <row r="114" spans="1:15" ht="15">
      <c r="A114" s="277">
        <v>104</v>
      </c>
      <c r="B114" s="392" t="s">
        <v>79</v>
      </c>
      <c r="C114" s="277" t="s">
        <v>159</v>
      </c>
      <c r="D114" s="316">
        <v>19661.75</v>
      </c>
      <c r="E114" s="316">
        <v>19513.333333333332</v>
      </c>
      <c r="F114" s="317">
        <v>19077.016666666663</v>
      </c>
      <c r="G114" s="317">
        <v>18492.283333333329</v>
      </c>
      <c r="H114" s="317">
        <v>18055.96666666666</v>
      </c>
      <c r="I114" s="317">
        <v>20098.066666666666</v>
      </c>
      <c r="J114" s="317">
        <v>20534.383333333339</v>
      </c>
      <c r="K114" s="317">
        <v>21119.116666666669</v>
      </c>
      <c r="L114" s="304">
        <v>19949.650000000001</v>
      </c>
      <c r="M114" s="304">
        <v>18928.599999999999</v>
      </c>
      <c r="N114" s="319">
        <v>117630</v>
      </c>
      <c r="O114" s="320">
        <v>-2.3168908819133034E-2</v>
      </c>
    </row>
    <row r="115" spans="1:15" ht="15">
      <c r="A115" s="277">
        <v>105</v>
      </c>
      <c r="B115" s="392" t="s">
        <v>52</v>
      </c>
      <c r="C115" s="277" t="s">
        <v>160</v>
      </c>
      <c r="D115" s="316">
        <v>1503.5</v>
      </c>
      <c r="E115" s="316">
        <v>1498.6499999999999</v>
      </c>
      <c r="F115" s="317">
        <v>1484.3499999999997</v>
      </c>
      <c r="G115" s="317">
        <v>1465.1999999999998</v>
      </c>
      <c r="H115" s="317">
        <v>1450.8999999999996</v>
      </c>
      <c r="I115" s="317">
        <v>1517.7999999999997</v>
      </c>
      <c r="J115" s="317">
        <v>1532.1</v>
      </c>
      <c r="K115" s="317">
        <v>1551.2499999999998</v>
      </c>
      <c r="L115" s="304">
        <v>1512.95</v>
      </c>
      <c r="M115" s="304">
        <v>1479.5</v>
      </c>
      <c r="N115" s="319">
        <v>3471050</v>
      </c>
      <c r="O115" s="320">
        <v>2.9694893131016479E-2</v>
      </c>
    </row>
    <row r="116" spans="1:15" ht="15">
      <c r="A116" s="277">
        <v>106</v>
      </c>
      <c r="B116" s="392" t="s">
        <v>73</v>
      </c>
      <c r="C116" s="277" t="s">
        <v>161</v>
      </c>
      <c r="D116" s="316">
        <v>252.7</v>
      </c>
      <c r="E116" s="316">
        <v>254.85</v>
      </c>
      <c r="F116" s="317">
        <v>249.89999999999998</v>
      </c>
      <c r="G116" s="317">
        <v>247.1</v>
      </c>
      <c r="H116" s="317">
        <v>242.14999999999998</v>
      </c>
      <c r="I116" s="317">
        <v>257.64999999999998</v>
      </c>
      <c r="J116" s="317">
        <v>262.59999999999997</v>
      </c>
      <c r="K116" s="317">
        <v>265.39999999999998</v>
      </c>
      <c r="L116" s="304">
        <v>259.8</v>
      </c>
      <c r="M116" s="304">
        <v>252.05</v>
      </c>
      <c r="N116" s="319">
        <v>14211000</v>
      </c>
      <c r="O116" s="320">
        <v>6.4733648010788944E-2</v>
      </c>
    </row>
    <row r="117" spans="1:15" ht="15">
      <c r="A117" s="277">
        <v>107</v>
      </c>
      <c r="B117" s="392" t="s">
        <v>57</v>
      </c>
      <c r="C117" s="277" t="s">
        <v>162</v>
      </c>
      <c r="D117" s="316">
        <v>85.15</v>
      </c>
      <c r="E117" s="316">
        <v>85.13333333333334</v>
      </c>
      <c r="F117" s="317">
        <v>84.566666666666677</v>
      </c>
      <c r="G117" s="317">
        <v>83.983333333333334</v>
      </c>
      <c r="H117" s="317">
        <v>83.416666666666671</v>
      </c>
      <c r="I117" s="317">
        <v>85.716666666666683</v>
      </c>
      <c r="J117" s="317">
        <v>86.283333333333346</v>
      </c>
      <c r="K117" s="317">
        <v>86.866666666666688</v>
      </c>
      <c r="L117" s="304">
        <v>85.7</v>
      </c>
      <c r="M117" s="304">
        <v>84.55</v>
      </c>
      <c r="N117" s="319">
        <v>51590200</v>
      </c>
      <c r="O117" s="320">
        <v>9.3401261523532262E-3</v>
      </c>
    </row>
    <row r="118" spans="1:15" ht="15">
      <c r="A118" s="277">
        <v>108</v>
      </c>
      <c r="B118" s="392" t="s">
        <v>50</v>
      </c>
      <c r="C118" s="277" t="s">
        <v>163</v>
      </c>
      <c r="D118" s="316">
        <v>1381.2</v>
      </c>
      <c r="E118" s="316">
        <v>1387.6499999999999</v>
      </c>
      <c r="F118" s="317">
        <v>1370.5499999999997</v>
      </c>
      <c r="G118" s="317">
        <v>1359.8999999999999</v>
      </c>
      <c r="H118" s="317">
        <v>1342.7999999999997</v>
      </c>
      <c r="I118" s="317">
        <v>1398.2999999999997</v>
      </c>
      <c r="J118" s="317">
        <v>1415.3999999999996</v>
      </c>
      <c r="K118" s="317">
        <v>1426.0499999999997</v>
      </c>
      <c r="L118" s="304">
        <v>1404.75</v>
      </c>
      <c r="M118" s="304">
        <v>1377</v>
      </c>
      <c r="N118" s="319">
        <v>3483500</v>
      </c>
      <c r="O118" s="320">
        <v>3.3066429418742584E-2</v>
      </c>
    </row>
    <row r="119" spans="1:15" ht="15">
      <c r="A119" s="277">
        <v>109</v>
      </c>
      <c r="B119" s="392" t="s">
        <v>54</v>
      </c>
      <c r="C119" s="277" t="s">
        <v>164</v>
      </c>
      <c r="D119" s="316">
        <v>34.450000000000003</v>
      </c>
      <c r="E119" s="316">
        <v>34.516666666666673</v>
      </c>
      <c r="F119" s="317">
        <v>34.183333333333344</v>
      </c>
      <c r="G119" s="317">
        <v>33.916666666666671</v>
      </c>
      <c r="H119" s="317">
        <v>33.583333333333343</v>
      </c>
      <c r="I119" s="317">
        <v>34.783333333333346</v>
      </c>
      <c r="J119" s="317">
        <v>35.116666666666674</v>
      </c>
      <c r="K119" s="317">
        <v>35.383333333333347</v>
      </c>
      <c r="L119" s="304">
        <v>34.85</v>
      </c>
      <c r="M119" s="304">
        <v>34.25</v>
      </c>
      <c r="N119" s="319">
        <v>58114000</v>
      </c>
      <c r="O119" s="320">
        <v>4.2440984429934707E-2</v>
      </c>
    </row>
    <row r="120" spans="1:15" ht="15">
      <c r="A120" s="277">
        <v>110</v>
      </c>
      <c r="B120" s="392" t="s">
        <v>42</v>
      </c>
      <c r="C120" s="277" t="s">
        <v>165</v>
      </c>
      <c r="D120" s="316">
        <v>181.75</v>
      </c>
      <c r="E120" s="316">
        <v>180.61666666666667</v>
      </c>
      <c r="F120" s="317">
        <v>179.03333333333336</v>
      </c>
      <c r="G120" s="317">
        <v>176.31666666666669</v>
      </c>
      <c r="H120" s="317">
        <v>174.73333333333338</v>
      </c>
      <c r="I120" s="317">
        <v>183.33333333333334</v>
      </c>
      <c r="J120" s="317">
        <v>184.91666666666666</v>
      </c>
      <c r="K120" s="317">
        <v>187.63333333333333</v>
      </c>
      <c r="L120" s="304">
        <v>182.2</v>
      </c>
      <c r="M120" s="304">
        <v>177.9</v>
      </c>
      <c r="N120" s="319">
        <v>27600000</v>
      </c>
      <c r="O120" s="320">
        <v>-2.0025564550489986E-2</v>
      </c>
    </row>
    <row r="121" spans="1:15" ht="15">
      <c r="A121" s="277">
        <v>111</v>
      </c>
      <c r="B121" s="392" t="s">
        <v>89</v>
      </c>
      <c r="C121" s="277" t="s">
        <v>166</v>
      </c>
      <c r="D121" s="316">
        <v>1104.55</v>
      </c>
      <c r="E121" s="316">
        <v>1110.8999999999999</v>
      </c>
      <c r="F121" s="317">
        <v>1084.8499999999997</v>
      </c>
      <c r="G121" s="317">
        <v>1065.1499999999999</v>
      </c>
      <c r="H121" s="317">
        <v>1039.0999999999997</v>
      </c>
      <c r="I121" s="317">
        <v>1130.5999999999997</v>
      </c>
      <c r="J121" s="317">
        <v>1156.6499999999999</v>
      </c>
      <c r="K121" s="317">
        <v>1176.3499999999997</v>
      </c>
      <c r="L121" s="304">
        <v>1136.95</v>
      </c>
      <c r="M121" s="304">
        <v>1091.2</v>
      </c>
      <c r="N121" s="319">
        <v>1832314</v>
      </c>
      <c r="O121" s="320">
        <v>4.0142729705619981E-3</v>
      </c>
    </row>
    <row r="122" spans="1:15" ht="15">
      <c r="A122" s="277">
        <v>112</v>
      </c>
      <c r="B122" s="392" t="s">
        <v>37</v>
      </c>
      <c r="C122" s="277" t="s">
        <v>167</v>
      </c>
      <c r="D122" s="316">
        <v>687.6</v>
      </c>
      <c r="E122" s="316">
        <v>686.66666666666663</v>
      </c>
      <c r="F122" s="317">
        <v>678.43333333333328</v>
      </c>
      <c r="G122" s="317">
        <v>669.26666666666665</v>
      </c>
      <c r="H122" s="317">
        <v>661.0333333333333</v>
      </c>
      <c r="I122" s="317">
        <v>695.83333333333326</v>
      </c>
      <c r="J122" s="317">
        <v>704.06666666666661</v>
      </c>
      <c r="K122" s="317">
        <v>713.23333333333323</v>
      </c>
      <c r="L122" s="304">
        <v>694.9</v>
      </c>
      <c r="M122" s="304">
        <v>677.5</v>
      </c>
      <c r="N122" s="319">
        <v>1495150</v>
      </c>
      <c r="O122" s="320">
        <v>5.2033492822966508E-2</v>
      </c>
    </row>
    <row r="123" spans="1:15" ht="15">
      <c r="A123" s="277">
        <v>113</v>
      </c>
      <c r="B123" s="392" t="s">
        <v>54</v>
      </c>
      <c r="C123" s="277" t="s">
        <v>168</v>
      </c>
      <c r="D123" s="316">
        <v>177.75</v>
      </c>
      <c r="E123" s="316">
        <v>176.1</v>
      </c>
      <c r="F123" s="317">
        <v>173.45</v>
      </c>
      <c r="G123" s="317">
        <v>169.15</v>
      </c>
      <c r="H123" s="317">
        <v>166.5</v>
      </c>
      <c r="I123" s="317">
        <v>180.39999999999998</v>
      </c>
      <c r="J123" s="317">
        <v>183.05</v>
      </c>
      <c r="K123" s="317">
        <v>187.34999999999997</v>
      </c>
      <c r="L123" s="304">
        <v>178.75</v>
      </c>
      <c r="M123" s="304">
        <v>171.8</v>
      </c>
      <c r="N123" s="319">
        <v>19601400</v>
      </c>
      <c r="O123" s="320">
        <v>-1.2185534591194969E-2</v>
      </c>
    </row>
    <row r="124" spans="1:15" ht="15">
      <c r="A124" s="277">
        <v>114</v>
      </c>
      <c r="B124" s="392" t="s">
        <v>42</v>
      </c>
      <c r="C124" s="277" t="s">
        <v>169</v>
      </c>
      <c r="D124" s="316">
        <v>108</v>
      </c>
      <c r="E124" s="316">
        <v>108.09999999999998</v>
      </c>
      <c r="F124" s="317">
        <v>106.99999999999996</v>
      </c>
      <c r="G124" s="317">
        <v>105.99999999999997</v>
      </c>
      <c r="H124" s="317">
        <v>104.89999999999995</v>
      </c>
      <c r="I124" s="317">
        <v>109.09999999999997</v>
      </c>
      <c r="J124" s="317">
        <v>110.19999999999999</v>
      </c>
      <c r="K124" s="317">
        <v>111.19999999999997</v>
      </c>
      <c r="L124" s="304">
        <v>109.2</v>
      </c>
      <c r="M124" s="304">
        <v>107.1</v>
      </c>
      <c r="N124" s="319">
        <v>18744000</v>
      </c>
      <c r="O124" s="320">
        <v>-2.2357074417119131E-3</v>
      </c>
    </row>
    <row r="125" spans="1:15" ht="15">
      <c r="A125" s="277">
        <v>115</v>
      </c>
      <c r="B125" s="392" t="s">
        <v>73</v>
      </c>
      <c r="C125" s="277" t="s">
        <v>170</v>
      </c>
      <c r="D125" s="316">
        <v>2058.1</v>
      </c>
      <c r="E125" s="316">
        <v>2042.3666666666668</v>
      </c>
      <c r="F125" s="317">
        <v>2010.7333333333336</v>
      </c>
      <c r="G125" s="317">
        <v>1963.3666666666668</v>
      </c>
      <c r="H125" s="317">
        <v>1931.7333333333336</v>
      </c>
      <c r="I125" s="317">
        <v>2089.7333333333336</v>
      </c>
      <c r="J125" s="317">
        <v>2121.3666666666668</v>
      </c>
      <c r="K125" s="317">
        <v>2168.7333333333336</v>
      </c>
      <c r="L125" s="304">
        <v>2074</v>
      </c>
      <c r="M125" s="304">
        <v>1995</v>
      </c>
      <c r="N125" s="319">
        <v>36641790</v>
      </c>
      <c r="O125" s="320">
        <v>-8.5330341497850667E-2</v>
      </c>
    </row>
    <row r="126" spans="1:15" ht="15">
      <c r="A126" s="277">
        <v>116</v>
      </c>
      <c r="B126" s="392" t="s">
        <v>113</v>
      </c>
      <c r="C126" s="277" t="s">
        <v>171</v>
      </c>
      <c r="D126" s="316">
        <v>35.25</v>
      </c>
      <c r="E126" s="316">
        <v>35.316666666666663</v>
      </c>
      <c r="F126" s="317">
        <v>35.033333333333324</v>
      </c>
      <c r="G126" s="317">
        <v>34.816666666666663</v>
      </c>
      <c r="H126" s="317">
        <v>34.533333333333324</v>
      </c>
      <c r="I126" s="317">
        <v>35.533333333333324</v>
      </c>
      <c r="J126" s="317">
        <v>35.816666666666656</v>
      </c>
      <c r="K126" s="317">
        <v>36.033333333333324</v>
      </c>
      <c r="L126" s="304">
        <v>35.6</v>
      </c>
      <c r="M126" s="304">
        <v>35.1</v>
      </c>
      <c r="N126" s="319">
        <v>49381000</v>
      </c>
      <c r="O126" s="320">
        <v>-2.5862068965517241E-2</v>
      </c>
    </row>
    <row r="127" spans="1:15" ht="15">
      <c r="A127" s="277">
        <v>117</v>
      </c>
      <c r="B127" s="442" t="s">
        <v>57</v>
      </c>
      <c r="C127" s="277" t="s">
        <v>280</v>
      </c>
      <c r="D127" s="316">
        <v>879.7</v>
      </c>
      <c r="E127" s="316">
        <v>874.21666666666658</v>
      </c>
      <c r="F127" s="317">
        <v>866.03333333333319</v>
      </c>
      <c r="G127" s="317">
        <v>852.36666666666656</v>
      </c>
      <c r="H127" s="317">
        <v>844.18333333333317</v>
      </c>
      <c r="I127" s="317">
        <v>887.88333333333321</v>
      </c>
      <c r="J127" s="317">
        <v>896.06666666666661</v>
      </c>
      <c r="K127" s="317">
        <v>909.73333333333323</v>
      </c>
      <c r="L127" s="304">
        <v>882.4</v>
      </c>
      <c r="M127" s="304">
        <v>860.55</v>
      </c>
      <c r="N127" s="319">
        <v>6150000</v>
      </c>
      <c r="O127" s="320">
        <v>-1.1690972640713511E-2</v>
      </c>
    </row>
    <row r="128" spans="1:15" ht="15">
      <c r="A128" s="277">
        <v>118</v>
      </c>
      <c r="B128" s="392" t="s">
        <v>54</v>
      </c>
      <c r="C128" s="277" t="s">
        <v>172</v>
      </c>
      <c r="D128" s="316">
        <v>198.95</v>
      </c>
      <c r="E128" s="316">
        <v>196.76666666666665</v>
      </c>
      <c r="F128" s="317">
        <v>193.83333333333331</v>
      </c>
      <c r="G128" s="317">
        <v>188.71666666666667</v>
      </c>
      <c r="H128" s="317">
        <v>185.78333333333333</v>
      </c>
      <c r="I128" s="317">
        <v>201.8833333333333</v>
      </c>
      <c r="J128" s="317">
        <v>204.81666666666663</v>
      </c>
      <c r="K128" s="317">
        <v>209.93333333333328</v>
      </c>
      <c r="L128" s="304">
        <v>199.7</v>
      </c>
      <c r="M128" s="304">
        <v>191.65</v>
      </c>
      <c r="N128" s="319">
        <v>117123000</v>
      </c>
      <c r="O128" s="320">
        <v>5.6790190293154318E-2</v>
      </c>
    </row>
    <row r="129" spans="1:15" ht="15">
      <c r="A129" s="277">
        <v>119</v>
      </c>
      <c r="B129" s="392" t="s">
        <v>37</v>
      </c>
      <c r="C129" s="277" t="s">
        <v>173</v>
      </c>
      <c r="D129" s="316">
        <v>21642.35</v>
      </c>
      <c r="E129" s="316">
        <v>21814.383333333331</v>
      </c>
      <c r="F129" s="317">
        <v>21427.966666666664</v>
      </c>
      <c r="G129" s="317">
        <v>21213.583333333332</v>
      </c>
      <c r="H129" s="317">
        <v>20827.166666666664</v>
      </c>
      <c r="I129" s="317">
        <v>22028.766666666663</v>
      </c>
      <c r="J129" s="317">
        <v>22415.183333333334</v>
      </c>
      <c r="K129" s="317">
        <v>22629.566666666662</v>
      </c>
      <c r="L129" s="304">
        <v>22200.799999999999</v>
      </c>
      <c r="M129" s="304">
        <v>21600</v>
      </c>
      <c r="N129" s="319">
        <v>169150</v>
      </c>
      <c r="O129" s="320">
        <v>7.738853503184713E-2</v>
      </c>
    </row>
    <row r="130" spans="1:15" ht="15">
      <c r="A130" s="277">
        <v>120</v>
      </c>
      <c r="B130" s="392" t="s">
        <v>64</v>
      </c>
      <c r="C130" s="277" t="s">
        <v>174</v>
      </c>
      <c r="D130" s="316">
        <v>1169.95</v>
      </c>
      <c r="E130" s="316">
        <v>1171.8166666666666</v>
      </c>
      <c r="F130" s="317">
        <v>1161.6333333333332</v>
      </c>
      <c r="G130" s="317">
        <v>1153.3166666666666</v>
      </c>
      <c r="H130" s="317">
        <v>1143.1333333333332</v>
      </c>
      <c r="I130" s="317">
        <v>1180.1333333333332</v>
      </c>
      <c r="J130" s="317">
        <v>1190.3166666666666</v>
      </c>
      <c r="K130" s="317">
        <v>1198.6333333333332</v>
      </c>
      <c r="L130" s="304">
        <v>1182</v>
      </c>
      <c r="M130" s="304">
        <v>1163.5</v>
      </c>
      <c r="N130" s="319">
        <v>2234100</v>
      </c>
      <c r="O130" s="320">
        <v>4.9480455220188022E-3</v>
      </c>
    </row>
    <row r="131" spans="1:15" ht="15">
      <c r="A131" s="277">
        <v>121</v>
      </c>
      <c r="B131" s="392" t="s">
        <v>79</v>
      </c>
      <c r="C131" s="277" t="s">
        <v>175</v>
      </c>
      <c r="D131" s="316">
        <v>3849.65</v>
      </c>
      <c r="E131" s="316">
        <v>3848.8666666666668</v>
      </c>
      <c r="F131" s="317">
        <v>3805.7833333333338</v>
      </c>
      <c r="G131" s="317">
        <v>3761.916666666667</v>
      </c>
      <c r="H131" s="317">
        <v>3718.8333333333339</v>
      </c>
      <c r="I131" s="317">
        <v>3892.7333333333336</v>
      </c>
      <c r="J131" s="317">
        <v>3935.8166666666666</v>
      </c>
      <c r="K131" s="317">
        <v>3979.6833333333334</v>
      </c>
      <c r="L131" s="304">
        <v>3891.95</v>
      </c>
      <c r="M131" s="304">
        <v>3805</v>
      </c>
      <c r="N131" s="319">
        <v>709500</v>
      </c>
      <c r="O131" s="320">
        <v>8.887308922858158E-3</v>
      </c>
    </row>
    <row r="132" spans="1:15" ht="15">
      <c r="A132" s="277">
        <v>122</v>
      </c>
      <c r="B132" s="392" t="s">
        <v>57</v>
      </c>
      <c r="C132" s="277" t="s">
        <v>176</v>
      </c>
      <c r="D132" s="316">
        <v>705.75</v>
      </c>
      <c r="E132" s="316">
        <v>704.88333333333321</v>
      </c>
      <c r="F132" s="317">
        <v>694.1666666666664</v>
      </c>
      <c r="G132" s="317">
        <v>682.58333333333314</v>
      </c>
      <c r="H132" s="317">
        <v>671.86666666666633</v>
      </c>
      <c r="I132" s="317">
        <v>716.46666666666647</v>
      </c>
      <c r="J132" s="317">
        <v>727.18333333333317</v>
      </c>
      <c r="K132" s="317">
        <v>738.76666666666654</v>
      </c>
      <c r="L132" s="304">
        <v>715.6</v>
      </c>
      <c r="M132" s="304">
        <v>693.3</v>
      </c>
      <c r="N132" s="319">
        <v>3598465</v>
      </c>
      <c r="O132" s="320">
        <v>1.8885741265344664E-2</v>
      </c>
    </row>
    <row r="133" spans="1:15" ht="15">
      <c r="A133" s="277">
        <v>123</v>
      </c>
      <c r="B133" s="392" t="s">
        <v>52</v>
      </c>
      <c r="C133" s="277" t="s">
        <v>178</v>
      </c>
      <c r="D133" s="316">
        <v>477.3</v>
      </c>
      <c r="E133" s="316">
        <v>478.45</v>
      </c>
      <c r="F133" s="317">
        <v>474.34999999999997</v>
      </c>
      <c r="G133" s="317">
        <v>471.4</v>
      </c>
      <c r="H133" s="317">
        <v>467.29999999999995</v>
      </c>
      <c r="I133" s="317">
        <v>481.4</v>
      </c>
      <c r="J133" s="317">
        <v>485.5</v>
      </c>
      <c r="K133" s="317">
        <v>488.45</v>
      </c>
      <c r="L133" s="304">
        <v>482.55</v>
      </c>
      <c r="M133" s="304">
        <v>475.5</v>
      </c>
      <c r="N133" s="319">
        <v>30536800</v>
      </c>
      <c r="O133" s="320">
        <v>9.1776798825256973E-4</v>
      </c>
    </row>
    <row r="134" spans="1:15" ht="15">
      <c r="A134" s="277">
        <v>124</v>
      </c>
      <c r="B134" s="392" t="s">
        <v>89</v>
      </c>
      <c r="C134" s="277" t="s">
        <v>179</v>
      </c>
      <c r="D134" s="316">
        <v>377.3</v>
      </c>
      <c r="E134" s="316">
        <v>378.26666666666665</v>
      </c>
      <c r="F134" s="317">
        <v>374.5333333333333</v>
      </c>
      <c r="G134" s="317">
        <v>371.76666666666665</v>
      </c>
      <c r="H134" s="317">
        <v>368.0333333333333</v>
      </c>
      <c r="I134" s="317">
        <v>381.0333333333333</v>
      </c>
      <c r="J134" s="317">
        <v>384.76666666666665</v>
      </c>
      <c r="K134" s="317">
        <v>387.5333333333333</v>
      </c>
      <c r="L134" s="304">
        <v>382</v>
      </c>
      <c r="M134" s="304">
        <v>375.5</v>
      </c>
      <c r="N134" s="319">
        <v>5643000</v>
      </c>
      <c r="O134" s="320">
        <v>-5.8139534883720929E-3</v>
      </c>
    </row>
    <row r="135" spans="1:15" ht="15">
      <c r="A135" s="277">
        <v>125</v>
      </c>
      <c r="B135" s="392" t="s">
        <v>180</v>
      </c>
      <c r="C135" s="277" t="s">
        <v>181</v>
      </c>
      <c r="D135" s="316">
        <v>307.89999999999998</v>
      </c>
      <c r="E135" s="316">
        <v>306.48333333333335</v>
      </c>
      <c r="F135" s="317">
        <v>303.4666666666667</v>
      </c>
      <c r="G135" s="317">
        <v>299.03333333333336</v>
      </c>
      <c r="H135" s="317">
        <v>296.01666666666671</v>
      </c>
      <c r="I135" s="317">
        <v>310.91666666666669</v>
      </c>
      <c r="J135" s="317">
        <v>313.93333333333334</v>
      </c>
      <c r="K135" s="317">
        <v>318.36666666666667</v>
      </c>
      <c r="L135" s="304">
        <v>309.5</v>
      </c>
      <c r="M135" s="304">
        <v>302.05</v>
      </c>
      <c r="N135" s="319">
        <v>3204000</v>
      </c>
      <c r="O135" s="320">
        <v>-3.7313432835820895E-3</v>
      </c>
    </row>
    <row r="136" spans="1:15" ht="15">
      <c r="A136" s="277">
        <v>126</v>
      </c>
      <c r="B136" s="392" t="s">
        <v>39</v>
      </c>
      <c r="C136" s="277" t="s">
        <v>3465</v>
      </c>
      <c r="D136" s="316">
        <v>405.5</v>
      </c>
      <c r="E136" s="316">
        <v>407.45</v>
      </c>
      <c r="F136" s="317">
        <v>401.9</v>
      </c>
      <c r="G136" s="317">
        <v>398.3</v>
      </c>
      <c r="H136" s="317">
        <v>392.75</v>
      </c>
      <c r="I136" s="317">
        <v>411.04999999999995</v>
      </c>
      <c r="J136" s="317">
        <v>416.6</v>
      </c>
      <c r="K136" s="317">
        <v>420.19999999999993</v>
      </c>
      <c r="L136" s="304">
        <v>413</v>
      </c>
      <c r="M136" s="304">
        <v>403.85</v>
      </c>
      <c r="N136" s="319">
        <v>17366400</v>
      </c>
      <c r="O136" s="320">
        <v>3.8591958663006617E-2</v>
      </c>
    </row>
    <row r="137" spans="1:15" ht="15">
      <c r="A137" s="277">
        <v>127</v>
      </c>
      <c r="B137" s="392" t="s">
        <v>44</v>
      </c>
      <c r="C137" s="277" t="s">
        <v>183</v>
      </c>
      <c r="D137" s="316">
        <v>106.45</v>
      </c>
      <c r="E137" s="316">
        <v>106.06666666666666</v>
      </c>
      <c r="F137" s="317">
        <v>105.33333333333333</v>
      </c>
      <c r="G137" s="317">
        <v>104.21666666666667</v>
      </c>
      <c r="H137" s="317">
        <v>103.48333333333333</v>
      </c>
      <c r="I137" s="317">
        <v>107.18333333333332</v>
      </c>
      <c r="J137" s="317">
        <v>107.91666666666667</v>
      </c>
      <c r="K137" s="317">
        <v>109.03333333333332</v>
      </c>
      <c r="L137" s="304">
        <v>106.8</v>
      </c>
      <c r="M137" s="304">
        <v>104.95</v>
      </c>
      <c r="N137" s="319">
        <v>92151900</v>
      </c>
      <c r="O137" s="320">
        <v>-6.391739905353082E-3</v>
      </c>
    </row>
    <row r="138" spans="1:15" ht="15">
      <c r="A138" s="277">
        <v>128</v>
      </c>
      <c r="B138" s="392" t="s">
        <v>42</v>
      </c>
      <c r="C138" s="277" t="s">
        <v>185</v>
      </c>
      <c r="D138" s="316">
        <v>50.1</v>
      </c>
      <c r="E138" s="316">
        <v>50</v>
      </c>
      <c r="F138" s="317">
        <v>49.6</v>
      </c>
      <c r="G138" s="317">
        <v>49.1</v>
      </c>
      <c r="H138" s="317">
        <v>48.7</v>
      </c>
      <c r="I138" s="317">
        <v>50.5</v>
      </c>
      <c r="J138" s="317">
        <v>50.900000000000006</v>
      </c>
      <c r="K138" s="317">
        <v>51.4</v>
      </c>
      <c r="L138" s="304">
        <v>50.4</v>
      </c>
      <c r="M138" s="304">
        <v>49.5</v>
      </c>
      <c r="N138" s="319">
        <v>52434000</v>
      </c>
      <c r="O138" s="320">
        <v>-6.1412487205731829E-3</v>
      </c>
    </row>
    <row r="139" spans="1:15" ht="15">
      <c r="A139" s="277">
        <v>129</v>
      </c>
      <c r="B139" s="392" t="s">
        <v>113</v>
      </c>
      <c r="C139" s="277" t="s">
        <v>186</v>
      </c>
      <c r="D139" s="316">
        <v>352.6</v>
      </c>
      <c r="E139" s="316">
        <v>352.40000000000003</v>
      </c>
      <c r="F139" s="317">
        <v>348.75000000000006</v>
      </c>
      <c r="G139" s="317">
        <v>344.90000000000003</v>
      </c>
      <c r="H139" s="317">
        <v>341.25000000000006</v>
      </c>
      <c r="I139" s="317">
        <v>356.25000000000006</v>
      </c>
      <c r="J139" s="317">
        <v>359.90000000000003</v>
      </c>
      <c r="K139" s="317">
        <v>363.75000000000006</v>
      </c>
      <c r="L139" s="304">
        <v>356.05</v>
      </c>
      <c r="M139" s="304">
        <v>348.55</v>
      </c>
      <c r="N139" s="319">
        <v>17950300</v>
      </c>
      <c r="O139" s="320">
        <v>-5.7438794726930318E-3</v>
      </c>
    </row>
    <row r="140" spans="1:15" ht="15">
      <c r="A140" s="277">
        <v>130</v>
      </c>
      <c r="B140" s="392" t="s">
        <v>107</v>
      </c>
      <c r="C140" s="277" t="s">
        <v>187</v>
      </c>
      <c r="D140" s="316">
        <v>2177.9499999999998</v>
      </c>
      <c r="E140" s="316">
        <v>2181.1999999999998</v>
      </c>
      <c r="F140" s="317">
        <v>2166.7999999999997</v>
      </c>
      <c r="G140" s="317">
        <v>2155.65</v>
      </c>
      <c r="H140" s="317">
        <v>2141.25</v>
      </c>
      <c r="I140" s="317">
        <v>2192.3499999999995</v>
      </c>
      <c r="J140" s="317">
        <v>2206.7499999999991</v>
      </c>
      <c r="K140" s="317">
        <v>2217.8999999999992</v>
      </c>
      <c r="L140" s="304">
        <v>2195.6</v>
      </c>
      <c r="M140" s="304">
        <v>2170.0500000000002</v>
      </c>
      <c r="N140" s="319">
        <v>10265700</v>
      </c>
      <c r="O140" s="320">
        <v>2.2072879330943845E-2</v>
      </c>
    </row>
    <row r="141" spans="1:15" ht="15">
      <c r="A141" s="277">
        <v>131</v>
      </c>
      <c r="B141" s="392" t="s">
        <v>107</v>
      </c>
      <c r="C141" s="277" t="s">
        <v>188</v>
      </c>
      <c r="D141" s="316">
        <v>633.9</v>
      </c>
      <c r="E141" s="316">
        <v>626.06666666666661</v>
      </c>
      <c r="F141" s="317">
        <v>615.73333333333323</v>
      </c>
      <c r="G141" s="317">
        <v>597.56666666666661</v>
      </c>
      <c r="H141" s="317">
        <v>587.23333333333323</v>
      </c>
      <c r="I141" s="317">
        <v>644.23333333333323</v>
      </c>
      <c r="J141" s="317">
        <v>654.56666666666672</v>
      </c>
      <c r="K141" s="317">
        <v>672.73333333333323</v>
      </c>
      <c r="L141" s="304">
        <v>636.4</v>
      </c>
      <c r="M141" s="304">
        <v>607.9</v>
      </c>
      <c r="N141" s="319">
        <v>15211200</v>
      </c>
      <c r="O141" s="320">
        <v>2.8061638280616384E-2</v>
      </c>
    </row>
    <row r="142" spans="1:15" ht="15">
      <c r="A142" s="277">
        <v>132</v>
      </c>
      <c r="B142" s="392" t="s">
        <v>50</v>
      </c>
      <c r="C142" s="277" t="s">
        <v>189</v>
      </c>
      <c r="D142" s="316">
        <v>1069.4000000000001</v>
      </c>
      <c r="E142" s="316">
        <v>1067.5</v>
      </c>
      <c r="F142" s="317">
        <v>1053.45</v>
      </c>
      <c r="G142" s="317">
        <v>1037.5</v>
      </c>
      <c r="H142" s="317">
        <v>1023.45</v>
      </c>
      <c r="I142" s="317">
        <v>1083.45</v>
      </c>
      <c r="J142" s="317">
        <v>1097.5000000000002</v>
      </c>
      <c r="K142" s="317">
        <v>1113.45</v>
      </c>
      <c r="L142" s="304">
        <v>1081.55</v>
      </c>
      <c r="M142" s="304">
        <v>1051.55</v>
      </c>
      <c r="N142" s="319">
        <v>6805500</v>
      </c>
      <c r="O142" s="320">
        <v>-7.2946465059256227E-2</v>
      </c>
    </row>
    <row r="143" spans="1:15" ht="15">
      <c r="A143" s="277">
        <v>133</v>
      </c>
      <c r="B143" s="392" t="s">
        <v>52</v>
      </c>
      <c r="C143" s="277" t="s">
        <v>190</v>
      </c>
      <c r="D143" s="316">
        <v>2360.4</v>
      </c>
      <c r="E143" s="316">
        <v>2360.3166666666671</v>
      </c>
      <c r="F143" s="317">
        <v>2345.4333333333343</v>
      </c>
      <c r="G143" s="317">
        <v>2330.4666666666672</v>
      </c>
      <c r="H143" s="317">
        <v>2315.5833333333344</v>
      </c>
      <c r="I143" s="317">
        <v>2375.2833333333342</v>
      </c>
      <c r="J143" s="317">
        <v>2390.1666666666665</v>
      </c>
      <c r="K143" s="317">
        <v>2405.1333333333341</v>
      </c>
      <c r="L143" s="304">
        <v>2375.1999999999998</v>
      </c>
      <c r="M143" s="304">
        <v>2345.35</v>
      </c>
      <c r="N143" s="319">
        <v>1828000</v>
      </c>
      <c r="O143" s="320">
        <v>3.922683342808414E-2</v>
      </c>
    </row>
    <row r="144" spans="1:15" ht="15">
      <c r="A144" s="277">
        <v>134</v>
      </c>
      <c r="B144" s="392" t="s">
        <v>42</v>
      </c>
      <c r="C144" s="277" t="s">
        <v>191</v>
      </c>
      <c r="D144" s="316">
        <v>321.2</v>
      </c>
      <c r="E144" s="316">
        <v>322.33333333333331</v>
      </c>
      <c r="F144" s="317">
        <v>319.66666666666663</v>
      </c>
      <c r="G144" s="317">
        <v>318.13333333333333</v>
      </c>
      <c r="H144" s="317">
        <v>315.46666666666664</v>
      </c>
      <c r="I144" s="317">
        <v>323.86666666666662</v>
      </c>
      <c r="J144" s="317">
        <v>326.53333333333325</v>
      </c>
      <c r="K144" s="317">
        <v>328.06666666666661</v>
      </c>
      <c r="L144" s="304">
        <v>325</v>
      </c>
      <c r="M144" s="304">
        <v>320.8</v>
      </c>
      <c r="N144" s="319">
        <v>1863000</v>
      </c>
      <c r="O144" s="320">
        <v>-2.0504731861198739E-2</v>
      </c>
    </row>
    <row r="145" spans="1:15" ht="15">
      <c r="A145" s="277">
        <v>135</v>
      </c>
      <c r="B145" s="392" t="s">
        <v>44</v>
      </c>
      <c r="C145" s="277" t="s">
        <v>192</v>
      </c>
      <c r="D145" s="316">
        <v>403.9</v>
      </c>
      <c r="E145" s="316">
        <v>399.31666666666661</v>
      </c>
      <c r="F145" s="317">
        <v>392.18333333333322</v>
      </c>
      <c r="G145" s="317">
        <v>380.46666666666664</v>
      </c>
      <c r="H145" s="317">
        <v>373.33333333333326</v>
      </c>
      <c r="I145" s="317">
        <v>411.03333333333319</v>
      </c>
      <c r="J145" s="317">
        <v>418.16666666666663</v>
      </c>
      <c r="K145" s="317">
        <v>429.88333333333316</v>
      </c>
      <c r="L145" s="304">
        <v>406.45</v>
      </c>
      <c r="M145" s="304">
        <v>387.6</v>
      </c>
      <c r="N145" s="319">
        <v>5170200</v>
      </c>
      <c r="O145" s="320">
        <v>2.8977431039286711E-2</v>
      </c>
    </row>
    <row r="146" spans="1:15" ht="15">
      <c r="A146" s="277">
        <v>136</v>
      </c>
      <c r="B146" s="392" t="s">
        <v>50</v>
      </c>
      <c r="C146" s="277" t="s">
        <v>193</v>
      </c>
      <c r="D146" s="316">
        <v>1004.55</v>
      </c>
      <c r="E146" s="316">
        <v>1001.0166666666668</v>
      </c>
      <c r="F146" s="317">
        <v>993.03333333333353</v>
      </c>
      <c r="G146" s="317">
        <v>981.51666666666677</v>
      </c>
      <c r="H146" s="317">
        <v>973.53333333333353</v>
      </c>
      <c r="I146" s="317">
        <v>1012.5333333333335</v>
      </c>
      <c r="J146" s="317">
        <v>1020.5166666666669</v>
      </c>
      <c r="K146" s="317">
        <v>1032.0333333333335</v>
      </c>
      <c r="L146" s="304">
        <v>1009</v>
      </c>
      <c r="M146" s="304">
        <v>989.5</v>
      </c>
      <c r="N146" s="319">
        <v>1013600</v>
      </c>
      <c r="O146" s="320">
        <v>-2.0297699594046009E-2</v>
      </c>
    </row>
    <row r="147" spans="1:15" ht="15">
      <c r="A147" s="277">
        <v>137</v>
      </c>
      <c r="B147" s="392" t="s">
        <v>57</v>
      </c>
      <c r="C147" s="277" t="s">
        <v>194</v>
      </c>
      <c r="D147" s="316">
        <v>257.3</v>
      </c>
      <c r="E147" s="316">
        <v>258.2</v>
      </c>
      <c r="F147" s="317">
        <v>251.59999999999997</v>
      </c>
      <c r="G147" s="317">
        <v>245.89999999999998</v>
      </c>
      <c r="H147" s="317">
        <v>239.29999999999995</v>
      </c>
      <c r="I147" s="317">
        <v>263.89999999999998</v>
      </c>
      <c r="J147" s="317">
        <v>270.5</v>
      </c>
      <c r="K147" s="317">
        <v>276.2</v>
      </c>
      <c r="L147" s="304">
        <v>264.8</v>
      </c>
      <c r="M147" s="304">
        <v>252.5</v>
      </c>
      <c r="N147" s="319">
        <v>3095400</v>
      </c>
      <c r="O147" s="320">
        <v>5.3932584269662923E-2</v>
      </c>
    </row>
    <row r="148" spans="1:15" ht="15">
      <c r="A148" s="277">
        <v>138</v>
      </c>
      <c r="B148" s="392" t="s">
        <v>37</v>
      </c>
      <c r="C148" s="277" t="s">
        <v>195</v>
      </c>
      <c r="D148" s="316">
        <v>3830.4</v>
      </c>
      <c r="E148" s="316">
        <v>3845.0333333333333</v>
      </c>
      <c r="F148" s="317">
        <v>3807.9666666666667</v>
      </c>
      <c r="G148" s="317">
        <v>3785.5333333333333</v>
      </c>
      <c r="H148" s="317">
        <v>3748.4666666666667</v>
      </c>
      <c r="I148" s="317">
        <v>3867.4666666666667</v>
      </c>
      <c r="J148" s="317">
        <v>3904.5333333333333</v>
      </c>
      <c r="K148" s="317">
        <v>3926.9666666666667</v>
      </c>
      <c r="L148" s="304">
        <v>3882.1</v>
      </c>
      <c r="M148" s="304">
        <v>3822.6</v>
      </c>
      <c r="N148" s="319">
        <v>2355200</v>
      </c>
      <c r="O148" s="320">
        <v>6.3237053495129036E-3</v>
      </c>
    </row>
    <row r="149" spans="1:15" ht="15">
      <c r="A149" s="277">
        <v>139</v>
      </c>
      <c r="B149" s="392" t="s">
        <v>180</v>
      </c>
      <c r="C149" s="277" t="s">
        <v>197</v>
      </c>
      <c r="D149" s="316">
        <v>464.35</v>
      </c>
      <c r="E149" s="316">
        <v>467.58333333333331</v>
      </c>
      <c r="F149" s="317">
        <v>456.46666666666664</v>
      </c>
      <c r="G149" s="317">
        <v>448.58333333333331</v>
      </c>
      <c r="H149" s="317">
        <v>437.46666666666664</v>
      </c>
      <c r="I149" s="317">
        <v>475.46666666666664</v>
      </c>
      <c r="J149" s="317">
        <v>486.58333333333331</v>
      </c>
      <c r="K149" s="317">
        <v>494.46666666666664</v>
      </c>
      <c r="L149" s="304">
        <v>478.7</v>
      </c>
      <c r="M149" s="304">
        <v>459.7</v>
      </c>
      <c r="N149" s="319">
        <v>14566500</v>
      </c>
      <c r="O149" s="320">
        <v>2.5253911611309361E-2</v>
      </c>
    </row>
    <row r="150" spans="1:15" ht="15">
      <c r="A150" s="277">
        <v>140</v>
      </c>
      <c r="B150" s="392" t="s">
        <v>113</v>
      </c>
      <c r="C150" s="277" t="s">
        <v>198</v>
      </c>
      <c r="D150" s="316">
        <v>114.3</v>
      </c>
      <c r="E150" s="316">
        <v>114.05</v>
      </c>
      <c r="F150" s="317">
        <v>112.14999999999999</v>
      </c>
      <c r="G150" s="317">
        <v>110</v>
      </c>
      <c r="H150" s="317">
        <v>108.1</v>
      </c>
      <c r="I150" s="317">
        <v>116.19999999999999</v>
      </c>
      <c r="J150" s="317">
        <v>118.1</v>
      </c>
      <c r="K150" s="317">
        <v>120.24999999999999</v>
      </c>
      <c r="L150" s="304">
        <v>115.95</v>
      </c>
      <c r="M150" s="304">
        <v>111.9</v>
      </c>
      <c r="N150" s="319">
        <v>110787800</v>
      </c>
      <c r="O150" s="320">
        <v>1.7307144890407061E-2</v>
      </c>
    </row>
    <row r="151" spans="1:15" ht="15">
      <c r="A151" s="277">
        <v>141</v>
      </c>
      <c r="B151" s="392" t="s">
        <v>64</v>
      </c>
      <c r="C151" s="277" t="s">
        <v>199</v>
      </c>
      <c r="D151" s="316">
        <v>597.95000000000005</v>
      </c>
      <c r="E151" s="316">
        <v>601.1</v>
      </c>
      <c r="F151" s="317">
        <v>590.90000000000009</v>
      </c>
      <c r="G151" s="317">
        <v>583.85</v>
      </c>
      <c r="H151" s="317">
        <v>573.65000000000009</v>
      </c>
      <c r="I151" s="317">
        <v>608.15000000000009</v>
      </c>
      <c r="J151" s="317">
        <v>618.35000000000014</v>
      </c>
      <c r="K151" s="317">
        <v>625.40000000000009</v>
      </c>
      <c r="L151" s="304">
        <v>611.29999999999995</v>
      </c>
      <c r="M151" s="304">
        <v>594.04999999999995</v>
      </c>
      <c r="N151" s="319">
        <v>3066000</v>
      </c>
      <c r="O151" s="320">
        <v>1.8266356692128862E-2</v>
      </c>
    </row>
    <row r="152" spans="1:15" ht="15">
      <c r="A152" s="277">
        <v>142</v>
      </c>
      <c r="B152" s="392" t="s">
        <v>107</v>
      </c>
      <c r="C152" s="277" t="s">
        <v>200</v>
      </c>
      <c r="D152" s="316">
        <v>267.35000000000002</v>
      </c>
      <c r="E152" s="316">
        <v>266.5</v>
      </c>
      <c r="F152" s="317">
        <v>264.35000000000002</v>
      </c>
      <c r="G152" s="317">
        <v>261.35000000000002</v>
      </c>
      <c r="H152" s="317">
        <v>259.20000000000005</v>
      </c>
      <c r="I152" s="317">
        <v>269.5</v>
      </c>
      <c r="J152" s="317">
        <v>271.64999999999998</v>
      </c>
      <c r="K152" s="317">
        <v>274.64999999999998</v>
      </c>
      <c r="L152" s="304">
        <v>268.64999999999998</v>
      </c>
      <c r="M152" s="304">
        <v>263.5</v>
      </c>
      <c r="N152" s="319">
        <v>28009600</v>
      </c>
      <c r="O152" s="320">
        <v>7.9456471672040528E-3</v>
      </c>
    </row>
    <row r="153" spans="1:15" ht="15">
      <c r="A153" s="277">
        <v>143</v>
      </c>
      <c r="B153" s="392" t="s">
        <v>89</v>
      </c>
      <c r="C153" s="277" t="s">
        <v>202</v>
      </c>
      <c r="D153" s="316">
        <v>159.55000000000001</v>
      </c>
      <c r="E153" s="316">
        <v>161.96666666666667</v>
      </c>
      <c r="F153" s="317">
        <v>155.83333333333334</v>
      </c>
      <c r="G153" s="317">
        <v>152.11666666666667</v>
      </c>
      <c r="H153" s="317">
        <v>145.98333333333335</v>
      </c>
      <c r="I153" s="317">
        <v>165.68333333333334</v>
      </c>
      <c r="J153" s="317">
        <v>171.81666666666666</v>
      </c>
      <c r="K153" s="317">
        <v>175.53333333333333</v>
      </c>
      <c r="L153" s="304">
        <v>168.1</v>
      </c>
      <c r="M153" s="304">
        <v>158.25</v>
      </c>
      <c r="N153" s="319">
        <v>32622000</v>
      </c>
      <c r="O153" s="320">
        <v>4.3469916514729874E-2</v>
      </c>
    </row>
    <row r="154" spans="1:15">
      <c r="A154" s="277">
        <v>144</v>
      </c>
      <c r="B154" s="296"/>
      <c r="C154" s="296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296"/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296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00"/>
      <c r="C160" s="292"/>
      <c r="D160" s="292"/>
      <c r="E160" s="292"/>
      <c r="F160" s="291"/>
      <c r="G160" s="291"/>
      <c r="H160" s="291"/>
      <c r="I160" s="291"/>
      <c r="J160" s="291"/>
      <c r="K160" s="291"/>
      <c r="L160" s="291"/>
      <c r="M160" s="291"/>
    </row>
    <row r="161" spans="1:13">
      <c r="A161" s="277"/>
      <c r="B161" s="321"/>
      <c r="C161" s="292"/>
      <c r="D161" s="292"/>
      <c r="E161" s="292"/>
      <c r="F161" s="291"/>
      <c r="G161" s="291"/>
      <c r="H161" s="291"/>
      <c r="I161" s="291"/>
      <c r="J161" s="291"/>
      <c r="K161" s="291"/>
      <c r="L161" s="291"/>
      <c r="M161" s="291"/>
    </row>
    <row r="162" spans="1:13">
      <c r="A162" s="277"/>
      <c r="B162" s="321"/>
      <c r="D162" s="321"/>
      <c r="E162" s="321"/>
      <c r="F162" s="323"/>
      <c r="G162" s="323"/>
      <c r="H162" s="291"/>
      <c r="I162" s="323"/>
      <c r="J162" s="323"/>
      <c r="K162" s="323"/>
      <c r="L162" s="323"/>
      <c r="M162" s="323"/>
    </row>
    <row r="163" spans="1:13">
      <c r="A163" s="277"/>
      <c r="B163" s="321"/>
      <c r="D163" s="321"/>
      <c r="E163" s="321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B168" s="322"/>
      <c r="D168" s="322"/>
      <c r="E168" s="322"/>
      <c r="F168" s="323"/>
      <c r="G168" s="323"/>
      <c r="H168" s="323"/>
      <c r="I168" s="323"/>
      <c r="J168" s="323"/>
      <c r="K168" s="323"/>
      <c r="L168" s="323"/>
      <c r="M168" s="323"/>
    </row>
    <row r="169" spans="1:13">
      <c r="B169" s="322"/>
      <c r="D169" s="322"/>
      <c r="E169" s="322"/>
      <c r="F169" s="323"/>
      <c r="G169" s="323"/>
      <c r="H169" s="323"/>
      <c r="I169" s="323"/>
      <c r="J169" s="323"/>
      <c r="K169" s="323"/>
      <c r="L169" s="323"/>
      <c r="M169" s="323"/>
    </row>
    <row r="170" spans="1:13">
      <c r="H170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44036</v>
      </c>
    </row>
    <row r="7" spans="1:15">
      <c r="A7"/>
    </row>
    <row r="8" spans="1:15" ht="28.5" customHeight="1">
      <c r="A8" s="597" t="s">
        <v>16</v>
      </c>
      <c r="B8" s="598" t="s">
        <v>18</v>
      </c>
      <c r="C8" s="596" t="s">
        <v>19</v>
      </c>
      <c r="D8" s="596" t="s">
        <v>20</v>
      </c>
      <c r="E8" s="596" t="s">
        <v>21</v>
      </c>
      <c r="F8" s="596"/>
      <c r="G8" s="596"/>
      <c r="H8" s="596" t="s">
        <v>22</v>
      </c>
      <c r="I8" s="596"/>
      <c r="J8" s="596"/>
      <c r="K8" s="274"/>
      <c r="L8" s="282"/>
      <c r="M8" s="282"/>
    </row>
    <row r="9" spans="1:15" ht="36" customHeight="1">
      <c r="A9" s="592"/>
      <c r="B9" s="594"/>
      <c r="C9" s="599" t="s">
        <v>23</v>
      </c>
      <c r="D9" s="599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11215.45</v>
      </c>
      <c r="D10" s="303">
        <v>11186.133333333333</v>
      </c>
      <c r="E10" s="303">
        <v>11132.466666666667</v>
      </c>
      <c r="F10" s="303">
        <v>11049.483333333334</v>
      </c>
      <c r="G10" s="303">
        <v>10995.816666666668</v>
      </c>
      <c r="H10" s="303">
        <v>11269.116666666667</v>
      </c>
      <c r="I10" s="303">
        <v>11322.783333333335</v>
      </c>
      <c r="J10" s="303">
        <v>11405.766666666666</v>
      </c>
      <c r="K10" s="302">
        <v>11239.8</v>
      </c>
      <c r="L10" s="302">
        <v>11103.15</v>
      </c>
      <c r="M10" s="307"/>
    </row>
    <row r="11" spans="1:15">
      <c r="A11" s="301">
        <v>2</v>
      </c>
      <c r="B11" s="277" t="s">
        <v>220</v>
      </c>
      <c r="C11" s="304">
        <v>23083.9</v>
      </c>
      <c r="D11" s="279">
        <v>22980.383333333331</v>
      </c>
      <c r="E11" s="279">
        <v>22838.416666666664</v>
      </c>
      <c r="F11" s="279">
        <v>22592.933333333334</v>
      </c>
      <c r="G11" s="279">
        <v>22450.966666666667</v>
      </c>
      <c r="H11" s="279">
        <v>23225.866666666661</v>
      </c>
      <c r="I11" s="279">
        <v>23367.833333333328</v>
      </c>
      <c r="J11" s="279">
        <v>23613.316666666658</v>
      </c>
      <c r="K11" s="304">
        <v>23122.35</v>
      </c>
      <c r="L11" s="304">
        <v>22734.9</v>
      </c>
      <c r="M11" s="307"/>
    </row>
    <row r="12" spans="1:15">
      <c r="A12" s="301">
        <v>3</v>
      </c>
      <c r="B12" s="285" t="s">
        <v>221</v>
      </c>
      <c r="C12" s="304">
        <v>1466.3</v>
      </c>
      <c r="D12" s="279">
        <v>1463.6499999999999</v>
      </c>
      <c r="E12" s="279">
        <v>1454.8999999999996</v>
      </c>
      <c r="F12" s="279">
        <v>1443.4999999999998</v>
      </c>
      <c r="G12" s="279">
        <v>1434.7499999999995</v>
      </c>
      <c r="H12" s="279">
        <v>1475.0499999999997</v>
      </c>
      <c r="I12" s="279">
        <v>1483.8000000000002</v>
      </c>
      <c r="J12" s="279">
        <v>1495.1999999999998</v>
      </c>
      <c r="K12" s="304">
        <v>1472.4</v>
      </c>
      <c r="L12" s="304">
        <v>1452.25</v>
      </c>
      <c r="M12" s="307"/>
    </row>
    <row r="13" spans="1:15">
      <c r="A13" s="301">
        <v>4</v>
      </c>
      <c r="B13" s="277" t="s">
        <v>222</v>
      </c>
      <c r="C13" s="304">
        <v>3179.8</v>
      </c>
      <c r="D13" s="279">
        <v>3171.5</v>
      </c>
      <c r="E13" s="279">
        <v>3154.95</v>
      </c>
      <c r="F13" s="279">
        <v>3130.1</v>
      </c>
      <c r="G13" s="279">
        <v>3113.5499999999997</v>
      </c>
      <c r="H13" s="279">
        <v>3196.35</v>
      </c>
      <c r="I13" s="279">
        <v>3212.9</v>
      </c>
      <c r="J13" s="279">
        <v>3237.75</v>
      </c>
      <c r="K13" s="304">
        <v>3188.05</v>
      </c>
      <c r="L13" s="304">
        <v>3146.65</v>
      </c>
      <c r="M13" s="307"/>
    </row>
    <row r="14" spans="1:15">
      <c r="A14" s="301">
        <v>5</v>
      </c>
      <c r="B14" s="277" t="s">
        <v>223</v>
      </c>
      <c r="C14" s="304">
        <v>17045.2</v>
      </c>
      <c r="D14" s="279">
        <v>17025.633333333335</v>
      </c>
      <c r="E14" s="279">
        <v>16968.716666666671</v>
      </c>
      <c r="F14" s="279">
        <v>16892.233333333337</v>
      </c>
      <c r="G14" s="279">
        <v>16835.316666666673</v>
      </c>
      <c r="H14" s="279">
        <v>17102.116666666669</v>
      </c>
      <c r="I14" s="279">
        <v>17159.033333333333</v>
      </c>
      <c r="J14" s="279">
        <v>17235.516666666666</v>
      </c>
      <c r="K14" s="304">
        <v>17082.55</v>
      </c>
      <c r="L14" s="304">
        <v>16949.150000000001</v>
      </c>
      <c r="M14" s="307"/>
    </row>
    <row r="15" spans="1:15">
      <c r="A15" s="301">
        <v>6</v>
      </c>
      <c r="B15" s="277" t="s">
        <v>224</v>
      </c>
      <c r="C15" s="304">
        <v>2609.9</v>
      </c>
      <c r="D15" s="279">
        <v>2606.7000000000003</v>
      </c>
      <c r="E15" s="279">
        <v>2580.2000000000007</v>
      </c>
      <c r="F15" s="279">
        <v>2550.5000000000005</v>
      </c>
      <c r="G15" s="279">
        <v>2524.0000000000009</v>
      </c>
      <c r="H15" s="279">
        <v>2636.4000000000005</v>
      </c>
      <c r="I15" s="279">
        <v>2662.8999999999996</v>
      </c>
      <c r="J15" s="279">
        <v>2692.6000000000004</v>
      </c>
      <c r="K15" s="304">
        <v>2633.2</v>
      </c>
      <c r="L15" s="304">
        <v>2577</v>
      </c>
      <c r="M15" s="307"/>
    </row>
    <row r="16" spans="1:15">
      <c r="A16" s="301">
        <v>7</v>
      </c>
      <c r="B16" s="277" t="s">
        <v>225</v>
      </c>
      <c r="C16" s="304">
        <v>4319.6499999999996</v>
      </c>
      <c r="D16" s="279">
        <v>4313.0166666666664</v>
      </c>
      <c r="E16" s="279">
        <v>4296.9333333333325</v>
      </c>
      <c r="F16" s="279">
        <v>4274.2166666666662</v>
      </c>
      <c r="G16" s="279">
        <v>4258.1333333333323</v>
      </c>
      <c r="H16" s="279">
        <v>4335.7333333333327</v>
      </c>
      <c r="I16" s="279">
        <v>4351.8166666666666</v>
      </c>
      <c r="J16" s="279">
        <v>4374.5333333333328</v>
      </c>
      <c r="K16" s="304">
        <v>4329.1000000000004</v>
      </c>
      <c r="L16" s="304">
        <v>4290.3</v>
      </c>
      <c r="M16" s="307"/>
    </row>
    <row r="17" spans="1:13">
      <c r="A17" s="301">
        <v>8</v>
      </c>
      <c r="B17" s="277" t="s">
        <v>38</v>
      </c>
      <c r="C17" s="277">
        <v>1360.1</v>
      </c>
      <c r="D17" s="279">
        <v>1368.2333333333333</v>
      </c>
      <c r="E17" s="279">
        <v>1348.8666666666668</v>
      </c>
      <c r="F17" s="279">
        <v>1337.6333333333334</v>
      </c>
      <c r="G17" s="279">
        <v>1318.2666666666669</v>
      </c>
      <c r="H17" s="279">
        <v>1379.4666666666667</v>
      </c>
      <c r="I17" s="279">
        <v>1398.833333333333</v>
      </c>
      <c r="J17" s="279">
        <v>1410.0666666666666</v>
      </c>
      <c r="K17" s="277">
        <v>1387.6</v>
      </c>
      <c r="L17" s="277">
        <v>1357</v>
      </c>
      <c r="M17" s="277">
        <v>13.882770000000001</v>
      </c>
    </row>
    <row r="18" spans="1:13">
      <c r="A18" s="301">
        <v>9</v>
      </c>
      <c r="B18" s="277" t="s">
        <v>226</v>
      </c>
      <c r="C18" s="277">
        <v>754.1</v>
      </c>
      <c r="D18" s="279">
        <v>746</v>
      </c>
      <c r="E18" s="279">
        <v>733.5</v>
      </c>
      <c r="F18" s="279">
        <v>712.9</v>
      </c>
      <c r="G18" s="279">
        <v>700.4</v>
      </c>
      <c r="H18" s="279">
        <v>766.6</v>
      </c>
      <c r="I18" s="279">
        <v>779.1</v>
      </c>
      <c r="J18" s="279">
        <v>799.7</v>
      </c>
      <c r="K18" s="277">
        <v>758.5</v>
      </c>
      <c r="L18" s="277">
        <v>725.4</v>
      </c>
      <c r="M18" s="277">
        <v>7.4206700000000003</v>
      </c>
    </row>
    <row r="19" spans="1:13">
      <c r="A19" s="301">
        <v>10</v>
      </c>
      <c r="B19" s="277" t="s">
        <v>41</v>
      </c>
      <c r="C19" s="277">
        <v>313.89999999999998</v>
      </c>
      <c r="D19" s="279">
        <v>313.81666666666666</v>
      </c>
      <c r="E19" s="279">
        <v>311.68333333333334</v>
      </c>
      <c r="F19" s="279">
        <v>309.4666666666667</v>
      </c>
      <c r="G19" s="279">
        <v>307.33333333333337</v>
      </c>
      <c r="H19" s="279">
        <v>316.0333333333333</v>
      </c>
      <c r="I19" s="279">
        <v>318.16666666666663</v>
      </c>
      <c r="J19" s="279">
        <v>320.38333333333327</v>
      </c>
      <c r="K19" s="277">
        <v>315.95</v>
      </c>
      <c r="L19" s="277">
        <v>311.60000000000002</v>
      </c>
      <c r="M19" s="277">
        <v>28.314170000000001</v>
      </c>
    </row>
    <row r="20" spans="1:13">
      <c r="A20" s="301">
        <v>11</v>
      </c>
      <c r="B20" s="277" t="s">
        <v>43</v>
      </c>
      <c r="C20" s="277">
        <v>35.15</v>
      </c>
      <c r="D20" s="279">
        <v>35.199999999999996</v>
      </c>
      <c r="E20" s="279">
        <v>34.999999999999993</v>
      </c>
      <c r="F20" s="279">
        <v>34.849999999999994</v>
      </c>
      <c r="G20" s="279">
        <v>34.649999999999991</v>
      </c>
      <c r="H20" s="279">
        <v>35.349999999999994</v>
      </c>
      <c r="I20" s="279">
        <v>35.549999999999997</v>
      </c>
      <c r="J20" s="279">
        <v>35.699999999999996</v>
      </c>
      <c r="K20" s="277">
        <v>35.4</v>
      </c>
      <c r="L20" s="277">
        <v>35.049999999999997</v>
      </c>
      <c r="M20" s="277">
        <v>18.205369999999998</v>
      </c>
    </row>
    <row r="21" spans="1:13">
      <c r="A21" s="301">
        <v>12</v>
      </c>
      <c r="B21" s="277" t="s">
        <v>227</v>
      </c>
      <c r="C21" s="277">
        <v>59.2</v>
      </c>
      <c r="D21" s="279">
        <v>59.300000000000004</v>
      </c>
      <c r="E21" s="279">
        <v>58.400000000000006</v>
      </c>
      <c r="F21" s="279">
        <v>57.6</v>
      </c>
      <c r="G21" s="279">
        <v>56.7</v>
      </c>
      <c r="H21" s="279">
        <v>60.100000000000009</v>
      </c>
      <c r="I21" s="279">
        <v>61</v>
      </c>
      <c r="J21" s="279">
        <v>61.800000000000011</v>
      </c>
      <c r="K21" s="277">
        <v>60.2</v>
      </c>
      <c r="L21" s="277">
        <v>58.5</v>
      </c>
      <c r="M21" s="277">
        <v>14.29087</v>
      </c>
    </row>
    <row r="22" spans="1:13">
      <c r="A22" s="301">
        <v>13</v>
      </c>
      <c r="B22" s="277" t="s">
        <v>228</v>
      </c>
      <c r="C22" s="277">
        <v>126.45</v>
      </c>
      <c r="D22" s="279">
        <v>124.33333333333333</v>
      </c>
      <c r="E22" s="279">
        <v>121.16666666666666</v>
      </c>
      <c r="F22" s="279">
        <v>115.88333333333333</v>
      </c>
      <c r="G22" s="279">
        <v>112.71666666666665</v>
      </c>
      <c r="H22" s="279">
        <v>129.61666666666667</v>
      </c>
      <c r="I22" s="279">
        <v>132.7833333333333</v>
      </c>
      <c r="J22" s="279">
        <v>138.06666666666666</v>
      </c>
      <c r="K22" s="277">
        <v>127.5</v>
      </c>
      <c r="L22" s="277">
        <v>119.05</v>
      </c>
      <c r="M22" s="277">
        <v>44.35615</v>
      </c>
    </row>
    <row r="23" spans="1:13">
      <c r="A23" s="301">
        <v>14</v>
      </c>
      <c r="B23" s="277" t="s">
        <v>229</v>
      </c>
      <c r="C23" s="277">
        <v>1512.85</v>
      </c>
      <c r="D23" s="279">
        <v>1497.95</v>
      </c>
      <c r="E23" s="279">
        <v>1474.9</v>
      </c>
      <c r="F23" s="279">
        <v>1436.95</v>
      </c>
      <c r="G23" s="279">
        <v>1413.9</v>
      </c>
      <c r="H23" s="279">
        <v>1535.9</v>
      </c>
      <c r="I23" s="279">
        <v>1558.9499999999998</v>
      </c>
      <c r="J23" s="279">
        <v>1596.9</v>
      </c>
      <c r="K23" s="277">
        <v>1521</v>
      </c>
      <c r="L23" s="277">
        <v>1460</v>
      </c>
      <c r="M23" s="277">
        <v>3.7923200000000001</v>
      </c>
    </row>
    <row r="24" spans="1:13">
      <c r="A24" s="301">
        <v>15</v>
      </c>
      <c r="B24" s="277" t="s">
        <v>230</v>
      </c>
      <c r="C24" s="277">
        <v>2494.9499999999998</v>
      </c>
      <c r="D24" s="279">
        <v>2482.2999999999997</v>
      </c>
      <c r="E24" s="279">
        <v>2454.6499999999996</v>
      </c>
      <c r="F24" s="279">
        <v>2414.35</v>
      </c>
      <c r="G24" s="279">
        <v>2386.6999999999998</v>
      </c>
      <c r="H24" s="279">
        <v>2522.5999999999995</v>
      </c>
      <c r="I24" s="279">
        <v>2550.25</v>
      </c>
      <c r="J24" s="279">
        <v>2590.5499999999993</v>
      </c>
      <c r="K24" s="277">
        <v>2509.9499999999998</v>
      </c>
      <c r="L24" s="277">
        <v>2442</v>
      </c>
      <c r="M24" s="277">
        <v>1.2862499999999999</v>
      </c>
    </row>
    <row r="25" spans="1:13">
      <c r="A25" s="301">
        <v>16</v>
      </c>
      <c r="B25" s="277" t="s">
        <v>45</v>
      </c>
      <c r="C25" s="277">
        <v>712.65</v>
      </c>
      <c r="D25" s="279">
        <v>707.66666666666663</v>
      </c>
      <c r="E25" s="279">
        <v>700.48333333333323</v>
      </c>
      <c r="F25" s="279">
        <v>688.31666666666661</v>
      </c>
      <c r="G25" s="279">
        <v>681.13333333333321</v>
      </c>
      <c r="H25" s="279">
        <v>719.83333333333326</v>
      </c>
      <c r="I25" s="279">
        <v>727.01666666666665</v>
      </c>
      <c r="J25" s="279">
        <v>739.18333333333328</v>
      </c>
      <c r="K25" s="277">
        <v>714.85</v>
      </c>
      <c r="L25" s="277">
        <v>695.5</v>
      </c>
      <c r="M25" s="277">
        <v>5.8515600000000001</v>
      </c>
    </row>
    <row r="26" spans="1:13">
      <c r="A26" s="301">
        <v>17</v>
      </c>
      <c r="B26" s="277" t="s">
        <v>46</v>
      </c>
      <c r="C26" s="277">
        <v>197.95</v>
      </c>
      <c r="D26" s="279">
        <v>199.15</v>
      </c>
      <c r="E26" s="279">
        <v>196.05</v>
      </c>
      <c r="F26" s="279">
        <v>194.15</v>
      </c>
      <c r="G26" s="279">
        <v>191.05</v>
      </c>
      <c r="H26" s="279">
        <v>201.05</v>
      </c>
      <c r="I26" s="279">
        <v>204.14999999999998</v>
      </c>
      <c r="J26" s="279">
        <v>206.05</v>
      </c>
      <c r="K26" s="277">
        <v>202.25</v>
      </c>
      <c r="L26" s="277">
        <v>197.25</v>
      </c>
      <c r="M26" s="277">
        <v>33.029170000000001</v>
      </c>
    </row>
    <row r="27" spans="1:13">
      <c r="A27" s="301">
        <v>18</v>
      </c>
      <c r="B27" s="277" t="s">
        <v>47</v>
      </c>
      <c r="C27" s="277">
        <v>1531.3</v>
      </c>
      <c r="D27" s="279">
        <v>1514.9000000000003</v>
      </c>
      <c r="E27" s="279">
        <v>1494.8000000000006</v>
      </c>
      <c r="F27" s="279">
        <v>1458.3000000000004</v>
      </c>
      <c r="G27" s="279">
        <v>1438.2000000000007</v>
      </c>
      <c r="H27" s="279">
        <v>1551.4000000000005</v>
      </c>
      <c r="I27" s="279">
        <v>1571.5000000000005</v>
      </c>
      <c r="J27" s="279">
        <v>1608.0000000000005</v>
      </c>
      <c r="K27" s="277">
        <v>1535</v>
      </c>
      <c r="L27" s="277">
        <v>1478.4</v>
      </c>
      <c r="M27" s="277">
        <v>10.156140000000001</v>
      </c>
    </row>
    <row r="28" spans="1:13">
      <c r="A28" s="301">
        <v>19</v>
      </c>
      <c r="B28" s="277" t="s">
        <v>48</v>
      </c>
      <c r="C28" s="277">
        <v>109.45</v>
      </c>
      <c r="D28" s="279">
        <v>109.8</v>
      </c>
      <c r="E28" s="279">
        <v>108.39999999999999</v>
      </c>
      <c r="F28" s="279">
        <v>107.35</v>
      </c>
      <c r="G28" s="279">
        <v>105.94999999999999</v>
      </c>
      <c r="H28" s="279">
        <v>110.85</v>
      </c>
      <c r="I28" s="279">
        <v>112.25</v>
      </c>
      <c r="J28" s="279">
        <v>113.3</v>
      </c>
      <c r="K28" s="277">
        <v>111.2</v>
      </c>
      <c r="L28" s="277">
        <v>108.75</v>
      </c>
      <c r="M28" s="277">
        <v>46.389940000000003</v>
      </c>
    </row>
    <row r="29" spans="1:13">
      <c r="A29" s="301">
        <v>20</v>
      </c>
      <c r="B29" s="277" t="s">
        <v>49</v>
      </c>
      <c r="C29" s="277">
        <v>52</v>
      </c>
      <c r="D29" s="279">
        <v>51.85</v>
      </c>
      <c r="E29" s="279">
        <v>51.150000000000006</v>
      </c>
      <c r="F29" s="279">
        <v>50.300000000000004</v>
      </c>
      <c r="G29" s="279">
        <v>49.600000000000009</v>
      </c>
      <c r="H29" s="279">
        <v>52.7</v>
      </c>
      <c r="I29" s="279">
        <v>53.400000000000006</v>
      </c>
      <c r="J29" s="279">
        <v>54.25</v>
      </c>
      <c r="K29" s="277">
        <v>52.55</v>
      </c>
      <c r="L29" s="277">
        <v>51</v>
      </c>
      <c r="M29" s="277">
        <v>144.62950000000001</v>
      </c>
    </row>
    <row r="30" spans="1:13">
      <c r="A30" s="301">
        <v>21</v>
      </c>
      <c r="B30" s="277" t="s">
        <v>51</v>
      </c>
      <c r="C30" s="277">
        <v>1727.8</v>
      </c>
      <c r="D30" s="279">
        <v>1718.2666666666667</v>
      </c>
      <c r="E30" s="279">
        <v>1696.5333333333333</v>
      </c>
      <c r="F30" s="279">
        <v>1665.2666666666667</v>
      </c>
      <c r="G30" s="279">
        <v>1643.5333333333333</v>
      </c>
      <c r="H30" s="279">
        <v>1749.5333333333333</v>
      </c>
      <c r="I30" s="279">
        <v>1771.2666666666664</v>
      </c>
      <c r="J30" s="279">
        <v>1802.5333333333333</v>
      </c>
      <c r="K30" s="277">
        <v>1740</v>
      </c>
      <c r="L30" s="277">
        <v>1687</v>
      </c>
      <c r="M30" s="277">
        <v>23.752179999999999</v>
      </c>
    </row>
    <row r="31" spans="1:13">
      <c r="A31" s="301">
        <v>22</v>
      </c>
      <c r="B31" s="277" t="s">
        <v>53</v>
      </c>
      <c r="C31" s="277">
        <v>820.4</v>
      </c>
      <c r="D31" s="279">
        <v>821.26666666666654</v>
      </c>
      <c r="E31" s="279">
        <v>808.23333333333312</v>
      </c>
      <c r="F31" s="279">
        <v>796.06666666666661</v>
      </c>
      <c r="G31" s="279">
        <v>783.03333333333319</v>
      </c>
      <c r="H31" s="279">
        <v>833.43333333333305</v>
      </c>
      <c r="I31" s="279">
        <v>846.46666666666658</v>
      </c>
      <c r="J31" s="279">
        <v>858.63333333333298</v>
      </c>
      <c r="K31" s="277">
        <v>834.3</v>
      </c>
      <c r="L31" s="277">
        <v>809.1</v>
      </c>
      <c r="M31" s="277">
        <v>22.585699999999999</v>
      </c>
    </row>
    <row r="32" spans="1:13">
      <c r="A32" s="301">
        <v>23</v>
      </c>
      <c r="B32" s="277" t="s">
        <v>231</v>
      </c>
      <c r="C32" s="277">
        <v>2100.35</v>
      </c>
      <c r="D32" s="279">
        <v>2114.4500000000003</v>
      </c>
      <c r="E32" s="279">
        <v>2080.9000000000005</v>
      </c>
      <c r="F32" s="279">
        <v>2061.4500000000003</v>
      </c>
      <c r="G32" s="279">
        <v>2027.9000000000005</v>
      </c>
      <c r="H32" s="279">
        <v>2133.9000000000005</v>
      </c>
      <c r="I32" s="279">
        <v>2167.4500000000007</v>
      </c>
      <c r="J32" s="279">
        <v>2186.9000000000005</v>
      </c>
      <c r="K32" s="277">
        <v>2148</v>
      </c>
      <c r="L32" s="277">
        <v>2095</v>
      </c>
      <c r="M32" s="277">
        <v>7.71244</v>
      </c>
    </row>
    <row r="33" spans="1:13">
      <c r="A33" s="301">
        <v>24</v>
      </c>
      <c r="B33" s="277" t="s">
        <v>55</v>
      </c>
      <c r="C33" s="277">
        <v>460.85</v>
      </c>
      <c r="D33" s="279">
        <v>464.93333333333334</v>
      </c>
      <c r="E33" s="279">
        <v>455.11666666666667</v>
      </c>
      <c r="F33" s="279">
        <v>449.38333333333333</v>
      </c>
      <c r="G33" s="279">
        <v>439.56666666666666</v>
      </c>
      <c r="H33" s="279">
        <v>470.66666666666669</v>
      </c>
      <c r="I33" s="279">
        <v>480.48333333333341</v>
      </c>
      <c r="J33" s="279">
        <v>486.2166666666667</v>
      </c>
      <c r="K33" s="277">
        <v>474.75</v>
      </c>
      <c r="L33" s="277">
        <v>459.2</v>
      </c>
      <c r="M33" s="277">
        <v>402.50274000000002</v>
      </c>
    </row>
    <row r="34" spans="1:13">
      <c r="A34" s="301">
        <v>25</v>
      </c>
      <c r="B34" s="277" t="s">
        <v>56</v>
      </c>
      <c r="C34" s="277">
        <v>3032.1</v>
      </c>
      <c r="D34" s="279">
        <v>3007.25</v>
      </c>
      <c r="E34" s="279">
        <v>2964.5</v>
      </c>
      <c r="F34" s="279">
        <v>2896.9</v>
      </c>
      <c r="G34" s="279">
        <v>2854.15</v>
      </c>
      <c r="H34" s="279">
        <v>3074.85</v>
      </c>
      <c r="I34" s="279">
        <v>3117.6</v>
      </c>
      <c r="J34" s="279">
        <v>3185.2</v>
      </c>
      <c r="K34" s="277">
        <v>3050</v>
      </c>
      <c r="L34" s="277">
        <v>2939.65</v>
      </c>
      <c r="M34" s="277">
        <v>10.571910000000001</v>
      </c>
    </row>
    <row r="35" spans="1:13">
      <c r="A35" s="301">
        <v>26</v>
      </c>
      <c r="B35" s="277" t="s">
        <v>59</v>
      </c>
      <c r="C35" s="277">
        <v>3297.8</v>
      </c>
      <c r="D35" s="279">
        <v>3277.9500000000003</v>
      </c>
      <c r="E35" s="279">
        <v>3235.9000000000005</v>
      </c>
      <c r="F35" s="279">
        <v>3174.0000000000005</v>
      </c>
      <c r="G35" s="279">
        <v>3131.9500000000007</v>
      </c>
      <c r="H35" s="279">
        <v>3339.8500000000004</v>
      </c>
      <c r="I35" s="279">
        <v>3381.9000000000005</v>
      </c>
      <c r="J35" s="279">
        <v>3443.8</v>
      </c>
      <c r="K35" s="277">
        <v>3320</v>
      </c>
      <c r="L35" s="277">
        <v>3216.05</v>
      </c>
      <c r="M35" s="277">
        <v>87.187079999999995</v>
      </c>
    </row>
    <row r="36" spans="1:13">
      <c r="A36" s="301">
        <v>27</v>
      </c>
      <c r="B36" s="277" t="s">
        <v>58</v>
      </c>
      <c r="C36" s="277">
        <v>6381.35</v>
      </c>
      <c r="D36" s="279">
        <v>6383.1499999999987</v>
      </c>
      <c r="E36" s="279">
        <v>6311.3499999999976</v>
      </c>
      <c r="F36" s="279">
        <v>6241.3499999999985</v>
      </c>
      <c r="G36" s="279">
        <v>6169.5499999999975</v>
      </c>
      <c r="H36" s="279">
        <v>6453.1499999999978</v>
      </c>
      <c r="I36" s="279">
        <v>6524.9499999999989</v>
      </c>
      <c r="J36" s="279">
        <v>6594.949999999998</v>
      </c>
      <c r="K36" s="277">
        <v>6454.95</v>
      </c>
      <c r="L36" s="277">
        <v>6313.15</v>
      </c>
      <c r="M36" s="277">
        <v>9.2484999999999999</v>
      </c>
    </row>
    <row r="37" spans="1:13">
      <c r="A37" s="301">
        <v>28</v>
      </c>
      <c r="B37" s="277" t="s">
        <v>232</v>
      </c>
      <c r="C37" s="277">
        <v>2672.05</v>
      </c>
      <c r="D37" s="279">
        <v>2671.0833333333335</v>
      </c>
      <c r="E37" s="279">
        <v>2652.166666666667</v>
      </c>
      <c r="F37" s="279">
        <v>2632.2833333333333</v>
      </c>
      <c r="G37" s="279">
        <v>2613.3666666666668</v>
      </c>
      <c r="H37" s="279">
        <v>2690.9666666666672</v>
      </c>
      <c r="I37" s="279">
        <v>2709.8833333333341</v>
      </c>
      <c r="J37" s="279">
        <v>2729.7666666666673</v>
      </c>
      <c r="K37" s="277">
        <v>2690</v>
      </c>
      <c r="L37" s="277">
        <v>2651.2</v>
      </c>
      <c r="M37" s="277">
        <v>0.31608000000000003</v>
      </c>
    </row>
    <row r="38" spans="1:13">
      <c r="A38" s="301">
        <v>29</v>
      </c>
      <c r="B38" s="277" t="s">
        <v>60</v>
      </c>
      <c r="C38" s="277">
        <v>1273.3499999999999</v>
      </c>
      <c r="D38" s="279">
        <v>1276.8833333333332</v>
      </c>
      <c r="E38" s="279">
        <v>1261.7666666666664</v>
      </c>
      <c r="F38" s="279">
        <v>1250.1833333333332</v>
      </c>
      <c r="G38" s="279">
        <v>1235.0666666666664</v>
      </c>
      <c r="H38" s="279">
        <v>1288.4666666666665</v>
      </c>
      <c r="I38" s="279">
        <v>1303.5833333333333</v>
      </c>
      <c r="J38" s="279">
        <v>1315.1666666666665</v>
      </c>
      <c r="K38" s="277">
        <v>1292</v>
      </c>
      <c r="L38" s="277">
        <v>1265.3</v>
      </c>
      <c r="M38" s="277">
        <v>16.387989999999999</v>
      </c>
    </row>
    <row r="39" spans="1:13">
      <c r="A39" s="301">
        <v>30</v>
      </c>
      <c r="B39" s="277" t="s">
        <v>233</v>
      </c>
      <c r="C39" s="277">
        <v>349.95</v>
      </c>
      <c r="D39" s="279">
        <v>347.76666666666671</v>
      </c>
      <c r="E39" s="279">
        <v>344.53333333333342</v>
      </c>
      <c r="F39" s="279">
        <v>339.11666666666673</v>
      </c>
      <c r="G39" s="279">
        <v>335.88333333333344</v>
      </c>
      <c r="H39" s="279">
        <v>353.18333333333339</v>
      </c>
      <c r="I39" s="279">
        <v>356.41666666666663</v>
      </c>
      <c r="J39" s="279">
        <v>361.83333333333337</v>
      </c>
      <c r="K39" s="277">
        <v>351</v>
      </c>
      <c r="L39" s="277">
        <v>342.35</v>
      </c>
      <c r="M39" s="277">
        <v>73.368979999999993</v>
      </c>
    </row>
    <row r="40" spans="1:13">
      <c r="A40" s="301">
        <v>31</v>
      </c>
      <c r="B40" s="277" t="s">
        <v>61</v>
      </c>
      <c r="C40" s="277">
        <v>49.25</v>
      </c>
      <c r="D40" s="279">
        <v>49.133333333333333</v>
      </c>
      <c r="E40" s="279">
        <v>48.616666666666667</v>
      </c>
      <c r="F40" s="279">
        <v>47.983333333333334</v>
      </c>
      <c r="G40" s="279">
        <v>47.466666666666669</v>
      </c>
      <c r="H40" s="279">
        <v>49.766666666666666</v>
      </c>
      <c r="I40" s="279">
        <v>50.283333333333331</v>
      </c>
      <c r="J40" s="279">
        <v>50.916666666666664</v>
      </c>
      <c r="K40" s="277">
        <v>49.65</v>
      </c>
      <c r="L40" s="277">
        <v>48.5</v>
      </c>
      <c r="M40" s="277">
        <v>232.15501</v>
      </c>
    </row>
    <row r="41" spans="1:13">
      <c r="A41" s="301">
        <v>32</v>
      </c>
      <c r="B41" s="277" t="s">
        <v>62</v>
      </c>
      <c r="C41" s="277">
        <v>48.4</v>
      </c>
      <c r="D41" s="279">
        <v>48.416666666666664</v>
      </c>
      <c r="E41" s="279">
        <v>47.983333333333327</v>
      </c>
      <c r="F41" s="279">
        <v>47.566666666666663</v>
      </c>
      <c r="G41" s="279">
        <v>47.133333333333326</v>
      </c>
      <c r="H41" s="279">
        <v>48.833333333333329</v>
      </c>
      <c r="I41" s="279">
        <v>49.266666666666666</v>
      </c>
      <c r="J41" s="279">
        <v>49.68333333333333</v>
      </c>
      <c r="K41" s="277">
        <v>48.85</v>
      </c>
      <c r="L41" s="277">
        <v>48</v>
      </c>
      <c r="M41" s="277">
        <v>19.858820000000001</v>
      </c>
    </row>
    <row r="42" spans="1:13">
      <c r="A42" s="301">
        <v>33</v>
      </c>
      <c r="B42" s="277" t="s">
        <v>63</v>
      </c>
      <c r="C42" s="277">
        <v>1309.5999999999999</v>
      </c>
      <c r="D42" s="279">
        <v>1305.7333333333333</v>
      </c>
      <c r="E42" s="279">
        <v>1290.0666666666666</v>
      </c>
      <c r="F42" s="279">
        <v>1270.5333333333333</v>
      </c>
      <c r="G42" s="279">
        <v>1254.8666666666666</v>
      </c>
      <c r="H42" s="279">
        <v>1325.2666666666667</v>
      </c>
      <c r="I42" s="279">
        <v>1340.9333333333332</v>
      </c>
      <c r="J42" s="279">
        <v>1360.4666666666667</v>
      </c>
      <c r="K42" s="277">
        <v>1321.4</v>
      </c>
      <c r="L42" s="277">
        <v>1286.2</v>
      </c>
      <c r="M42" s="277">
        <v>10.451779999999999</v>
      </c>
    </row>
    <row r="43" spans="1:13">
      <c r="A43" s="301">
        <v>34</v>
      </c>
      <c r="B43" s="277" t="s">
        <v>66</v>
      </c>
      <c r="C43" s="277">
        <v>522.1</v>
      </c>
      <c r="D43" s="279">
        <v>523.44999999999993</v>
      </c>
      <c r="E43" s="279">
        <v>515.89999999999986</v>
      </c>
      <c r="F43" s="279">
        <v>509.69999999999993</v>
      </c>
      <c r="G43" s="279">
        <v>502.14999999999986</v>
      </c>
      <c r="H43" s="279">
        <v>529.64999999999986</v>
      </c>
      <c r="I43" s="279">
        <v>537.19999999999982</v>
      </c>
      <c r="J43" s="279">
        <v>543.39999999999986</v>
      </c>
      <c r="K43" s="277">
        <v>531</v>
      </c>
      <c r="L43" s="277">
        <v>517.25</v>
      </c>
      <c r="M43" s="277">
        <v>12.466100000000001</v>
      </c>
    </row>
    <row r="44" spans="1:13">
      <c r="A44" s="301">
        <v>35</v>
      </c>
      <c r="B44" s="277" t="s">
        <v>65</v>
      </c>
      <c r="C44" s="277">
        <v>102.5</v>
      </c>
      <c r="D44" s="279">
        <v>101.18333333333334</v>
      </c>
      <c r="E44" s="279">
        <v>98.866666666666674</v>
      </c>
      <c r="F44" s="279">
        <v>95.233333333333334</v>
      </c>
      <c r="G44" s="279">
        <v>92.916666666666671</v>
      </c>
      <c r="H44" s="279">
        <v>104.81666666666668</v>
      </c>
      <c r="I44" s="279">
        <v>107.13333333333334</v>
      </c>
      <c r="J44" s="279">
        <v>110.76666666666668</v>
      </c>
      <c r="K44" s="277">
        <v>103.5</v>
      </c>
      <c r="L44" s="277">
        <v>97.55</v>
      </c>
      <c r="M44" s="277">
        <v>213.28641999999999</v>
      </c>
    </row>
    <row r="45" spans="1:13">
      <c r="A45" s="301">
        <v>36</v>
      </c>
      <c r="B45" s="277" t="s">
        <v>67</v>
      </c>
      <c r="C45" s="277">
        <v>389.45</v>
      </c>
      <c r="D45" s="279">
        <v>391.01666666666665</v>
      </c>
      <c r="E45" s="279">
        <v>384.43333333333328</v>
      </c>
      <c r="F45" s="279">
        <v>379.41666666666663</v>
      </c>
      <c r="G45" s="279">
        <v>372.83333333333326</v>
      </c>
      <c r="H45" s="279">
        <v>396.0333333333333</v>
      </c>
      <c r="I45" s="279">
        <v>402.61666666666667</v>
      </c>
      <c r="J45" s="279">
        <v>407.63333333333333</v>
      </c>
      <c r="K45" s="277">
        <v>397.6</v>
      </c>
      <c r="L45" s="277">
        <v>386</v>
      </c>
      <c r="M45" s="277">
        <v>33.817999999999998</v>
      </c>
    </row>
    <row r="46" spans="1:13">
      <c r="A46" s="301">
        <v>37</v>
      </c>
      <c r="B46" s="277" t="s">
        <v>70</v>
      </c>
      <c r="C46" s="277">
        <v>37.700000000000003</v>
      </c>
      <c r="D46" s="279">
        <v>37.866666666666667</v>
      </c>
      <c r="E46" s="279">
        <v>37.433333333333337</v>
      </c>
      <c r="F46" s="279">
        <v>37.166666666666671</v>
      </c>
      <c r="G46" s="279">
        <v>36.733333333333341</v>
      </c>
      <c r="H46" s="279">
        <v>38.133333333333333</v>
      </c>
      <c r="I46" s="279">
        <v>38.566666666666656</v>
      </c>
      <c r="J46" s="279">
        <v>38.833333333333329</v>
      </c>
      <c r="K46" s="277">
        <v>38.299999999999997</v>
      </c>
      <c r="L46" s="277">
        <v>37.6</v>
      </c>
      <c r="M46" s="277">
        <v>148.81917999999999</v>
      </c>
    </row>
    <row r="47" spans="1:13">
      <c r="A47" s="301">
        <v>38</v>
      </c>
      <c r="B47" s="277" t="s">
        <v>74</v>
      </c>
      <c r="C47" s="277">
        <v>457.55</v>
      </c>
      <c r="D47" s="279">
        <v>459.33333333333331</v>
      </c>
      <c r="E47" s="279">
        <v>441.26666666666665</v>
      </c>
      <c r="F47" s="279">
        <v>424.98333333333335</v>
      </c>
      <c r="G47" s="279">
        <v>406.91666666666669</v>
      </c>
      <c r="H47" s="279">
        <v>475.61666666666662</v>
      </c>
      <c r="I47" s="279">
        <v>493.68333333333334</v>
      </c>
      <c r="J47" s="279">
        <v>509.96666666666658</v>
      </c>
      <c r="K47" s="277">
        <v>477.4</v>
      </c>
      <c r="L47" s="277">
        <v>443.05</v>
      </c>
      <c r="M47" s="277">
        <v>364.58001999999999</v>
      </c>
    </row>
    <row r="48" spans="1:13">
      <c r="A48" s="301">
        <v>39</v>
      </c>
      <c r="B48" s="277" t="s">
        <v>69</v>
      </c>
      <c r="C48" s="277">
        <v>567.20000000000005</v>
      </c>
      <c r="D48" s="279">
        <v>568.98333333333335</v>
      </c>
      <c r="E48" s="279">
        <v>562.2166666666667</v>
      </c>
      <c r="F48" s="279">
        <v>557.23333333333335</v>
      </c>
      <c r="G48" s="279">
        <v>550.4666666666667</v>
      </c>
      <c r="H48" s="279">
        <v>573.9666666666667</v>
      </c>
      <c r="I48" s="279">
        <v>580.73333333333335</v>
      </c>
      <c r="J48" s="279">
        <v>585.7166666666667</v>
      </c>
      <c r="K48" s="277">
        <v>575.75</v>
      </c>
      <c r="L48" s="277">
        <v>564</v>
      </c>
      <c r="M48" s="277">
        <v>95.398989999999998</v>
      </c>
    </row>
    <row r="49" spans="1:13">
      <c r="A49" s="301">
        <v>40</v>
      </c>
      <c r="B49" s="277" t="s">
        <v>125</v>
      </c>
      <c r="C49" s="277">
        <v>200.7</v>
      </c>
      <c r="D49" s="279">
        <v>200.38333333333333</v>
      </c>
      <c r="E49" s="279">
        <v>198.81666666666666</v>
      </c>
      <c r="F49" s="279">
        <v>196.93333333333334</v>
      </c>
      <c r="G49" s="279">
        <v>195.36666666666667</v>
      </c>
      <c r="H49" s="279">
        <v>202.26666666666665</v>
      </c>
      <c r="I49" s="279">
        <v>203.83333333333331</v>
      </c>
      <c r="J49" s="279">
        <v>205.71666666666664</v>
      </c>
      <c r="K49" s="277">
        <v>201.95</v>
      </c>
      <c r="L49" s="277">
        <v>198.5</v>
      </c>
      <c r="M49" s="277">
        <v>54.133220000000001</v>
      </c>
    </row>
    <row r="50" spans="1:13">
      <c r="A50" s="301">
        <v>41</v>
      </c>
      <c r="B50" s="277" t="s">
        <v>71</v>
      </c>
      <c r="C50" s="277">
        <v>430.3</v>
      </c>
      <c r="D50" s="279">
        <v>430.61666666666662</v>
      </c>
      <c r="E50" s="279">
        <v>422.73333333333323</v>
      </c>
      <c r="F50" s="279">
        <v>415.16666666666663</v>
      </c>
      <c r="G50" s="279">
        <v>407.28333333333325</v>
      </c>
      <c r="H50" s="279">
        <v>438.18333333333322</v>
      </c>
      <c r="I50" s="279">
        <v>446.06666666666655</v>
      </c>
      <c r="J50" s="279">
        <v>453.63333333333321</v>
      </c>
      <c r="K50" s="277">
        <v>438.5</v>
      </c>
      <c r="L50" s="277">
        <v>423.05</v>
      </c>
      <c r="M50" s="277">
        <v>70.953239999999994</v>
      </c>
    </row>
    <row r="51" spans="1:13">
      <c r="A51" s="301">
        <v>42</v>
      </c>
      <c r="B51" s="277" t="s">
        <v>234</v>
      </c>
      <c r="C51" s="277">
        <v>1274.7</v>
      </c>
      <c r="D51" s="279">
        <v>1278.3833333333334</v>
      </c>
      <c r="E51" s="279">
        <v>1262.8666666666668</v>
      </c>
      <c r="F51" s="279">
        <v>1251.0333333333333</v>
      </c>
      <c r="G51" s="279">
        <v>1235.5166666666667</v>
      </c>
      <c r="H51" s="279">
        <v>1290.2166666666669</v>
      </c>
      <c r="I51" s="279">
        <v>1305.7333333333338</v>
      </c>
      <c r="J51" s="279">
        <v>1317.5666666666671</v>
      </c>
      <c r="K51" s="277">
        <v>1293.9000000000001</v>
      </c>
      <c r="L51" s="277">
        <v>1266.55</v>
      </c>
      <c r="M51" s="277">
        <v>1.1732</v>
      </c>
    </row>
    <row r="52" spans="1:13">
      <c r="A52" s="301">
        <v>43</v>
      </c>
      <c r="B52" s="277" t="s">
        <v>72</v>
      </c>
      <c r="C52" s="277">
        <v>13331</v>
      </c>
      <c r="D52" s="279">
        <v>13344.666666666666</v>
      </c>
      <c r="E52" s="279">
        <v>13149.333333333332</v>
      </c>
      <c r="F52" s="279">
        <v>12967.666666666666</v>
      </c>
      <c r="G52" s="279">
        <v>12772.333333333332</v>
      </c>
      <c r="H52" s="279">
        <v>13526.333333333332</v>
      </c>
      <c r="I52" s="279">
        <v>13721.666666666664</v>
      </c>
      <c r="J52" s="279">
        <v>13903.333333333332</v>
      </c>
      <c r="K52" s="277">
        <v>13540</v>
      </c>
      <c r="L52" s="277">
        <v>13163</v>
      </c>
      <c r="M52" s="277">
        <v>0.40612999999999999</v>
      </c>
    </row>
    <row r="53" spans="1:13">
      <c r="A53" s="301">
        <v>44</v>
      </c>
      <c r="B53" s="277" t="s">
        <v>75</v>
      </c>
      <c r="C53" s="277">
        <v>3827.6</v>
      </c>
      <c r="D53" s="279">
        <v>3842.4500000000003</v>
      </c>
      <c r="E53" s="279">
        <v>3805.1500000000005</v>
      </c>
      <c r="F53" s="279">
        <v>3782.7000000000003</v>
      </c>
      <c r="G53" s="279">
        <v>3745.4000000000005</v>
      </c>
      <c r="H53" s="279">
        <v>3864.9000000000005</v>
      </c>
      <c r="I53" s="279">
        <v>3902.2000000000007</v>
      </c>
      <c r="J53" s="279">
        <v>3924.6500000000005</v>
      </c>
      <c r="K53" s="277">
        <v>3879.75</v>
      </c>
      <c r="L53" s="277">
        <v>3820</v>
      </c>
      <c r="M53" s="277">
        <v>7.9177</v>
      </c>
    </row>
    <row r="54" spans="1:13">
      <c r="A54" s="301">
        <v>45</v>
      </c>
      <c r="B54" s="277" t="s">
        <v>81</v>
      </c>
      <c r="C54" s="277">
        <v>583.6</v>
      </c>
      <c r="D54" s="279">
        <v>581.9</v>
      </c>
      <c r="E54" s="279">
        <v>575</v>
      </c>
      <c r="F54" s="279">
        <v>566.4</v>
      </c>
      <c r="G54" s="279">
        <v>559.5</v>
      </c>
      <c r="H54" s="279">
        <v>590.5</v>
      </c>
      <c r="I54" s="279">
        <v>597.39999999999986</v>
      </c>
      <c r="J54" s="279">
        <v>606</v>
      </c>
      <c r="K54" s="277">
        <v>588.79999999999995</v>
      </c>
      <c r="L54" s="277">
        <v>573.29999999999995</v>
      </c>
      <c r="M54" s="277">
        <v>4.4823000000000004</v>
      </c>
    </row>
    <row r="55" spans="1:13">
      <c r="A55" s="301">
        <v>46</v>
      </c>
      <c r="B55" s="277" t="s">
        <v>76</v>
      </c>
      <c r="C55" s="277">
        <v>369.95</v>
      </c>
      <c r="D55" s="279">
        <v>369.0333333333333</v>
      </c>
      <c r="E55" s="279">
        <v>366.21666666666658</v>
      </c>
      <c r="F55" s="279">
        <v>362.48333333333329</v>
      </c>
      <c r="G55" s="279">
        <v>359.66666666666657</v>
      </c>
      <c r="H55" s="279">
        <v>372.76666666666659</v>
      </c>
      <c r="I55" s="279">
        <v>375.58333333333331</v>
      </c>
      <c r="J55" s="279">
        <v>379.31666666666661</v>
      </c>
      <c r="K55" s="277">
        <v>371.85</v>
      </c>
      <c r="L55" s="277">
        <v>365.3</v>
      </c>
      <c r="M55" s="277">
        <v>23.70928</v>
      </c>
    </row>
    <row r="56" spans="1:13">
      <c r="A56" s="301">
        <v>47</v>
      </c>
      <c r="B56" s="277" t="s">
        <v>77</v>
      </c>
      <c r="C56" s="277">
        <v>102.25</v>
      </c>
      <c r="D56" s="279">
        <v>102.31666666666666</v>
      </c>
      <c r="E56" s="279">
        <v>101.23333333333332</v>
      </c>
      <c r="F56" s="279">
        <v>100.21666666666665</v>
      </c>
      <c r="G56" s="279">
        <v>99.133333333333312</v>
      </c>
      <c r="H56" s="279">
        <v>103.33333333333333</v>
      </c>
      <c r="I56" s="279">
        <v>104.41666666666667</v>
      </c>
      <c r="J56" s="279">
        <v>105.43333333333334</v>
      </c>
      <c r="K56" s="277">
        <v>103.4</v>
      </c>
      <c r="L56" s="277">
        <v>101.3</v>
      </c>
      <c r="M56" s="277">
        <v>85.943709999999996</v>
      </c>
    </row>
    <row r="57" spans="1:13">
      <c r="A57" s="301">
        <v>48</v>
      </c>
      <c r="B57" s="277" t="s">
        <v>78</v>
      </c>
      <c r="C57" s="277">
        <v>115.95</v>
      </c>
      <c r="D57" s="279">
        <v>116.25</v>
      </c>
      <c r="E57" s="279">
        <v>115.2</v>
      </c>
      <c r="F57" s="279">
        <v>114.45</v>
      </c>
      <c r="G57" s="279">
        <v>113.4</v>
      </c>
      <c r="H57" s="279">
        <v>117</v>
      </c>
      <c r="I57" s="279">
        <v>118.05000000000001</v>
      </c>
      <c r="J57" s="279">
        <v>118.8</v>
      </c>
      <c r="K57" s="277">
        <v>117.3</v>
      </c>
      <c r="L57" s="277">
        <v>115.5</v>
      </c>
      <c r="M57" s="277">
        <v>10.080590000000001</v>
      </c>
    </row>
    <row r="58" spans="1:13">
      <c r="A58" s="301">
        <v>49</v>
      </c>
      <c r="B58" s="277" t="s">
        <v>82</v>
      </c>
      <c r="C58" s="277">
        <v>222.55</v>
      </c>
      <c r="D58" s="279">
        <v>221.86666666666667</v>
      </c>
      <c r="E58" s="279">
        <v>219.18333333333334</v>
      </c>
      <c r="F58" s="279">
        <v>215.81666666666666</v>
      </c>
      <c r="G58" s="279">
        <v>213.13333333333333</v>
      </c>
      <c r="H58" s="279">
        <v>225.23333333333335</v>
      </c>
      <c r="I58" s="279">
        <v>227.91666666666669</v>
      </c>
      <c r="J58" s="279">
        <v>231.28333333333336</v>
      </c>
      <c r="K58" s="277">
        <v>224.55</v>
      </c>
      <c r="L58" s="277">
        <v>218.5</v>
      </c>
      <c r="M58" s="277">
        <v>96.876940000000005</v>
      </c>
    </row>
    <row r="59" spans="1:13">
      <c r="A59" s="301">
        <v>50</v>
      </c>
      <c r="B59" s="277" t="s">
        <v>83</v>
      </c>
      <c r="C59" s="277">
        <v>671.45</v>
      </c>
      <c r="D59" s="279">
        <v>669.2166666666667</v>
      </c>
      <c r="E59" s="279">
        <v>664.43333333333339</v>
      </c>
      <c r="F59" s="279">
        <v>657.41666666666674</v>
      </c>
      <c r="G59" s="279">
        <v>652.63333333333344</v>
      </c>
      <c r="H59" s="279">
        <v>676.23333333333335</v>
      </c>
      <c r="I59" s="279">
        <v>681.01666666666665</v>
      </c>
      <c r="J59" s="279">
        <v>688.0333333333333</v>
      </c>
      <c r="K59" s="277">
        <v>674</v>
      </c>
      <c r="L59" s="277">
        <v>662.2</v>
      </c>
      <c r="M59" s="277">
        <v>46.205170000000003</v>
      </c>
    </row>
    <row r="60" spans="1:13">
      <c r="A60" s="301">
        <v>51</v>
      </c>
      <c r="B60" s="277" t="s">
        <v>235</v>
      </c>
      <c r="C60" s="277">
        <v>125.6</v>
      </c>
      <c r="D60" s="279">
        <v>125.28333333333335</v>
      </c>
      <c r="E60" s="279">
        <v>124.31666666666669</v>
      </c>
      <c r="F60" s="279">
        <v>123.03333333333335</v>
      </c>
      <c r="G60" s="279">
        <v>122.06666666666669</v>
      </c>
      <c r="H60" s="279">
        <v>126.56666666666669</v>
      </c>
      <c r="I60" s="279">
        <v>127.53333333333336</v>
      </c>
      <c r="J60" s="279">
        <v>128.81666666666669</v>
      </c>
      <c r="K60" s="277">
        <v>126.25</v>
      </c>
      <c r="L60" s="277">
        <v>124</v>
      </c>
      <c r="M60" s="277">
        <v>12.6693</v>
      </c>
    </row>
    <row r="61" spans="1:13">
      <c r="A61" s="301">
        <v>52</v>
      </c>
      <c r="B61" s="277" t="s">
        <v>84</v>
      </c>
      <c r="C61" s="277">
        <v>133.44999999999999</v>
      </c>
      <c r="D61" s="279">
        <v>134.06666666666666</v>
      </c>
      <c r="E61" s="279">
        <v>132.58333333333331</v>
      </c>
      <c r="F61" s="279">
        <v>131.71666666666664</v>
      </c>
      <c r="G61" s="279">
        <v>130.23333333333329</v>
      </c>
      <c r="H61" s="279">
        <v>134.93333333333334</v>
      </c>
      <c r="I61" s="279">
        <v>136.41666666666669</v>
      </c>
      <c r="J61" s="279">
        <v>137.28333333333336</v>
      </c>
      <c r="K61" s="277">
        <v>135.55000000000001</v>
      </c>
      <c r="L61" s="277">
        <v>133.19999999999999</v>
      </c>
      <c r="M61" s="277">
        <v>55.344009999999997</v>
      </c>
    </row>
    <row r="62" spans="1:13">
      <c r="A62" s="301">
        <v>53</v>
      </c>
      <c r="B62" s="277" t="s">
        <v>85</v>
      </c>
      <c r="C62" s="277">
        <v>1388.9</v>
      </c>
      <c r="D62" s="279">
        <v>1391.8500000000001</v>
      </c>
      <c r="E62" s="279">
        <v>1380.2000000000003</v>
      </c>
      <c r="F62" s="279">
        <v>1371.5000000000002</v>
      </c>
      <c r="G62" s="279">
        <v>1359.8500000000004</v>
      </c>
      <c r="H62" s="279">
        <v>1400.5500000000002</v>
      </c>
      <c r="I62" s="279">
        <v>1412.2000000000003</v>
      </c>
      <c r="J62" s="279">
        <v>1420.9</v>
      </c>
      <c r="K62" s="277">
        <v>1403.5</v>
      </c>
      <c r="L62" s="277">
        <v>1383.15</v>
      </c>
      <c r="M62" s="277">
        <v>7.40829</v>
      </c>
    </row>
    <row r="63" spans="1:13">
      <c r="A63" s="301">
        <v>54</v>
      </c>
      <c r="B63" s="277" t="s">
        <v>86</v>
      </c>
      <c r="C63" s="277">
        <v>451</v>
      </c>
      <c r="D63" s="279">
        <v>452.43333333333334</v>
      </c>
      <c r="E63" s="279">
        <v>446.81666666666666</v>
      </c>
      <c r="F63" s="279">
        <v>442.63333333333333</v>
      </c>
      <c r="G63" s="279">
        <v>437.01666666666665</v>
      </c>
      <c r="H63" s="279">
        <v>456.61666666666667</v>
      </c>
      <c r="I63" s="279">
        <v>462.23333333333335</v>
      </c>
      <c r="J63" s="279">
        <v>466.41666666666669</v>
      </c>
      <c r="K63" s="277">
        <v>458.05</v>
      </c>
      <c r="L63" s="277">
        <v>448.25</v>
      </c>
      <c r="M63" s="277">
        <v>9.5698699999999999</v>
      </c>
    </row>
    <row r="64" spans="1:13">
      <c r="A64" s="301">
        <v>55</v>
      </c>
      <c r="B64" s="277" t="s">
        <v>236</v>
      </c>
      <c r="C64" s="277">
        <v>799.35</v>
      </c>
      <c r="D64" s="279">
        <v>804.7833333333333</v>
      </c>
      <c r="E64" s="279">
        <v>781.56666666666661</v>
      </c>
      <c r="F64" s="279">
        <v>763.7833333333333</v>
      </c>
      <c r="G64" s="279">
        <v>740.56666666666661</v>
      </c>
      <c r="H64" s="279">
        <v>822.56666666666661</v>
      </c>
      <c r="I64" s="279">
        <v>845.7833333333333</v>
      </c>
      <c r="J64" s="279">
        <v>863.56666666666661</v>
      </c>
      <c r="K64" s="277">
        <v>828</v>
      </c>
      <c r="L64" s="277">
        <v>787</v>
      </c>
      <c r="M64" s="277">
        <v>4.7074299999999996</v>
      </c>
    </row>
    <row r="65" spans="1:13">
      <c r="A65" s="301">
        <v>56</v>
      </c>
      <c r="B65" s="277" t="s">
        <v>237</v>
      </c>
      <c r="C65" s="277">
        <v>252.15</v>
      </c>
      <c r="D65" s="279">
        <v>249.66666666666666</v>
      </c>
      <c r="E65" s="279">
        <v>245.98333333333332</v>
      </c>
      <c r="F65" s="279">
        <v>239.81666666666666</v>
      </c>
      <c r="G65" s="279">
        <v>236.13333333333333</v>
      </c>
      <c r="H65" s="279">
        <v>255.83333333333331</v>
      </c>
      <c r="I65" s="279">
        <v>259.51666666666665</v>
      </c>
      <c r="J65" s="279">
        <v>265.68333333333328</v>
      </c>
      <c r="K65" s="277">
        <v>253.35</v>
      </c>
      <c r="L65" s="277">
        <v>243.5</v>
      </c>
      <c r="M65" s="277">
        <v>5.9185400000000001</v>
      </c>
    </row>
    <row r="66" spans="1:13">
      <c r="A66" s="301">
        <v>57</v>
      </c>
      <c r="B66" s="277" t="s">
        <v>87</v>
      </c>
      <c r="C66" s="277">
        <v>393.3</v>
      </c>
      <c r="D66" s="279">
        <v>394.13333333333338</v>
      </c>
      <c r="E66" s="279">
        <v>389.26666666666677</v>
      </c>
      <c r="F66" s="279">
        <v>385.23333333333341</v>
      </c>
      <c r="G66" s="279">
        <v>380.36666666666679</v>
      </c>
      <c r="H66" s="279">
        <v>398.16666666666674</v>
      </c>
      <c r="I66" s="279">
        <v>403.03333333333342</v>
      </c>
      <c r="J66" s="279">
        <v>407.06666666666672</v>
      </c>
      <c r="K66" s="277">
        <v>399</v>
      </c>
      <c r="L66" s="277">
        <v>390.1</v>
      </c>
      <c r="M66" s="277">
        <v>9.2153200000000002</v>
      </c>
    </row>
    <row r="67" spans="1:13">
      <c r="A67" s="301">
        <v>58</v>
      </c>
      <c r="B67" s="277" t="s">
        <v>93</v>
      </c>
      <c r="C67" s="277">
        <v>142.75</v>
      </c>
      <c r="D67" s="279">
        <v>142.86666666666667</v>
      </c>
      <c r="E67" s="279">
        <v>141.38333333333335</v>
      </c>
      <c r="F67" s="279">
        <v>140.01666666666668</v>
      </c>
      <c r="G67" s="279">
        <v>138.53333333333336</v>
      </c>
      <c r="H67" s="279">
        <v>144.23333333333335</v>
      </c>
      <c r="I67" s="279">
        <v>145.7166666666667</v>
      </c>
      <c r="J67" s="279">
        <v>147.08333333333334</v>
      </c>
      <c r="K67" s="277">
        <v>144.35</v>
      </c>
      <c r="L67" s="277">
        <v>141.5</v>
      </c>
      <c r="M67" s="277">
        <v>57.314129999999999</v>
      </c>
    </row>
    <row r="68" spans="1:13">
      <c r="A68" s="301">
        <v>59</v>
      </c>
      <c r="B68" s="277" t="s">
        <v>88</v>
      </c>
      <c r="C68" s="277">
        <v>479.45</v>
      </c>
      <c r="D68" s="279">
        <v>480.98333333333329</v>
      </c>
      <c r="E68" s="279">
        <v>475.11666666666656</v>
      </c>
      <c r="F68" s="279">
        <v>470.78333333333325</v>
      </c>
      <c r="G68" s="279">
        <v>464.91666666666652</v>
      </c>
      <c r="H68" s="279">
        <v>485.31666666666661</v>
      </c>
      <c r="I68" s="279">
        <v>491.18333333333328</v>
      </c>
      <c r="J68" s="279">
        <v>495.51666666666665</v>
      </c>
      <c r="K68" s="277">
        <v>486.85</v>
      </c>
      <c r="L68" s="277">
        <v>476.65</v>
      </c>
      <c r="M68" s="277">
        <v>23.313079999999999</v>
      </c>
    </row>
    <row r="69" spans="1:13">
      <c r="A69" s="301">
        <v>60</v>
      </c>
      <c r="B69" s="277" t="s">
        <v>238</v>
      </c>
      <c r="C69" s="277">
        <v>720.45</v>
      </c>
      <c r="D69" s="279">
        <v>728.56666666666661</v>
      </c>
      <c r="E69" s="279">
        <v>704.13333333333321</v>
      </c>
      <c r="F69" s="279">
        <v>687.81666666666661</v>
      </c>
      <c r="G69" s="279">
        <v>663.38333333333321</v>
      </c>
      <c r="H69" s="279">
        <v>744.88333333333321</v>
      </c>
      <c r="I69" s="279">
        <v>769.31666666666661</v>
      </c>
      <c r="J69" s="279">
        <v>785.63333333333321</v>
      </c>
      <c r="K69" s="277">
        <v>753</v>
      </c>
      <c r="L69" s="277">
        <v>712.25</v>
      </c>
      <c r="M69" s="277">
        <v>1.5783499999999999</v>
      </c>
    </row>
    <row r="70" spans="1:13">
      <c r="A70" s="301">
        <v>61</v>
      </c>
      <c r="B70" s="277" t="s">
        <v>91</v>
      </c>
      <c r="C70" s="277">
        <v>2397.4499999999998</v>
      </c>
      <c r="D70" s="279">
        <v>2360.3166666666662</v>
      </c>
      <c r="E70" s="279">
        <v>2311.7833333333324</v>
      </c>
      <c r="F70" s="279">
        <v>2226.1166666666663</v>
      </c>
      <c r="G70" s="279">
        <v>2177.5833333333326</v>
      </c>
      <c r="H70" s="279">
        <v>2445.9833333333322</v>
      </c>
      <c r="I70" s="279">
        <v>2494.516666666666</v>
      </c>
      <c r="J70" s="279">
        <v>2580.183333333332</v>
      </c>
      <c r="K70" s="277">
        <v>2408.85</v>
      </c>
      <c r="L70" s="277">
        <v>2274.65</v>
      </c>
      <c r="M70" s="277">
        <v>25.339829999999999</v>
      </c>
    </row>
    <row r="71" spans="1:13">
      <c r="A71" s="301">
        <v>62</v>
      </c>
      <c r="B71" s="277" t="s">
        <v>94</v>
      </c>
      <c r="C71" s="277">
        <v>4130</v>
      </c>
      <c r="D71" s="279">
        <v>4110.666666666667</v>
      </c>
      <c r="E71" s="279">
        <v>4081.3333333333339</v>
      </c>
      <c r="F71" s="279">
        <v>4032.666666666667</v>
      </c>
      <c r="G71" s="279">
        <v>4003.3333333333339</v>
      </c>
      <c r="H71" s="279">
        <v>4159.3333333333339</v>
      </c>
      <c r="I71" s="279">
        <v>4188.6666666666679</v>
      </c>
      <c r="J71" s="279">
        <v>4237.3333333333339</v>
      </c>
      <c r="K71" s="277">
        <v>4140</v>
      </c>
      <c r="L71" s="277">
        <v>4062</v>
      </c>
      <c r="M71" s="277">
        <v>7.1196000000000002</v>
      </c>
    </row>
    <row r="72" spans="1:13">
      <c r="A72" s="301">
        <v>63</v>
      </c>
      <c r="B72" s="277" t="s">
        <v>239</v>
      </c>
      <c r="C72" s="277">
        <v>78.150000000000006</v>
      </c>
      <c r="D72" s="279">
        <v>77.233333333333334</v>
      </c>
      <c r="E72" s="279">
        <v>76.316666666666663</v>
      </c>
      <c r="F72" s="279">
        <v>74.483333333333334</v>
      </c>
      <c r="G72" s="279">
        <v>73.566666666666663</v>
      </c>
      <c r="H72" s="279">
        <v>79.066666666666663</v>
      </c>
      <c r="I72" s="279">
        <v>79.98333333333332</v>
      </c>
      <c r="J72" s="279">
        <v>81.816666666666663</v>
      </c>
      <c r="K72" s="277">
        <v>78.150000000000006</v>
      </c>
      <c r="L72" s="277">
        <v>75.400000000000006</v>
      </c>
      <c r="M72" s="277">
        <v>14.09159</v>
      </c>
    </row>
    <row r="73" spans="1:13">
      <c r="A73" s="301">
        <v>64</v>
      </c>
      <c r="B73" s="277" t="s">
        <v>95</v>
      </c>
      <c r="C73" s="277">
        <v>20882.45</v>
      </c>
      <c r="D73" s="279">
        <v>20562.650000000001</v>
      </c>
      <c r="E73" s="279">
        <v>20079.950000000004</v>
      </c>
      <c r="F73" s="279">
        <v>19277.450000000004</v>
      </c>
      <c r="G73" s="279">
        <v>18794.750000000007</v>
      </c>
      <c r="H73" s="279">
        <v>21365.15</v>
      </c>
      <c r="I73" s="279">
        <v>21847.85</v>
      </c>
      <c r="J73" s="279">
        <v>22650.35</v>
      </c>
      <c r="K73" s="277">
        <v>21045.35</v>
      </c>
      <c r="L73" s="277">
        <v>19760.150000000001</v>
      </c>
      <c r="M73" s="277">
        <v>4.4606199999999996</v>
      </c>
    </row>
    <row r="74" spans="1:13">
      <c r="A74" s="301">
        <v>65</v>
      </c>
      <c r="B74" s="277" t="s">
        <v>240</v>
      </c>
      <c r="C74" s="277">
        <v>244.15</v>
      </c>
      <c r="D74" s="279">
        <v>244.43333333333331</v>
      </c>
      <c r="E74" s="279">
        <v>241.86666666666662</v>
      </c>
      <c r="F74" s="279">
        <v>239.58333333333331</v>
      </c>
      <c r="G74" s="279">
        <v>237.01666666666662</v>
      </c>
      <c r="H74" s="279">
        <v>246.71666666666661</v>
      </c>
      <c r="I74" s="279">
        <v>249.28333333333327</v>
      </c>
      <c r="J74" s="279">
        <v>251.56666666666661</v>
      </c>
      <c r="K74" s="277">
        <v>247</v>
      </c>
      <c r="L74" s="277">
        <v>242.15</v>
      </c>
      <c r="M74" s="277">
        <v>11.352</v>
      </c>
    </row>
    <row r="75" spans="1:13">
      <c r="A75" s="301">
        <v>66</v>
      </c>
      <c r="B75" s="277" t="s">
        <v>241</v>
      </c>
      <c r="C75" s="277">
        <v>884.45</v>
      </c>
      <c r="D75" s="279">
        <v>880.44999999999993</v>
      </c>
      <c r="E75" s="279">
        <v>870.99999999999989</v>
      </c>
      <c r="F75" s="279">
        <v>857.55</v>
      </c>
      <c r="G75" s="279">
        <v>848.09999999999991</v>
      </c>
      <c r="H75" s="279">
        <v>893.89999999999986</v>
      </c>
      <c r="I75" s="279">
        <v>903.34999999999991</v>
      </c>
      <c r="J75" s="279">
        <v>916.79999999999984</v>
      </c>
      <c r="K75" s="277">
        <v>889.9</v>
      </c>
      <c r="L75" s="277">
        <v>867</v>
      </c>
      <c r="M75" s="277">
        <v>0.37629000000000001</v>
      </c>
    </row>
    <row r="76" spans="1:13">
      <c r="A76" s="301">
        <v>67</v>
      </c>
      <c r="B76" s="277" t="s">
        <v>242</v>
      </c>
      <c r="C76" s="277">
        <v>70.2</v>
      </c>
      <c r="D76" s="279">
        <v>70.63333333333334</v>
      </c>
      <c r="E76" s="279">
        <v>69.466666666666683</v>
      </c>
      <c r="F76" s="279">
        <v>68.733333333333348</v>
      </c>
      <c r="G76" s="279">
        <v>67.566666666666691</v>
      </c>
      <c r="H76" s="279">
        <v>71.366666666666674</v>
      </c>
      <c r="I76" s="279">
        <v>72.533333333333331</v>
      </c>
      <c r="J76" s="279">
        <v>73.266666666666666</v>
      </c>
      <c r="K76" s="277">
        <v>71.8</v>
      </c>
      <c r="L76" s="277">
        <v>69.900000000000006</v>
      </c>
      <c r="M76" s="277">
        <v>21.755569999999999</v>
      </c>
    </row>
    <row r="77" spans="1:13">
      <c r="A77" s="301">
        <v>68</v>
      </c>
      <c r="B77" s="277" t="s">
        <v>97</v>
      </c>
      <c r="C77" s="277">
        <v>1167.25</v>
      </c>
      <c r="D77" s="279">
        <v>1179.1833333333334</v>
      </c>
      <c r="E77" s="279">
        <v>1148.3666666666668</v>
      </c>
      <c r="F77" s="279">
        <v>1129.4833333333333</v>
      </c>
      <c r="G77" s="279">
        <v>1098.6666666666667</v>
      </c>
      <c r="H77" s="279">
        <v>1198.0666666666668</v>
      </c>
      <c r="I77" s="279">
        <v>1228.8833333333334</v>
      </c>
      <c r="J77" s="279">
        <v>1247.7666666666669</v>
      </c>
      <c r="K77" s="277">
        <v>1210</v>
      </c>
      <c r="L77" s="277">
        <v>1160.3</v>
      </c>
      <c r="M77" s="277">
        <v>15.915749999999999</v>
      </c>
    </row>
    <row r="78" spans="1:13">
      <c r="A78" s="301">
        <v>69</v>
      </c>
      <c r="B78" s="277" t="s">
        <v>98</v>
      </c>
      <c r="C78" s="277">
        <v>159.1</v>
      </c>
      <c r="D78" s="279">
        <v>159.56666666666666</v>
      </c>
      <c r="E78" s="279">
        <v>158.03333333333333</v>
      </c>
      <c r="F78" s="279">
        <v>156.96666666666667</v>
      </c>
      <c r="G78" s="279">
        <v>155.43333333333334</v>
      </c>
      <c r="H78" s="279">
        <v>160.63333333333333</v>
      </c>
      <c r="I78" s="279">
        <v>162.16666666666663</v>
      </c>
      <c r="J78" s="279">
        <v>163.23333333333332</v>
      </c>
      <c r="K78" s="277">
        <v>161.1</v>
      </c>
      <c r="L78" s="277">
        <v>158.5</v>
      </c>
      <c r="M78" s="277">
        <v>19.837700000000002</v>
      </c>
    </row>
    <row r="79" spans="1:13">
      <c r="A79" s="301">
        <v>70</v>
      </c>
      <c r="B79" s="277" t="s">
        <v>99</v>
      </c>
      <c r="C79" s="277">
        <v>57.1</v>
      </c>
      <c r="D79" s="279">
        <v>57.033333333333339</v>
      </c>
      <c r="E79" s="279">
        <v>56.366666666666674</v>
      </c>
      <c r="F79" s="279">
        <v>55.633333333333333</v>
      </c>
      <c r="G79" s="279">
        <v>54.966666666666669</v>
      </c>
      <c r="H79" s="279">
        <v>57.76666666666668</v>
      </c>
      <c r="I79" s="279">
        <v>58.433333333333351</v>
      </c>
      <c r="J79" s="279">
        <v>59.166666666666686</v>
      </c>
      <c r="K79" s="277">
        <v>57.7</v>
      </c>
      <c r="L79" s="277">
        <v>56.3</v>
      </c>
      <c r="M79" s="277">
        <v>462.48378000000002</v>
      </c>
    </row>
    <row r="80" spans="1:13">
      <c r="A80" s="301">
        <v>71</v>
      </c>
      <c r="B80" s="277" t="s">
        <v>370</v>
      </c>
      <c r="C80" s="277">
        <v>138.1</v>
      </c>
      <c r="D80" s="279">
        <v>137.03333333333333</v>
      </c>
      <c r="E80" s="279">
        <v>135.06666666666666</v>
      </c>
      <c r="F80" s="279">
        <v>132.03333333333333</v>
      </c>
      <c r="G80" s="279">
        <v>130.06666666666666</v>
      </c>
      <c r="H80" s="279">
        <v>140.06666666666666</v>
      </c>
      <c r="I80" s="279">
        <v>142.0333333333333</v>
      </c>
      <c r="J80" s="279">
        <v>145.06666666666666</v>
      </c>
      <c r="K80" s="277">
        <v>139</v>
      </c>
      <c r="L80" s="277">
        <v>134</v>
      </c>
      <c r="M80" s="277">
        <v>18.209129999999998</v>
      </c>
    </row>
    <row r="81" spans="1:13">
      <c r="A81" s="301">
        <v>72</v>
      </c>
      <c r="B81" s="277" t="s">
        <v>243</v>
      </c>
      <c r="C81" s="277">
        <v>10</v>
      </c>
      <c r="D81" s="279">
        <v>10.133333333333333</v>
      </c>
      <c r="E81" s="279">
        <v>9.8666666666666654</v>
      </c>
      <c r="F81" s="279">
        <v>9.7333333333333325</v>
      </c>
      <c r="G81" s="279">
        <v>9.466666666666665</v>
      </c>
      <c r="H81" s="279">
        <v>10.266666666666666</v>
      </c>
      <c r="I81" s="279">
        <v>10.533333333333331</v>
      </c>
      <c r="J81" s="279">
        <v>10.666666666666666</v>
      </c>
      <c r="K81" s="277">
        <v>10.4</v>
      </c>
      <c r="L81" s="277">
        <v>10</v>
      </c>
      <c r="M81" s="277">
        <v>64.596050000000005</v>
      </c>
    </row>
    <row r="82" spans="1:13">
      <c r="A82" s="301">
        <v>73</v>
      </c>
      <c r="B82" s="277" t="s">
        <v>244</v>
      </c>
      <c r="C82" s="277">
        <v>100.45</v>
      </c>
      <c r="D82" s="279">
        <v>101.71666666666665</v>
      </c>
      <c r="E82" s="279">
        <v>99.183333333333309</v>
      </c>
      <c r="F82" s="279">
        <v>97.916666666666657</v>
      </c>
      <c r="G82" s="279">
        <v>95.383333333333312</v>
      </c>
      <c r="H82" s="279">
        <v>102.98333333333331</v>
      </c>
      <c r="I82" s="279">
        <v>105.51666666666664</v>
      </c>
      <c r="J82" s="279">
        <v>106.7833333333333</v>
      </c>
      <c r="K82" s="277">
        <v>104.25</v>
      </c>
      <c r="L82" s="277">
        <v>100.45</v>
      </c>
      <c r="M82" s="277">
        <v>32.330730000000003</v>
      </c>
    </row>
    <row r="83" spans="1:13">
      <c r="A83" s="301">
        <v>74</v>
      </c>
      <c r="B83" s="277" t="s">
        <v>100</v>
      </c>
      <c r="C83" s="277">
        <v>102.3</v>
      </c>
      <c r="D83" s="279">
        <v>102.98333333333335</v>
      </c>
      <c r="E83" s="279">
        <v>100.9666666666667</v>
      </c>
      <c r="F83" s="279">
        <v>99.633333333333354</v>
      </c>
      <c r="G83" s="279">
        <v>97.616666666666703</v>
      </c>
      <c r="H83" s="279">
        <v>104.31666666666669</v>
      </c>
      <c r="I83" s="279">
        <v>106.33333333333334</v>
      </c>
      <c r="J83" s="279">
        <v>107.66666666666669</v>
      </c>
      <c r="K83" s="277">
        <v>105</v>
      </c>
      <c r="L83" s="277">
        <v>101.65</v>
      </c>
      <c r="M83" s="277">
        <v>118.05110000000001</v>
      </c>
    </row>
    <row r="84" spans="1:13">
      <c r="A84" s="301">
        <v>75</v>
      </c>
      <c r="B84" s="277" t="s">
        <v>103</v>
      </c>
      <c r="C84" s="277">
        <v>21.65</v>
      </c>
      <c r="D84" s="279">
        <v>21.383333333333336</v>
      </c>
      <c r="E84" s="279">
        <v>20.616666666666674</v>
      </c>
      <c r="F84" s="279">
        <v>19.583333333333339</v>
      </c>
      <c r="G84" s="279">
        <v>18.816666666666677</v>
      </c>
      <c r="H84" s="279">
        <v>22.416666666666671</v>
      </c>
      <c r="I84" s="279">
        <v>23.18333333333333</v>
      </c>
      <c r="J84" s="279">
        <v>24.216666666666669</v>
      </c>
      <c r="K84" s="277">
        <v>22.15</v>
      </c>
      <c r="L84" s="277">
        <v>20.350000000000001</v>
      </c>
      <c r="M84" s="277">
        <v>233.70609999999999</v>
      </c>
    </row>
    <row r="85" spans="1:13">
      <c r="A85" s="301">
        <v>76</v>
      </c>
      <c r="B85" s="277" t="s">
        <v>245</v>
      </c>
      <c r="C85" s="277">
        <v>155.6</v>
      </c>
      <c r="D85" s="279">
        <v>155.91666666666666</v>
      </c>
      <c r="E85" s="279">
        <v>153.93333333333331</v>
      </c>
      <c r="F85" s="279">
        <v>152.26666666666665</v>
      </c>
      <c r="G85" s="279">
        <v>150.2833333333333</v>
      </c>
      <c r="H85" s="279">
        <v>157.58333333333331</v>
      </c>
      <c r="I85" s="279">
        <v>159.56666666666666</v>
      </c>
      <c r="J85" s="279">
        <v>161.23333333333332</v>
      </c>
      <c r="K85" s="277">
        <v>157.9</v>
      </c>
      <c r="L85" s="277">
        <v>154.25</v>
      </c>
      <c r="M85" s="277">
        <v>4.4300699999999997</v>
      </c>
    </row>
    <row r="86" spans="1:13">
      <c r="A86" s="301">
        <v>77</v>
      </c>
      <c r="B86" s="277" t="s">
        <v>101</v>
      </c>
      <c r="C86" s="277">
        <v>421.45</v>
      </c>
      <c r="D86" s="279">
        <v>424.2166666666667</v>
      </c>
      <c r="E86" s="279">
        <v>417.73333333333341</v>
      </c>
      <c r="F86" s="279">
        <v>414.01666666666671</v>
      </c>
      <c r="G86" s="279">
        <v>407.53333333333342</v>
      </c>
      <c r="H86" s="279">
        <v>427.93333333333339</v>
      </c>
      <c r="I86" s="279">
        <v>434.41666666666674</v>
      </c>
      <c r="J86" s="279">
        <v>438.13333333333338</v>
      </c>
      <c r="K86" s="277">
        <v>430.7</v>
      </c>
      <c r="L86" s="277">
        <v>420.5</v>
      </c>
      <c r="M86" s="277">
        <v>46.35069</v>
      </c>
    </row>
    <row r="87" spans="1:13">
      <c r="A87" s="301">
        <v>78</v>
      </c>
      <c r="B87" s="277" t="s">
        <v>246</v>
      </c>
      <c r="C87" s="277">
        <v>464</v>
      </c>
      <c r="D87" s="279">
        <v>472.01666666666665</v>
      </c>
      <c r="E87" s="279">
        <v>450.23333333333329</v>
      </c>
      <c r="F87" s="279">
        <v>436.46666666666664</v>
      </c>
      <c r="G87" s="279">
        <v>414.68333333333328</v>
      </c>
      <c r="H87" s="279">
        <v>485.7833333333333</v>
      </c>
      <c r="I87" s="279">
        <v>507.56666666666661</v>
      </c>
      <c r="J87" s="279">
        <v>521.33333333333326</v>
      </c>
      <c r="K87" s="277">
        <v>493.8</v>
      </c>
      <c r="L87" s="277">
        <v>458.25</v>
      </c>
      <c r="M87" s="277">
        <v>9.6422399999999993</v>
      </c>
    </row>
    <row r="88" spans="1:13">
      <c r="A88" s="301">
        <v>79</v>
      </c>
      <c r="B88" s="277" t="s">
        <v>104</v>
      </c>
      <c r="C88" s="277">
        <v>681.7</v>
      </c>
      <c r="D88" s="279">
        <v>682.94999999999993</v>
      </c>
      <c r="E88" s="279">
        <v>667.14999999999986</v>
      </c>
      <c r="F88" s="279">
        <v>652.59999999999991</v>
      </c>
      <c r="G88" s="279">
        <v>636.79999999999984</v>
      </c>
      <c r="H88" s="279">
        <v>697.49999999999989</v>
      </c>
      <c r="I88" s="279">
        <v>713.29999999999984</v>
      </c>
      <c r="J88" s="279">
        <v>727.84999999999991</v>
      </c>
      <c r="K88" s="277">
        <v>698.75</v>
      </c>
      <c r="L88" s="277">
        <v>668.4</v>
      </c>
      <c r="M88" s="277">
        <v>20.536670000000001</v>
      </c>
    </row>
    <row r="89" spans="1:13">
      <c r="A89" s="301">
        <v>80</v>
      </c>
      <c r="B89" s="277" t="s">
        <v>247</v>
      </c>
      <c r="C89" s="277">
        <v>361.35</v>
      </c>
      <c r="D89" s="279">
        <v>359.5333333333333</v>
      </c>
      <c r="E89" s="279">
        <v>355.11666666666662</v>
      </c>
      <c r="F89" s="279">
        <v>348.88333333333333</v>
      </c>
      <c r="G89" s="279">
        <v>344.46666666666664</v>
      </c>
      <c r="H89" s="279">
        <v>365.76666666666659</v>
      </c>
      <c r="I89" s="279">
        <v>370.18333333333334</v>
      </c>
      <c r="J89" s="279">
        <v>376.41666666666657</v>
      </c>
      <c r="K89" s="277">
        <v>363.95</v>
      </c>
      <c r="L89" s="277">
        <v>353.3</v>
      </c>
      <c r="M89" s="277">
        <v>1.90056</v>
      </c>
    </row>
    <row r="90" spans="1:13">
      <c r="A90" s="301">
        <v>81</v>
      </c>
      <c r="B90" s="277" t="s">
        <v>248</v>
      </c>
      <c r="C90" s="277">
        <v>895.35</v>
      </c>
      <c r="D90" s="279">
        <v>895.33333333333337</v>
      </c>
      <c r="E90" s="279">
        <v>887.01666666666677</v>
      </c>
      <c r="F90" s="279">
        <v>878.68333333333339</v>
      </c>
      <c r="G90" s="279">
        <v>870.36666666666679</v>
      </c>
      <c r="H90" s="279">
        <v>903.66666666666674</v>
      </c>
      <c r="I90" s="279">
        <v>911.98333333333335</v>
      </c>
      <c r="J90" s="279">
        <v>920.31666666666672</v>
      </c>
      <c r="K90" s="277">
        <v>903.65</v>
      </c>
      <c r="L90" s="277">
        <v>887</v>
      </c>
      <c r="M90" s="277">
        <v>1.9100200000000001</v>
      </c>
    </row>
    <row r="91" spans="1:13">
      <c r="A91" s="301">
        <v>82</v>
      </c>
      <c r="B91" s="277" t="s">
        <v>249</v>
      </c>
      <c r="C91" s="277">
        <v>176.75</v>
      </c>
      <c r="D91" s="279">
        <v>176.88333333333333</v>
      </c>
      <c r="E91" s="279">
        <v>174.76666666666665</v>
      </c>
      <c r="F91" s="279">
        <v>172.78333333333333</v>
      </c>
      <c r="G91" s="279">
        <v>170.66666666666666</v>
      </c>
      <c r="H91" s="279">
        <v>178.86666666666665</v>
      </c>
      <c r="I91" s="279">
        <v>180.98333333333332</v>
      </c>
      <c r="J91" s="279">
        <v>182.96666666666664</v>
      </c>
      <c r="K91" s="277">
        <v>179</v>
      </c>
      <c r="L91" s="277">
        <v>174.9</v>
      </c>
      <c r="M91" s="277">
        <v>2.65144</v>
      </c>
    </row>
    <row r="92" spans="1:13">
      <c r="A92" s="301">
        <v>83</v>
      </c>
      <c r="B92" s="277" t="s">
        <v>105</v>
      </c>
      <c r="C92" s="277">
        <v>598.25</v>
      </c>
      <c r="D92" s="279">
        <v>602.35</v>
      </c>
      <c r="E92" s="279">
        <v>592.90000000000009</v>
      </c>
      <c r="F92" s="279">
        <v>587.55000000000007</v>
      </c>
      <c r="G92" s="279">
        <v>578.10000000000014</v>
      </c>
      <c r="H92" s="279">
        <v>607.70000000000005</v>
      </c>
      <c r="I92" s="279">
        <v>617.15000000000009</v>
      </c>
      <c r="J92" s="279">
        <v>622.5</v>
      </c>
      <c r="K92" s="277">
        <v>611.79999999999995</v>
      </c>
      <c r="L92" s="277">
        <v>597</v>
      </c>
      <c r="M92" s="277">
        <v>12.069599999999999</v>
      </c>
    </row>
    <row r="93" spans="1:13">
      <c r="A93" s="301">
        <v>84</v>
      </c>
      <c r="B93" s="277" t="s">
        <v>250</v>
      </c>
      <c r="C93" s="277">
        <v>211.05</v>
      </c>
      <c r="D93" s="279">
        <v>213.11666666666667</v>
      </c>
      <c r="E93" s="279">
        <v>206.98333333333335</v>
      </c>
      <c r="F93" s="279">
        <v>202.91666666666669</v>
      </c>
      <c r="G93" s="279">
        <v>196.78333333333336</v>
      </c>
      <c r="H93" s="279">
        <v>217.18333333333334</v>
      </c>
      <c r="I93" s="279">
        <v>223.31666666666666</v>
      </c>
      <c r="J93" s="279">
        <v>227.38333333333333</v>
      </c>
      <c r="K93" s="277">
        <v>219.25</v>
      </c>
      <c r="L93" s="277">
        <v>209.05</v>
      </c>
      <c r="M93" s="277">
        <v>9.4408999999999992</v>
      </c>
    </row>
    <row r="94" spans="1:13">
      <c r="A94" s="301">
        <v>85</v>
      </c>
      <c r="B94" s="277" t="s">
        <v>251</v>
      </c>
      <c r="C94" s="277">
        <v>814.05</v>
      </c>
      <c r="D94" s="279">
        <v>819.35</v>
      </c>
      <c r="E94" s="279">
        <v>802.7</v>
      </c>
      <c r="F94" s="279">
        <v>791.35</v>
      </c>
      <c r="G94" s="279">
        <v>774.7</v>
      </c>
      <c r="H94" s="279">
        <v>830.7</v>
      </c>
      <c r="I94" s="279">
        <v>847.34999999999991</v>
      </c>
      <c r="J94" s="279">
        <v>858.7</v>
      </c>
      <c r="K94" s="277">
        <v>836</v>
      </c>
      <c r="L94" s="277">
        <v>808</v>
      </c>
      <c r="M94" s="277">
        <v>2.9161700000000002</v>
      </c>
    </row>
    <row r="95" spans="1:13">
      <c r="A95" s="301">
        <v>86</v>
      </c>
      <c r="B95" s="277" t="s">
        <v>108</v>
      </c>
      <c r="C95" s="277">
        <v>652.85</v>
      </c>
      <c r="D95" s="279">
        <v>651.11666666666667</v>
      </c>
      <c r="E95" s="279">
        <v>645.2833333333333</v>
      </c>
      <c r="F95" s="279">
        <v>637.71666666666658</v>
      </c>
      <c r="G95" s="279">
        <v>631.88333333333321</v>
      </c>
      <c r="H95" s="279">
        <v>658.68333333333339</v>
      </c>
      <c r="I95" s="279">
        <v>664.51666666666665</v>
      </c>
      <c r="J95" s="279">
        <v>672.08333333333348</v>
      </c>
      <c r="K95" s="277">
        <v>656.95</v>
      </c>
      <c r="L95" s="277">
        <v>643.54999999999995</v>
      </c>
      <c r="M95" s="277">
        <v>31.731259999999999</v>
      </c>
    </row>
    <row r="96" spans="1:13">
      <c r="A96" s="301">
        <v>87</v>
      </c>
      <c r="B96" s="277" t="s">
        <v>252</v>
      </c>
      <c r="C96" s="277">
        <v>2494.65</v>
      </c>
      <c r="D96" s="279">
        <v>2498.9833333333331</v>
      </c>
      <c r="E96" s="279">
        <v>2470.9666666666662</v>
      </c>
      <c r="F96" s="279">
        <v>2447.2833333333333</v>
      </c>
      <c r="G96" s="279">
        <v>2419.2666666666664</v>
      </c>
      <c r="H96" s="279">
        <v>2522.6666666666661</v>
      </c>
      <c r="I96" s="279">
        <v>2550.6833333333334</v>
      </c>
      <c r="J96" s="279">
        <v>2574.3666666666659</v>
      </c>
      <c r="K96" s="277">
        <v>2527</v>
      </c>
      <c r="L96" s="277">
        <v>2475.3000000000002</v>
      </c>
      <c r="M96" s="277">
        <v>5.0286600000000004</v>
      </c>
    </row>
    <row r="97" spans="1:13">
      <c r="A97" s="301">
        <v>88</v>
      </c>
      <c r="B97" s="277" t="s">
        <v>110</v>
      </c>
      <c r="C97" s="277">
        <v>1130.4000000000001</v>
      </c>
      <c r="D97" s="279">
        <v>1130.1833333333334</v>
      </c>
      <c r="E97" s="279">
        <v>1116.4666666666667</v>
      </c>
      <c r="F97" s="279">
        <v>1102.5333333333333</v>
      </c>
      <c r="G97" s="279">
        <v>1088.8166666666666</v>
      </c>
      <c r="H97" s="279">
        <v>1144.1166666666668</v>
      </c>
      <c r="I97" s="279">
        <v>1157.8333333333335</v>
      </c>
      <c r="J97" s="279">
        <v>1171.7666666666669</v>
      </c>
      <c r="K97" s="277">
        <v>1143.9000000000001</v>
      </c>
      <c r="L97" s="277">
        <v>1116.25</v>
      </c>
      <c r="M97" s="277">
        <v>100.74805000000001</v>
      </c>
    </row>
    <row r="98" spans="1:13">
      <c r="A98" s="301">
        <v>89</v>
      </c>
      <c r="B98" s="277" t="s">
        <v>253</v>
      </c>
      <c r="C98" s="277">
        <v>622.70000000000005</v>
      </c>
      <c r="D98" s="279">
        <v>619.01666666666677</v>
      </c>
      <c r="E98" s="279">
        <v>614.33333333333348</v>
      </c>
      <c r="F98" s="279">
        <v>605.9666666666667</v>
      </c>
      <c r="G98" s="279">
        <v>601.28333333333342</v>
      </c>
      <c r="H98" s="279">
        <v>627.38333333333355</v>
      </c>
      <c r="I98" s="279">
        <v>632.06666666666672</v>
      </c>
      <c r="J98" s="279">
        <v>640.43333333333362</v>
      </c>
      <c r="K98" s="277">
        <v>623.70000000000005</v>
      </c>
      <c r="L98" s="277">
        <v>610.65</v>
      </c>
      <c r="M98" s="277">
        <v>29.577970000000001</v>
      </c>
    </row>
    <row r="99" spans="1:13">
      <c r="A99" s="301">
        <v>90</v>
      </c>
      <c r="B99" s="277" t="s">
        <v>106</v>
      </c>
      <c r="C99" s="277">
        <v>605.65</v>
      </c>
      <c r="D99" s="279">
        <v>600.4</v>
      </c>
      <c r="E99" s="279">
        <v>588.79999999999995</v>
      </c>
      <c r="F99" s="279">
        <v>571.94999999999993</v>
      </c>
      <c r="G99" s="279">
        <v>560.34999999999991</v>
      </c>
      <c r="H99" s="279">
        <v>617.25</v>
      </c>
      <c r="I99" s="279">
        <v>628.85000000000014</v>
      </c>
      <c r="J99" s="279">
        <v>645.70000000000005</v>
      </c>
      <c r="K99" s="277">
        <v>612</v>
      </c>
      <c r="L99" s="277">
        <v>583.54999999999995</v>
      </c>
      <c r="M99" s="277">
        <v>38.509430000000002</v>
      </c>
    </row>
    <row r="100" spans="1:13">
      <c r="A100" s="301">
        <v>91</v>
      </c>
      <c r="B100" s="277" t="s">
        <v>111</v>
      </c>
      <c r="C100" s="277">
        <v>2771.2</v>
      </c>
      <c r="D100" s="279">
        <v>2769.8333333333335</v>
      </c>
      <c r="E100" s="279">
        <v>2746.7166666666672</v>
      </c>
      <c r="F100" s="279">
        <v>2722.2333333333336</v>
      </c>
      <c r="G100" s="279">
        <v>2699.1166666666672</v>
      </c>
      <c r="H100" s="279">
        <v>2794.3166666666671</v>
      </c>
      <c r="I100" s="279">
        <v>2817.4333333333329</v>
      </c>
      <c r="J100" s="279">
        <v>2841.916666666667</v>
      </c>
      <c r="K100" s="277">
        <v>2792.95</v>
      </c>
      <c r="L100" s="277">
        <v>2745.35</v>
      </c>
      <c r="M100" s="277">
        <v>11.176629999999999</v>
      </c>
    </row>
    <row r="101" spans="1:13">
      <c r="A101" s="301">
        <v>92</v>
      </c>
      <c r="B101" s="277" t="s">
        <v>112</v>
      </c>
      <c r="C101" s="277">
        <v>356.25</v>
      </c>
      <c r="D101" s="279">
        <v>356.51666666666665</v>
      </c>
      <c r="E101" s="279">
        <v>354.63333333333333</v>
      </c>
      <c r="F101" s="279">
        <v>353.01666666666665</v>
      </c>
      <c r="G101" s="279">
        <v>351.13333333333333</v>
      </c>
      <c r="H101" s="279">
        <v>358.13333333333333</v>
      </c>
      <c r="I101" s="279">
        <v>360.01666666666665</v>
      </c>
      <c r="J101" s="279">
        <v>361.63333333333333</v>
      </c>
      <c r="K101" s="277">
        <v>358.4</v>
      </c>
      <c r="L101" s="277">
        <v>354.9</v>
      </c>
      <c r="M101" s="277">
        <v>4.47316</v>
      </c>
    </row>
    <row r="102" spans="1:13">
      <c r="A102" s="301">
        <v>93</v>
      </c>
      <c r="B102" s="277" t="s">
        <v>114</v>
      </c>
      <c r="C102" s="277">
        <v>162</v>
      </c>
      <c r="D102" s="279">
        <v>161.38333333333333</v>
      </c>
      <c r="E102" s="279">
        <v>160.31666666666666</v>
      </c>
      <c r="F102" s="279">
        <v>158.63333333333333</v>
      </c>
      <c r="G102" s="279">
        <v>157.56666666666666</v>
      </c>
      <c r="H102" s="279">
        <v>163.06666666666666</v>
      </c>
      <c r="I102" s="279">
        <v>164.13333333333333</v>
      </c>
      <c r="J102" s="279">
        <v>165.81666666666666</v>
      </c>
      <c r="K102" s="277">
        <v>162.44999999999999</v>
      </c>
      <c r="L102" s="277">
        <v>159.69999999999999</v>
      </c>
      <c r="M102" s="277">
        <v>82.583609999999993</v>
      </c>
    </row>
    <row r="103" spans="1:13">
      <c r="A103" s="301">
        <v>94</v>
      </c>
      <c r="B103" s="277" t="s">
        <v>115</v>
      </c>
      <c r="C103" s="277">
        <v>232.05</v>
      </c>
      <c r="D103" s="279">
        <v>231.76666666666665</v>
      </c>
      <c r="E103" s="279">
        <v>225.93333333333331</v>
      </c>
      <c r="F103" s="279">
        <v>219.81666666666666</v>
      </c>
      <c r="G103" s="279">
        <v>213.98333333333332</v>
      </c>
      <c r="H103" s="279">
        <v>237.8833333333333</v>
      </c>
      <c r="I103" s="279">
        <v>243.71666666666667</v>
      </c>
      <c r="J103" s="279">
        <v>249.83333333333329</v>
      </c>
      <c r="K103" s="277">
        <v>237.6</v>
      </c>
      <c r="L103" s="277">
        <v>225.65</v>
      </c>
      <c r="M103" s="277">
        <v>96.120279999999994</v>
      </c>
    </row>
    <row r="104" spans="1:13">
      <c r="A104" s="301">
        <v>95</v>
      </c>
      <c r="B104" s="277" t="s">
        <v>116</v>
      </c>
      <c r="C104" s="277">
        <v>2211.35</v>
      </c>
      <c r="D104" s="279">
        <v>2228.0166666666669</v>
      </c>
      <c r="E104" s="279">
        <v>2188.8833333333337</v>
      </c>
      <c r="F104" s="279">
        <v>2166.416666666667</v>
      </c>
      <c r="G104" s="279">
        <v>2127.2833333333338</v>
      </c>
      <c r="H104" s="279">
        <v>2250.4833333333336</v>
      </c>
      <c r="I104" s="279">
        <v>2289.6166666666668</v>
      </c>
      <c r="J104" s="279">
        <v>2312.0833333333335</v>
      </c>
      <c r="K104" s="277">
        <v>2267.15</v>
      </c>
      <c r="L104" s="277">
        <v>2205.5500000000002</v>
      </c>
      <c r="M104" s="277">
        <v>39.368859999999998</v>
      </c>
    </row>
    <row r="105" spans="1:13">
      <c r="A105" s="301">
        <v>96</v>
      </c>
      <c r="B105" s="277" t="s">
        <v>254</v>
      </c>
      <c r="C105" s="277">
        <v>207.4</v>
      </c>
      <c r="D105" s="279">
        <v>205.45000000000002</v>
      </c>
      <c r="E105" s="279">
        <v>200.25000000000003</v>
      </c>
      <c r="F105" s="279">
        <v>193.10000000000002</v>
      </c>
      <c r="G105" s="279">
        <v>187.90000000000003</v>
      </c>
      <c r="H105" s="279">
        <v>212.60000000000002</v>
      </c>
      <c r="I105" s="279">
        <v>217.8</v>
      </c>
      <c r="J105" s="279">
        <v>224.95000000000002</v>
      </c>
      <c r="K105" s="277">
        <v>210.65</v>
      </c>
      <c r="L105" s="277">
        <v>198.3</v>
      </c>
      <c r="M105" s="277">
        <v>59.59543</v>
      </c>
    </row>
    <row r="106" spans="1:13">
      <c r="A106" s="301">
        <v>97</v>
      </c>
      <c r="B106" s="277" t="s">
        <v>255</v>
      </c>
      <c r="C106" s="277">
        <v>35</v>
      </c>
      <c r="D106" s="279">
        <v>35.116666666666667</v>
      </c>
      <c r="E106" s="279">
        <v>34.683333333333337</v>
      </c>
      <c r="F106" s="279">
        <v>34.366666666666667</v>
      </c>
      <c r="G106" s="279">
        <v>33.933333333333337</v>
      </c>
      <c r="H106" s="279">
        <v>35.433333333333337</v>
      </c>
      <c r="I106" s="279">
        <v>35.86666666666666</v>
      </c>
      <c r="J106" s="279">
        <v>36.183333333333337</v>
      </c>
      <c r="K106" s="277">
        <v>35.549999999999997</v>
      </c>
      <c r="L106" s="277">
        <v>34.799999999999997</v>
      </c>
      <c r="M106" s="277">
        <v>12.476570000000001</v>
      </c>
    </row>
    <row r="107" spans="1:13">
      <c r="A107" s="301">
        <v>98</v>
      </c>
      <c r="B107" s="277" t="s">
        <v>109</v>
      </c>
      <c r="C107" s="277">
        <v>1875.8</v>
      </c>
      <c r="D107" s="279">
        <v>1885.8</v>
      </c>
      <c r="E107" s="279">
        <v>1861.6</v>
      </c>
      <c r="F107" s="279">
        <v>1847.3999999999999</v>
      </c>
      <c r="G107" s="279">
        <v>1823.1999999999998</v>
      </c>
      <c r="H107" s="279">
        <v>1900</v>
      </c>
      <c r="I107" s="279">
        <v>1924.2000000000003</v>
      </c>
      <c r="J107" s="279">
        <v>1938.4</v>
      </c>
      <c r="K107" s="277">
        <v>1910</v>
      </c>
      <c r="L107" s="277">
        <v>1871.6</v>
      </c>
      <c r="M107" s="277">
        <v>36.47242</v>
      </c>
    </row>
    <row r="108" spans="1:13">
      <c r="A108" s="301">
        <v>99</v>
      </c>
      <c r="B108" s="277" t="s">
        <v>118</v>
      </c>
      <c r="C108" s="277">
        <v>392.25</v>
      </c>
      <c r="D108" s="279">
        <v>388.91666666666669</v>
      </c>
      <c r="E108" s="279">
        <v>382.18333333333339</v>
      </c>
      <c r="F108" s="279">
        <v>372.11666666666673</v>
      </c>
      <c r="G108" s="279">
        <v>365.38333333333344</v>
      </c>
      <c r="H108" s="279">
        <v>398.98333333333335</v>
      </c>
      <c r="I108" s="279">
        <v>405.71666666666658</v>
      </c>
      <c r="J108" s="279">
        <v>415.7833333333333</v>
      </c>
      <c r="K108" s="277">
        <v>395.65</v>
      </c>
      <c r="L108" s="277">
        <v>378.85</v>
      </c>
      <c r="M108" s="277">
        <v>378.38252999999997</v>
      </c>
    </row>
    <row r="109" spans="1:13">
      <c r="A109" s="301">
        <v>100</v>
      </c>
      <c r="B109" s="277" t="s">
        <v>256</v>
      </c>
      <c r="C109" s="277">
        <v>1283.0999999999999</v>
      </c>
      <c r="D109" s="279">
        <v>1290.6833333333332</v>
      </c>
      <c r="E109" s="279">
        <v>1267.5166666666664</v>
      </c>
      <c r="F109" s="279">
        <v>1251.9333333333332</v>
      </c>
      <c r="G109" s="279">
        <v>1228.7666666666664</v>
      </c>
      <c r="H109" s="279">
        <v>1306.2666666666664</v>
      </c>
      <c r="I109" s="279">
        <v>1329.4333333333329</v>
      </c>
      <c r="J109" s="279">
        <v>1345.0166666666664</v>
      </c>
      <c r="K109" s="277">
        <v>1313.85</v>
      </c>
      <c r="L109" s="277">
        <v>1275.0999999999999</v>
      </c>
      <c r="M109" s="277">
        <v>4.4782900000000003</v>
      </c>
    </row>
    <row r="110" spans="1:13">
      <c r="A110" s="301">
        <v>101</v>
      </c>
      <c r="B110" s="277" t="s">
        <v>119</v>
      </c>
      <c r="C110" s="277">
        <v>450.8</v>
      </c>
      <c r="D110" s="279">
        <v>448.81666666666666</v>
      </c>
      <c r="E110" s="279">
        <v>444.98333333333335</v>
      </c>
      <c r="F110" s="279">
        <v>439.16666666666669</v>
      </c>
      <c r="G110" s="279">
        <v>435.33333333333337</v>
      </c>
      <c r="H110" s="279">
        <v>454.63333333333333</v>
      </c>
      <c r="I110" s="279">
        <v>458.4666666666667</v>
      </c>
      <c r="J110" s="279">
        <v>464.2833333333333</v>
      </c>
      <c r="K110" s="277">
        <v>452.65</v>
      </c>
      <c r="L110" s="277">
        <v>443</v>
      </c>
      <c r="M110" s="277">
        <v>41.139499999999998</v>
      </c>
    </row>
    <row r="111" spans="1:13">
      <c r="A111" s="301">
        <v>102</v>
      </c>
      <c r="B111" s="277" t="s">
        <v>257</v>
      </c>
      <c r="C111" s="277">
        <v>39.1</v>
      </c>
      <c r="D111" s="279">
        <v>39.06666666666667</v>
      </c>
      <c r="E111" s="279">
        <v>38.583333333333343</v>
      </c>
      <c r="F111" s="279">
        <v>38.06666666666667</v>
      </c>
      <c r="G111" s="279">
        <v>37.583333333333343</v>
      </c>
      <c r="H111" s="279">
        <v>39.583333333333343</v>
      </c>
      <c r="I111" s="279">
        <v>40.066666666666677</v>
      </c>
      <c r="J111" s="279">
        <v>40.583333333333343</v>
      </c>
      <c r="K111" s="277">
        <v>39.549999999999997</v>
      </c>
      <c r="L111" s="277">
        <v>38.549999999999997</v>
      </c>
      <c r="M111" s="277">
        <v>18.032820000000001</v>
      </c>
    </row>
    <row r="112" spans="1:13">
      <c r="A112" s="301">
        <v>103</v>
      </c>
      <c r="B112" s="277" t="s">
        <v>121</v>
      </c>
      <c r="C112" s="277">
        <v>27.3</v>
      </c>
      <c r="D112" s="279">
        <v>27.183333333333334</v>
      </c>
      <c r="E112" s="279">
        <v>26.916666666666668</v>
      </c>
      <c r="F112" s="279">
        <v>26.533333333333335</v>
      </c>
      <c r="G112" s="279">
        <v>26.266666666666669</v>
      </c>
      <c r="H112" s="279">
        <v>27.566666666666666</v>
      </c>
      <c r="I112" s="279">
        <v>27.833333333333332</v>
      </c>
      <c r="J112" s="279">
        <v>28.216666666666665</v>
      </c>
      <c r="K112" s="277">
        <v>27.45</v>
      </c>
      <c r="L112" s="277">
        <v>26.8</v>
      </c>
      <c r="M112" s="277">
        <v>238.29410999999999</v>
      </c>
    </row>
    <row r="113" spans="1:13">
      <c r="A113" s="301">
        <v>104</v>
      </c>
      <c r="B113" s="277" t="s">
        <v>128</v>
      </c>
      <c r="C113" s="277">
        <v>200.7</v>
      </c>
      <c r="D113" s="279">
        <v>199.66666666666666</v>
      </c>
      <c r="E113" s="279">
        <v>197.83333333333331</v>
      </c>
      <c r="F113" s="279">
        <v>194.96666666666667</v>
      </c>
      <c r="G113" s="279">
        <v>193.13333333333333</v>
      </c>
      <c r="H113" s="279">
        <v>202.5333333333333</v>
      </c>
      <c r="I113" s="279">
        <v>204.36666666666662</v>
      </c>
      <c r="J113" s="279">
        <v>207.23333333333329</v>
      </c>
      <c r="K113" s="277">
        <v>201.5</v>
      </c>
      <c r="L113" s="277">
        <v>196.8</v>
      </c>
      <c r="M113" s="277">
        <v>314.88139999999999</v>
      </c>
    </row>
    <row r="114" spans="1:13">
      <c r="A114" s="301">
        <v>105</v>
      </c>
      <c r="B114" s="277" t="s">
        <v>117</v>
      </c>
      <c r="C114" s="277">
        <v>219.25</v>
      </c>
      <c r="D114" s="279">
        <v>220</v>
      </c>
      <c r="E114" s="279">
        <v>216.75</v>
      </c>
      <c r="F114" s="279">
        <v>214.25</v>
      </c>
      <c r="G114" s="279">
        <v>211</v>
      </c>
      <c r="H114" s="279">
        <v>222.5</v>
      </c>
      <c r="I114" s="279">
        <v>225.75</v>
      </c>
      <c r="J114" s="279">
        <v>228.25</v>
      </c>
      <c r="K114" s="277">
        <v>223.25</v>
      </c>
      <c r="L114" s="277">
        <v>217.5</v>
      </c>
      <c r="M114" s="277">
        <v>110.27856</v>
      </c>
    </row>
    <row r="115" spans="1:13">
      <c r="A115" s="301">
        <v>106</v>
      </c>
      <c r="B115" s="277" t="s">
        <v>258</v>
      </c>
      <c r="C115" s="277">
        <v>116.75</v>
      </c>
      <c r="D115" s="279">
        <v>117.25</v>
      </c>
      <c r="E115" s="279">
        <v>114.75</v>
      </c>
      <c r="F115" s="279">
        <v>112.75</v>
      </c>
      <c r="G115" s="279">
        <v>110.25</v>
      </c>
      <c r="H115" s="279">
        <v>119.25</v>
      </c>
      <c r="I115" s="279">
        <v>121.75</v>
      </c>
      <c r="J115" s="279">
        <v>123.75</v>
      </c>
      <c r="K115" s="277">
        <v>119.75</v>
      </c>
      <c r="L115" s="277">
        <v>115.25</v>
      </c>
      <c r="M115" s="277">
        <v>6.6678699999999997</v>
      </c>
    </row>
    <row r="116" spans="1:13">
      <c r="A116" s="301">
        <v>107</v>
      </c>
      <c r="B116" s="277" t="s">
        <v>259</v>
      </c>
      <c r="C116" s="277">
        <v>61.2</v>
      </c>
      <c r="D116" s="279">
        <v>61.133333333333333</v>
      </c>
      <c r="E116" s="279">
        <v>60.566666666666663</v>
      </c>
      <c r="F116" s="279">
        <v>59.93333333333333</v>
      </c>
      <c r="G116" s="279">
        <v>59.36666666666666</v>
      </c>
      <c r="H116" s="279">
        <v>61.766666666666666</v>
      </c>
      <c r="I116" s="279">
        <v>62.333333333333343</v>
      </c>
      <c r="J116" s="279">
        <v>62.966666666666669</v>
      </c>
      <c r="K116" s="277">
        <v>61.7</v>
      </c>
      <c r="L116" s="277">
        <v>60.5</v>
      </c>
      <c r="M116" s="277">
        <v>11.55015</v>
      </c>
    </row>
    <row r="117" spans="1:13">
      <c r="A117" s="301">
        <v>108</v>
      </c>
      <c r="B117" s="277" t="s">
        <v>260</v>
      </c>
      <c r="C117" s="277">
        <v>81.349999999999994</v>
      </c>
      <c r="D117" s="279">
        <v>81.266666666666666</v>
      </c>
      <c r="E117" s="279">
        <v>80.033333333333331</v>
      </c>
      <c r="F117" s="279">
        <v>78.716666666666669</v>
      </c>
      <c r="G117" s="279">
        <v>77.483333333333334</v>
      </c>
      <c r="H117" s="279">
        <v>82.583333333333329</v>
      </c>
      <c r="I117" s="279">
        <v>83.816666666666649</v>
      </c>
      <c r="J117" s="279">
        <v>85.133333333333326</v>
      </c>
      <c r="K117" s="277">
        <v>82.5</v>
      </c>
      <c r="L117" s="277">
        <v>79.95</v>
      </c>
      <c r="M117" s="277">
        <v>37.91825</v>
      </c>
    </row>
    <row r="118" spans="1:13">
      <c r="A118" s="301">
        <v>109</v>
      </c>
      <c r="B118" s="277" t="s">
        <v>127</v>
      </c>
      <c r="C118" s="277">
        <v>94.3</v>
      </c>
      <c r="D118" s="279">
        <v>93.649999999999991</v>
      </c>
      <c r="E118" s="279">
        <v>91.84999999999998</v>
      </c>
      <c r="F118" s="279">
        <v>89.399999999999991</v>
      </c>
      <c r="G118" s="279">
        <v>87.59999999999998</v>
      </c>
      <c r="H118" s="279">
        <v>96.09999999999998</v>
      </c>
      <c r="I118" s="279">
        <v>97.899999999999991</v>
      </c>
      <c r="J118" s="279">
        <v>100.34999999999998</v>
      </c>
      <c r="K118" s="277">
        <v>95.45</v>
      </c>
      <c r="L118" s="277">
        <v>91.2</v>
      </c>
      <c r="M118" s="277">
        <v>449.20974999999999</v>
      </c>
    </row>
    <row r="119" spans="1:13">
      <c r="A119" s="301">
        <v>110</v>
      </c>
      <c r="B119" s="277" t="s">
        <v>122</v>
      </c>
      <c r="C119" s="277">
        <v>414.15</v>
      </c>
      <c r="D119" s="279">
        <v>412.01666666666665</v>
      </c>
      <c r="E119" s="279">
        <v>408.13333333333333</v>
      </c>
      <c r="F119" s="279">
        <v>402.11666666666667</v>
      </c>
      <c r="G119" s="279">
        <v>398.23333333333335</v>
      </c>
      <c r="H119" s="279">
        <v>418.0333333333333</v>
      </c>
      <c r="I119" s="279">
        <v>421.91666666666663</v>
      </c>
      <c r="J119" s="279">
        <v>427.93333333333328</v>
      </c>
      <c r="K119" s="277">
        <v>415.9</v>
      </c>
      <c r="L119" s="277">
        <v>406</v>
      </c>
      <c r="M119" s="277">
        <v>43.347380000000001</v>
      </c>
    </row>
    <row r="120" spans="1:13">
      <c r="A120" s="301">
        <v>111</v>
      </c>
      <c r="B120" s="277" t="s">
        <v>124</v>
      </c>
      <c r="C120" s="277">
        <v>513.9</v>
      </c>
      <c r="D120" s="279">
        <v>515</v>
      </c>
      <c r="E120" s="279">
        <v>509</v>
      </c>
      <c r="F120" s="279">
        <v>504.1</v>
      </c>
      <c r="G120" s="279">
        <v>498.1</v>
      </c>
      <c r="H120" s="279">
        <v>519.9</v>
      </c>
      <c r="I120" s="279">
        <v>525.9</v>
      </c>
      <c r="J120" s="279">
        <v>530.79999999999995</v>
      </c>
      <c r="K120" s="277">
        <v>521</v>
      </c>
      <c r="L120" s="277">
        <v>510.1</v>
      </c>
      <c r="M120" s="277">
        <v>113.00648</v>
      </c>
    </row>
    <row r="121" spans="1:13">
      <c r="A121" s="301">
        <v>112</v>
      </c>
      <c r="B121" s="277" t="s">
        <v>261</v>
      </c>
      <c r="C121" s="277">
        <v>3272.3</v>
      </c>
      <c r="D121" s="279">
        <v>3245.7666666666664</v>
      </c>
      <c r="E121" s="279">
        <v>3197.5333333333328</v>
      </c>
      <c r="F121" s="279">
        <v>3122.7666666666664</v>
      </c>
      <c r="G121" s="279">
        <v>3074.5333333333328</v>
      </c>
      <c r="H121" s="279">
        <v>3320.5333333333328</v>
      </c>
      <c r="I121" s="279">
        <v>3368.7666666666664</v>
      </c>
      <c r="J121" s="279">
        <v>3443.5333333333328</v>
      </c>
      <c r="K121" s="277">
        <v>3294</v>
      </c>
      <c r="L121" s="277">
        <v>3171</v>
      </c>
      <c r="M121" s="277">
        <v>2.9699800000000001</v>
      </c>
    </row>
    <row r="122" spans="1:13">
      <c r="A122" s="301">
        <v>113</v>
      </c>
      <c r="B122" s="277" t="s">
        <v>126</v>
      </c>
      <c r="C122" s="277">
        <v>907.95</v>
      </c>
      <c r="D122" s="279">
        <v>908.13333333333333</v>
      </c>
      <c r="E122" s="279">
        <v>900.4666666666667</v>
      </c>
      <c r="F122" s="279">
        <v>892.98333333333335</v>
      </c>
      <c r="G122" s="279">
        <v>885.31666666666672</v>
      </c>
      <c r="H122" s="279">
        <v>915.61666666666667</v>
      </c>
      <c r="I122" s="279">
        <v>923.28333333333342</v>
      </c>
      <c r="J122" s="279">
        <v>930.76666666666665</v>
      </c>
      <c r="K122" s="277">
        <v>915.8</v>
      </c>
      <c r="L122" s="277">
        <v>900.65</v>
      </c>
      <c r="M122" s="277">
        <v>130.52804</v>
      </c>
    </row>
    <row r="123" spans="1:13">
      <c r="A123" s="301">
        <v>114</v>
      </c>
      <c r="B123" s="277" t="s">
        <v>123</v>
      </c>
      <c r="C123" s="277">
        <v>963.85</v>
      </c>
      <c r="D123" s="279">
        <v>968.98333333333323</v>
      </c>
      <c r="E123" s="279">
        <v>955.96666666666647</v>
      </c>
      <c r="F123" s="279">
        <v>948.08333333333326</v>
      </c>
      <c r="G123" s="279">
        <v>935.06666666666649</v>
      </c>
      <c r="H123" s="279">
        <v>976.86666666666645</v>
      </c>
      <c r="I123" s="279">
        <v>989.8833333333331</v>
      </c>
      <c r="J123" s="279">
        <v>997.76666666666642</v>
      </c>
      <c r="K123" s="277">
        <v>982</v>
      </c>
      <c r="L123" s="277">
        <v>961.1</v>
      </c>
      <c r="M123" s="277">
        <v>11.246639999999999</v>
      </c>
    </row>
    <row r="124" spans="1:13">
      <c r="A124" s="301">
        <v>115</v>
      </c>
      <c r="B124" s="277" t="s">
        <v>262</v>
      </c>
      <c r="C124" s="277">
        <v>1788.65</v>
      </c>
      <c r="D124" s="279">
        <v>1778.55</v>
      </c>
      <c r="E124" s="279">
        <v>1757.1</v>
      </c>
      <c r="F124" s="279">
        <v>1725.55</v>
      </c>
      <c r="G124" s="279">
        <v>1704.1</v>
      </c>
      <c r="H124" s="279">
        <v>1810.1</v>
      </c>
      <c r="I124" s="279">
        <v>1831.5500000000002</v>
      </c>
      <c r="J124" s="279">
        <v>1863.1</v>
      </c>
      <c r="K124" s="277">
        <v>1800</v>
      </c>
      <c r="L124" s="277">
        <v>1747</v>
      </c>
      <c r="M124" s="277">
        <v>2.67326</v>
      </c>
    </row>
    <row r="125" spans="1:13">
      <c r="A125" s="301">
        <v>116</v>
      </c>
      <c r="B125" s="277" t="s">
        <v>263</v>
      </c>
      <c r="C125" s="277">
        <v>46.65</v>
      </c>
      <c r="D125" s="279">
        <v>46.65</v>
      </c>
      <c r="E125" s="279">
        <v>46</v>
      </c>
      <c r="F125" s="279">
        <v>45.35</v>
      </c>
      <c r="G125" s="279">
        <v>44.7</v>
      </c>
      <c r="H125" s="279">
        <v>47.3</v>
      </c>
      <c r="I125" s="279">
        <v>47.949999999999989</v>
      </c>
      <c r="J125" s="279">
        <v>48.599999999999994</v>
      </c>
      <c r="K125" s="277">
        <v>47.3</v>
      </c>
      <c r="L125" s="277">
        <v>46</v>
      </c>
      <c r="M125" s="277">
        <v>4.2979399999999996</v>
      </c>
    </row>
    <row r="126" spans="1:13">
      <c r="A126" s="301">
        <v>117</v>
      </c>
      <c r="B126" s="277" t="s">
        <v>130</v>
      </c>
      <c r="C126" s="277">
        <v>209.35</v>
      </c>
      <c r="D126" s="279">
        <v>208.43333333333331</v>
      </c>
      <c r="E126" s="279">
        <v>206.36666666666662</v>
      </c>
      <c r="F126" s="279">
        <v>203.3833333333333</v>
      </c>
      <c r="G126" s="279">
        <v>201.31666666666661</v>
      </c>
      <c r="H126" s="279">
        <v>211.41666666666663</v>
      </c>
      <c r="I126" s="279">
        <v>213.48333333333329</v>
      </c>
      <c r="J126" s="279">
        <v>216.46666666666664</v>
      </c>
      <c r="K126" s="277">
        <v>210.5</v>
      </c>
      <c r="L126" s="277">
        <v>205.45</v>
      </c>
      <c r="M126" s="277">
        <v>52.511589999999998</v>
      </c>
    </row>
    <row r="127" spans="1:13">
      <c r="A127" s="301">
        <v>118</v>
      </c>
      <c r="B127" s="277" t="s">
        <v>129</v>
      </c>
      <c r="C127" s="277">
        <v>171.75</v>
      </c>
      <c r="D127" s="279">
        <v>172.54999999999998</v>
      </c>
      <c r="E127" s="279">
        <v>169.19999999999996</v>
      </c>
      <c r="F127" s="279">
        <v>166.64999999999998</v>
      </c>
      <c r="G127" s="279">
        <v>163.29999999999995</v>
      </c>
      <c r="H127" s="279">
        <v>175.09999999999997</v>
      </c>
      <c r="I127" s="279">
        <v>178.45</v>
      </c>
      <c r="J127" s="279">
        <v>180.99999999999997</v>
      </c>
      <c r="K127" s="277">
        <v>175.9</v>
      </c>
      <c r="L127" s="277">
        <v>170</v>
      </c>
      <c r="M127" s="277">
        <v>80.986239999999995</v>
      </c>
    </row>
    <row r="128" spans="1:13">
      <c r="A128" s="301">
        <v>119</v>
      </c>
      <c r="B128" s="277" t="s">
        <v>131</v>
      </c>
      <c r="C128" s="277">
        <v>1744.35</v>
      </c>
      <c r="D128" s="279">
        <v>1731.4666666666665</v>
      </c>
      <c r="E128" s="279">
        <v>1708.1833333333329</v>
      </c>
      <c r="F128" s="279">
        <v>1672.0166666666664</v>
      </c>
      <c r="G128" s="279">
        <v>1648.7333333333329</v>
      </c>
      <c r="H128" s="279">
        <v>1767.633333333333</v>
      </c>
      <c r="I128" s="279">
        <v>1790.9166666666663</v>
      </c>
      <c r="J128" s="279">
        <v>1827.083333333333</v>
      </c>
      <c r="K128" s="277">
        <v>1754.75</v>
      </c>
      <c r="L128" s="277">
        <v>1695.3</v>
      </c>
      <c r="M128" s="277">
        <v>7.3569599999999999</v>
      </c>
    </row>
    <row r="129" spans="1:13">
      <c r="A129" s="301">
        <v>120</v>
      </c>
      <c r="B129" s="277" t="s">
        <v>264</v>
      </c>
      <c r="C129" s="277">
        <v>746.55</v>
      </c>
      <c r="D129" s="279">
        <v>744.55000000000007</v>
      </c>
      <c r="E129" s="279">
        <v>734.10000000000014</v>
      </c>
      <c r="F129" s="279">
        <v>721.65000000000009</v>
      </c>
      <c r="G129" s="279">
        <v>711.20000000000016</v>
      </c>
      <c r="H129" s="279">
        <v>757.00000000000011</v>
      </c>
      <c r="I129" s="279">
        <v>767.45000000000016</v>
      </c>
      <c r="J129" s="279">
        <v>779.90000000000009</v>
      </c>
      <c r="K129" s="277">
        <v>755</v>
      </c>
      <c r="L129" s="277">
        <v>732.1</v>
      </c>
      <c r="M129" s="277">
        <v>3.9705400000000002</v>
      </c>
    </row>
    <row r="130" spans="1:13">
      <c r="A130" s="301">
        <v>121</v>
      </c>
      <c r="B130" s="277" t="s">
        <v>133</v>
      </c>
      <c r="C130" s="277">
        <v>1374.05</v>
      </c>
      <c r="D130" s="279">
        <v>1363.0666666666666</v>
      </c>
      <c r="E130" s="279">
        <v>1346.2833333333333</v>
      </c>
      <c r="F130" s="279">
        <v>1318.5166666666667</v>
      </c>
      <c r="G130" s="279">
        <v>1301.7333333333333</v>
      </c>
      <c r="H130" s="279">
        <v>1390.8333333333333</v>
      </c>
      <c r="I130" s="279">
        <v>1407.6166666666666</v>
      </c>
      <c r="J130" s="279">
        <v>1435.3833333333332</v>
      </c>
      <c r="K130" s="277">
        <v>1379.85</v>
      </c>
      <c r="L130" s="277">
        <v>1335.3</v>
      </c>
      <c r="M130" s="277">
        <v>43.087739999999997</v>
      </c>
    </row>
    <row r="131" spans="1:13">
      <c r="A131" s="301">
        <v>122</v>
      </c>
      <c r="B131" s="277" t="s">
        <v>134</v>
      </c>
      <c r="C131" s="277">
        <v>61.95</v>
      </c>
      <c r="D131" s="279">
        <v>62.1</v>
      </c>
      <c r="E131" s="279">
        <v>61.45</v>
      </c>
      <c r="F131" s="279">
        <v>60.95</v>
      </c>
      <c r="G131" s="279">
        <v>60.300000000000004</v>
      </c>
      <c r="H131" s="279">
        <v>62.6</v>
      </c>
      <c r="I131" s="279">
        <v>63.249999999999993</v>
      </c>
      <c r="J131" s="279">
        <v>63.75</v>
      </c>
      <c r="K131" s="277">
        <v>62.75</v>
      </c>
      <c r="L131" s="277">
        <v>61.6</v>
      </c>
      <c r="M131" s="277">
        <v>63.249099999999999</v>
      </c>
    </row>
    <row r="132" spans="1:13">
      <c r="A132" s="301">
        <v>123</v>
      </c>
      <c r="B132" s="277" t="s">
        <v>265</v>
      </c>
      <c r="C132" s="277">
        <v>1399.4</v>
      </c>
      <c r="D132" s="279">
        <v>1407.1833333333332</v>
      </c>
      <c r="E132" s="279">
        <v>1381.5666666666664</v>
      </c>
      <c r="F132" s="279">
        <v>1363.7333333333331</v>
      </c>
      <c r="G132" s="279">
        <v>1338.1166666666663</v>
      </c>
      <c r="H132" s="279">
        <v>1425.0166666666664</v>
      </c>
      <c r="I132" s="279">
        <v>1450.6333333333332</v>
      </c>
      <c r="J132" s="279">
        <v>1468.4666666666665</v>
      </c>
      <c r="K132" s="277">
        <v>1432.8</v>
      </c>
      <c r="L132" s="277">
        <v>1389.35</v>
      </c>
      <c r="M132" s="277">
        <v>0.87516000000000005</v>
      </c>
    </row>
    <row r="133" spans="1:13">
      <c r="A133" s="301">
        <v>124</v>
      </c>
      <c r="B133" s="277" t="s">
        <v>135</v>
      </c>
      <c r="C133" s="277">
        <v>273.95</v>
      </c>
      <c r="D133" s="279">
        <v>273.11666666666662</v>
      </c>
      <c r="E133" s="279">
        <v>270.83333333333326</v>
      </c>
      <c r="F133" s="279">
        <v>267.71666666666664</v>
      </c>
      <c r="G133" s="279">
        <v>265.43333333333328</v>
      </c>
      <c r="H133" s="279">
        <v>276.23333333333323</v>
      </c>
      <c r="I133" s="279">
        <v>278.51666666666665</v>
      </c>
      <c r="J133" s="279">
        <v>281.63333333333321</v>
      </c>
      <c r="K133" s="277">
        <v>275.39999999999998</v>
      </c>
      <c r="L133" s="277">
        <v>270</v>
      </c>
      <c r="M133" s="277">
        <v>27.409279999999999</v>
      </c>
    </row>
    <row r="134" spans="1:13">
      <c r="A134" s="301">
        <v>125</v>
      </c>
      <c r="B134" s="277" t="s">
        <v>266</v>
      </c>
      <c r="C134" s="277">
        <v>2261.9499999999998</v>
      </c>
      <c r="D134" s="279">
        <v>2290.3166666666666</v>
      </c>
      <c r="E134" s="279">
        <v>2221.6333333333332</v>
      </c>
      <c r="F134" s="279">
        <v>2181.3166666666666</v>
      </c>
      <c r="G134" s="279">
        <v>2112.6333333333332</v>
      </c>
      <c r="H134" s="279">
        <v>2330.6333333333332</v>
      </c>
      <c r="I134" s="279">
        <v>2399.3166666666666</v>
      </c>
      <c r="J134" s="279">
        <v>2439.6333333333332</v>
      </c>
      <c r="K134" s="277">
        <v>2359</v>
      </c>
      <c r="L134" s="277">
        <v>2250</v>
      </c>
      <c r="M134" s="277">
        <v>2.3014100000000002</v>
      </c>
    </row>
    <row r="135" spans="1:13">
      <c r="A135" s="301">
        <v>126</v>
      </c>
      <c r="B135" s="277" t="s">
        <v>136</v>
      </c>
      <c r="C135" s="277">
        <v>916.55</v>
      </c>
      <c r="D135" s="279">
        <v>921.94999999999993</v>
      </c>
      <c r="E135" s="279">
        <v>905.94999999999982</v>
      </c>
      <c r="F135" s="279">
        <v>895.34999999999991</v>
      </c>
      <c r="G135" s="279">
        <v>879.3499999999998</v>
      </c>
      <c r="H135" s="279">
        <v>932.54999999999984</v>
      </c>
      <c r="I135" s="279">
        <v>948.55000000000007</v>
      </c>
      <c r="J135" s="279">
        <v>959.14999999999986</v>
      </c>
      <c r="K135" s="277">
        <v>937.95</v>
      </c>
      <c r="L135" s="277">
        <v>911.35</v>
      </c>
      <c r="M135" s="277">
        <v>90.751109999999997</v>
      </c>
    </row>
    <row r="136" spans="1:13">
      <c r="A136" s="301">
        <v>127</v>
      </c>
      <c r="B136" s="277" t="s">
        <v>137</v>
      </c>
      <c r="C136" s="277">
        <v>863</v>
      </c>
      <c r="D136" s="279">
        <v>859.73333333333323</v>
      </c>
      <c r="E136" s="279">
        <v>854.56666666666649</v>
      </c>
      <c r="F136" s="279">
        <v>846.13333333333321</v>
      </c>
      <c r="G136" s="279">
        <v>840.96666666666647</v>
      </c>
      <c r="H136" s="279">
        <v>868.16666666666652</v>
      </c>
      <c r="I136" s="279">
        <v>873.33333333333326</v>
      </c>
      <c r="J136" s="279">
        <v>881.76666666666654</v>
      </c>
      <c r="K136" s="277">
        <v>864.9</v>
      </c>
      <c r="L136" s="277">
        <v>851.3</v>
      </c>
      <c r="M136" s="277">
        <v>15.9002</v>
      </c>
    </row>
    <row r="137" spans="1:13">
      <c r="A137" s="301">
        <v>128</v>
      </c>
      <c r="B137" s="277" t="s">
        <v>148</v>
      </c>
      <c r="C137" s="277">
        <v>63357.35</v>
      </c>
      <c r="D137" s="279">
        <v>63750.299999999996</v>
      </c>
      <c r="E137" s="279">
        <v>62707.049999999988</v>
      </c>
      <c r="F137" s="279">
        <v>62056.749999999993</v>
      </c>
      <c r="G137" s="279">
        <v>61013.499999999985</v>
      </c>
      <c r="H137" s="279">
        <v>64400.599999999991</v>
      </c>
      <c r="I137" s="279">
        <v>65443.850000000006</v>
      </c>
      <c r="J137" s="279">
        <v>66094.149999999994</v>
      </c>
      <c r="K137" s="277">
        <v>64793.55</v>
      </c>
      <c r="L137" s="277">
        <v>63100</v>
      </c>
      <c r="M137" s="277">
        <v>0.13508999999999999</v>
      </c>
    </row>
    <row r="138" spans="1:13">
      <c r="A138" s="301">
        <v>129</v>
      </c>
      <c r="B138" s="277" t="s">
        <v>145</v>
      </c>
      <c r="C138" s="277">
        <v>1028.05</v>
      </c>
      <c r="D138" s="279">
        <v>1021.3166666666666</v>
      </c>
      <c r="E138" s="279">
        <v>1005.7333333333331</v>
      </c>
      <c r="F138" s="279">
        <v>983.41666666666652</v>
      </c>
      <c r="G138" s="279">
        <v>967.83333333333303</v>
      </c>
      <c r="H138" s="279">
        <v>1043.6333333333332</v>
      </c>
      <c r="I138" s="279">
        <v>1059.2166666666667</v>
      </c>
      <c r="J138" s="279">
        <v>1081.5333333333333</v>
      </c>
      <c r="K138" s="277">
        <v>1036.9000000000001</v>
      </c>
      <c r="L138" s="277">
        <v>999</v>
      </c>
      <c r="M138" s="277">
        <v>15.6508</v>
      </c>
    </row>
    <row r="139" spans="1:13">
      <c r="A139" s="301">
        <v>130</v>
      </c>
      <c r="B139" s="277" t="s">
        <v>139</v>
      </c>
      <c r="C139" s="277">
        <v>148.6</v>
      </c>
      <c r="D139" s="279">
        <v>149.70000000000002</v>
      </c>
      <c r="E139" s="279">
        <v>145.90000000000003</v>
      </c>
      <c r="F139" s="279">
        <v>143.20000000000002</v>
      </c>
      <c r="G139" s="279">
        <v>139.40000000000003</v>
      </c>
      <c r="H139" s="279">
        <v>152.40000000000003</v>
      </c>
      <c r="I139" s="279">
        <v>156.20000000000005</v>
      </c>
      <c r="J139" s="279">
        <v>158.90000000000003</v>
      </c>
      <c r="K139" s="277">
        <v>153.5</v>
      </c>
      <c r="L139" s="277">
        <v>147</v>
      </c>
      <c r="M139" s="277">
        <v>193.82517000000001</v>
      </c>
    </row>
    <row r="140" spans="1:13">
      <c r="A140" s="301">
        <v>131</v>
      </c>
      <c r="B140" s="277" t="s">
        <v>138</v>
      </c>
      <c r="C140" s="277">
        <v>603.35</v>
      </c>
      <c r="D140" s="279">
        <v>598.94999999999993</v>
      </c>
      <c r="E140" s="279">
        <v>588.89999999999986</v>
      </c>
      <c r="F140" s="279">
        <v>574.44999999999993</v>
      </c>
      <c r="G140" s="279">
        <v>564.39999999999986</v>
      </c>
      <c r="H140" s="279">
        <v>613.39999999999986</v>
      </c>
      <c r="I140" s="279">
        <v>623.44999999999982</v>
      </c>
      <c r="J140" s="279">
        <v>637.89999999999986</v>
      </c>
      <c r="K140" s="277">
        <v>609</v>
      </c>
      <c r="L140" s="277">
        <v>584.5</v>
      </c>
      <c r="M140" s="277">
        <v>76.060289999999995</v>
      </c>
    </row>
    <row r="141" spans="1:13">
      <c r="A141" s="301">
        <v>132</v>
      </c>
      <c r="B141" s="277" t="s">
        <v>140</v>
      </c>
      <c r="C141" s="277">
        <v>180.5</v>
      </c>
      <c r="D141" s="279">
        <v>178.5</v>
      </c>
      <c r="E141" s="279">
        <v>175.25</v>
      </c>
      <c r="F141" s="279">
        <v>170</v>
      </c>
      <c r="G141" s="279">
        <v>166.75</v>
      </c>
      <c r="H141" s="279">
        <v>183.75</v>
      </c>
      <c r="I141" s="279">
        <v>187</v>
      </c>
      <c r="J141" s="279">
        <v>192.25</v>
      </c>
      <c r="K141" s="277">
        <v>181.75</v>
      </c>
      <c r="L141" s="277">
        <v>173.25</v>
      </c>
      <c r="M141" s="277">
        <v>146.97879</v>
      </c>
    </row>
    <row r="142" spans="1:13">
      <c r="A142" s="301">
        <v>133</v>
      </c>
      <c r="B142" s="277" t="s">
        <v>267</v>
      </c>
      <c r="C142" s="277">
        <v>36.6</v>
      </c>
      <c r="D142" s="279">
        <v>36.833333333333336</v>
      </c>
      <c r="E142" s="279">
        <v>35.866666666666674</v>
      </c>
      <c r="F142" s="279">
        <v>35.13333333333334</v>
      </c>
      <c r="G142" s="279">
        <v>34.166666666666679</v>
      </c>
      <c r="H142" s="279">
        <v>37.56666666666667</v>
      </c>
      <c r="I142" s="279">
        <v>38.533333333333324</v>
      </c>
      <c r="J142" s="279">
        <v>39.266666666666666</v>
      </c>
      <c r="K142" s="277">
        <v>37.799999999999997</v>
      </c>
      <c r="L142" s="277">
        <v>36.1</v>
      </c>
      <c r="M142" s="277">
        <v>21.461480000000002</v>
      </c>
    </row>
    <row r="143" spans="1:13">
      <c r="A143" s="301">
        <v>134</v>
      </c>
      <c r="B143" s="277" t="s">
        <v>141</v>
      </c>
      <c r="C143" s="277">
        <v>349.7</v>
      </c>
      <c r="D143" s="279">
        <v>350.7</v>
      </c>
      <c r="E143" s="279">
        <v>347</v>
      </c>
      <c r="F143" s="279">
        <v>344.3</v>
      </c>
      <c r="G143" s="279">
        <v>340.6</v>
      </c>
      <c r="H143" s="279">
        <v>353.4</v>
      </c>
      <c r="I143" s="279">
        <v>357.09999999999991</v>
      </c>
      <c r="J143" s="279">
        <v>359.79999999999995</v>
      </c>
      <c r="K143" s="277">
        <v>354.4</v>
      </c>
      <c r="L143" s="277">
        <v>348</v>
      </c>
      <c r="M143" s="277">
        <v>25.450559999999999</v>
      </c>
    </row>
    <row r="144" spans="1:13">
      <c r="A144" s="301">
        <v>135</v>
      </c>
      <c r="B144" s="277" t="s">
        <v>142</v>
      </c>
      <c r="C144" s="277">
        <v>6065.95</v>
      </c>
      <c r="D144" s="279">
        <v>6041.3</v>
      </c>
      <c r="E144" s="279">
        <v>5992.6</v>
      </c>
      <c r="F144" s="279">
        <v>5919.25</v>
      </c>
      <c r="G144" s="279">
        <v>5870.55</v>
      </c>
      <c r="H144" s="279">
        <v>6114.6500000000005</v>
      </c>
      <c r="I144" s="279">
        <v>6163.3499999999995</v>
      </c>
      <c r="J144" s="279">
        <v>6236.7000000000007</v>
      </c>
      <c r="K144" s="277">
        <v>6090</v>
      </c>
      <c r="L144" s="277">
        <v>5967.95</v>
      </c>
      <c r="M144" s="277">
        <v>7.0170199999999996</v>
      </c>
    </row>
    <row r="145" spans="1:13">
      <c r="A145" s="301">
        <v>136</v>
      </c>
      <c r="B145" s="277" t="s">
        <v>144</v>
      </c>
      <c r="C145" s="277">
        <v>570.1</v>
      </c>
      <c r="D145" s="279">
        <v>570.51666666666677</v>
      </c>
      <c r="E145" s="279">
        <v>561.23333333333358</v>
      </c>
      <c r="F145" s="279">
        <v>552.36666666666679</v>
      </c>
      <c r="G145" s="279">
        <v>543.0833333333336</v>
      </c>
      <c r="H145" s="279">
        <v>579.38333333333355</v>
      </c>
      <c r="I145" s="279">
        <v>588.66666666666663</v>
      </c>
      <c r="J145" s="279">
        <v>597.53333333333353</v>
      </c>
      <c r="K145" s="277">
        <v>579.79999999999995</v>
      </c>
      <c r="L145" s="277">
        <v>561.65</v>
      </c>
      <c r="M145" s="277">
        <v>10.538500000000001</v>
      </c>
    </row>
    <row r="146" spans="1:13">
      <c r="A146" s="301">
        <v>137</v>
      </c>
      <c r="B146" s="277" t="s">
        <v>146</v>
      </c>
      <c r="C146" s="277">
        <v>1011.15</v>
      </c>
      <c r="D146" s="279">
        <v>1013.5333333333333</v>
      </c>
      <c r="E146" s="279">
        <v>1002.2166666666667</v>
      </c>
      <c r="F146" s="279">
        <v>993.28333333333342</v>
      </c>
      <c r="G146" s="279">
        <v>981.96666666666681</v>
      </c>
      <c r="H146" s="279">
        <v>1022.4666666666666</v>
      </c>
      <c r="I146" s="279">
        <v>1033.7833333333333</v>
      </c>
      <c r="J146" s="279">
        <v>1042.7166666666665</v>
      </c>
      <c r="K146" s="277">
        <v>1024.8499999999999</v>
      </c>
      <c r="L146" s="277">
        <v>1004.6</v>
      </c>
      <c r="M146" s="277">
        <v>7.7961799999999997</v>
      </c>
    </row>
    <row r="147" spans="1:13">
      <c r="A147" s="301">
        <v>138</v>
      </c>
      <c r="B147" s="277" t="s">
        <v>147</v>
      </c>
      <c r="C147" s="277">
        <v>96.75</v>
      </c>
      <c r="D147" s="279">
        <v>96.25</v>
      </c>
      <c r="E147" s="279">
        <v>95.3</v>
      </c>
      <c r="F147" s="279">
        <v>93.85</v>
      </c>
      <c r="G147" s="279">
        <v>92.899999999999991</v>
      </c>
      <c r="H147" s="279">
        <v>97.7</v>
      </c>
      <c r="I147" s="279">
        <v>98.649999999999991</v>
      </c>
      <c r="J147" s="279">
        <v>100.10000000000001</v>
      </c>
      <c r="K147" s="277">
        <v>97.2</v>
      </c>
      <c r="L147" s="277">
        <v>94.8</v>
      </c>
      <c r="M147" s="277">
        <v>81.964299999999994</v>
      </c>
    </row>
    <row r="148" spans="1:13">
      <c r="A148" s="301">
        <v>139</v>
      </c>
      <c r="B148" s="277" t="s">
        <v>268</v>
      </c>
      <c r="C148" s="277">
        <v>979.6</v>
      </c>
      <c r="D148" s="279">
        <v>986.5333333333333</v>
      </c>
      <c r="E148" s="279">
        <v>969.16666666666663</v>
      </c>
      <c r="F148" s="279">
        <v>958.73333333333335</v>
      </c>
      <c r="G148" s="279">
        <v>941.36666666666667</v>
      </c>
      <c r="H148" s="279">
        <v>996.96666666666658</v>
      </c>
      <c r="I148" s="279">
        <v>1014.3333333333334</v>
      </c>
      <c r="J148" s="279">
        <v>1024.7666666666664</v>
      </c>
      <c r="K148" s="277">
        <v>1003.9</v>
      </c>
      <c r="L148" s="277">
        <v>976.1</v>
      </c>
      <c r="M148" s="277">
        <v>2.7725200000000001</v>
      </c>
    </row>
    <row r="149" spans="1:13">
      <c r="A149" s="301">
        <v>140</v>
      </c>
      <c r="B149" s="277" t="s">
        <v>149</v>
      </c>
      <c r="C149" s="277">
        <v>1305.8499999999999</v>
      </c>
      <c r="D149" s="279">
        <v>1304.0999999999999</v>
      </c>
      <c r="E149" s="279">
        <v>1279.3999999999999</v>
      </c>
      <c r="F149" s="279">
        <v>1252.95</v>
      </c>
      <c r="G149" s="279">
        <v>1228.25</v>
      </c>
      <c r="H149" s="279">
        <v>1330.5499999999997</v>
      </c>
      <c r="I149" s="279">
        <v>1355.2499999999995</v>
      </c>
      <c r="J149" s="279">
        <v>1381.6999999999996</v>
      </c>
      <c r="K149" s="277">
        <v>1328.8</v>
      </c>
      <c r="L149" s="277">
        <v>1277.6500000000001</v>
      </c>
      <c r="M149" s="277">
        <v>33.472920000000002</v>
      </c>
    </row>
    <row r="150" spans="1:13">
      <c r="A150" s="301">
        <v>141</v>
      </c>
      <c r="B150" s="277" t="s">
        <v>269</v>
      </c>
      <c r="C150" s="277">
        <v>728.95</v>
      </c>
      <c r="D150" s="279">
        <v>712.58333333333337</v>
      </c>
      <c r="E150" s="279">
        <v>686.36666666666679</v>
      </c>
      <c r="F150" s="279">
        <v>643.78333333333342</v>
      </c>
      <c r="G150" s="279">
        <v>617.56666666666683</v>
      </c>
      <c r="H150" s="279">
        <v>755.16666666666674</v>
      </c>
      <c r="I150" s="279">
        <v>781.38333333333321</v>
      </c>
      <c r="J150" s="279">
        <v>823.9666666666667</v>
      </c>
      <c r="K150" s="277">
        <v>738.8</v>
      </c>
      <c r="L150" s="277">
        <v>670</v>
      </c>
      <c r="M150" s="277">
        <v>21.55029</v>
      </c>
    </row>
    <row r="151" spans="1:13">
      <c r="A151" s="301">
        <v>142</v>
      </c>
      <c r="B151" s="277" t="s">
        <v>151</v>
      </c>
      <c r="C151" s="277">
        <v>24.9</v>
      </c>
      <c r="D151" s="279">
        <v>25.033333333333331</v>
      </c>
      <c r="E151" s="279">
        <v>24.666666666666664</v>
      </c>
      <c r="F151" s="279">
        <v>24.433333333333334</v>
      </c>
      <c r="G151" s="279">
        <v>24.066666666666666</v>
      </c>
      <c r="H151" s="279">
        <v>25.266666666666662</v>
      </c>
      <c r="I151" s="279">
        <v>25.633333333333329</v>
      </c>
      <c r="J151" s="279">
        <v>25.86666666666666</v>
      </c>
      <c r="K151" s="277">
        <v>25.4</v>
      </c>
      <c r="L151" s="277">
        <v>24.8</v>
      </c>
      <c r="M151" s="277">
        <v>73.045529999999999</v>
      </c>
    </row>
    <row r="152" spans="1:13">
      <c r="A152" s="301">
        <v>143</v>
      </c>
      <c r="B152" s="277" t="s">
        <v>270</v>
      </c>
      <c r="C152" s="277">
        <v>20.100000000000001</v>
      </c>
      <c r="D152" s="279">
        <v>20.150000000000002</v>
      </c>
      <c r="E152" s="279">
        <v>20.000000000000004</v>
      </c>
      <c r="F152" s="279">
        <v>19.900000000000002</v>
      </c>
      <c r="G152" s="279">
        <v>19.750000000000004</v>
      </c>
      <c r="H152" s="279">
        <v>20.250000000000004</v>
      </c>
      <c r="I152" s="279">
        <v>20.400000000000002</v>
      </c>
      <c r="J152" s="279">
        <v>20.500000000000004</v>
      </c>
      <c r="K152" s="277">
        <v>20.3</v>
      </c>
      <c r="L152" s="277">
        <v>20.05</v>
      </c>
      <c r="M152" s="277">
        <v>38.38823</v>
      </c>
    </row>
    <row r="153" spans="1:13">
      <c r="A153" s="301">
        <v>144</v>
      </c>
      <c r="B153" s="277" t="s">
        <v>155</v>
      </c>
      <c r="C153" s="277">
        <v>86.4</v>
      </c>
      <c r="D153" s="279">
        <v>86.033333333333346</v>
      </c>
      <c r="E153" s="279">
        <v>85.066666666666691</v>
      </c>
      <c r="F153" s="279">
        <v>83.733333333333348</v>
      </c>
      <c r="G153" s="279">
        <v>82.766666666666694</v>
      </c>
      <c r="H153" s="279">
        <v>87.366666666666688</v>
      </c>
      <c r="I153" s="279">
        <v>88.333333333333357</v>
      </c>
      <c r="J153" s="279">
        <v>89.666666666666686</v>
      </c>
      <c r="K153" s="277">
        <v>87</v>
      </c>
      <c r="L153" s="277">
        <v>84.7</v>
      </c>
      <c r="M153" s="277">
        <v>107.82438999999999</v>
      </c>
    </row>
    <row r="154" spans="1:13">
      <c r="A154" s="301">
        <v>145</v>
      </c>
      <c r="B154" s="277" t="s">
        <v>156</v>
      </c>
      <c r="C154" s="277">
        <v>90.55</v>
      </c>
      <c r="D154" s="279">
        <v>90.8</v>
      </c>
      <c r="E154" s="279">
        <v>90</v>
      </c>
      <c r="F154" s="279">
        <v>89.45</v>
      </c>
      <c r="G154" s="279">
        <v>88.65</v>
      </c>
      <c r="H154" s="279">
        <v>91.35</v>
      </c>
      <c r="I154" s="279">
        <v>92.149999999999977</v>
      </c>
      <c r="J154" s="279">
        <v>92.699999999999989</v>
      </c>
      <c r="K154" s="277">
        <v>91.6</v>
      </c>
      <c r="L154" s="277">
        <v>90.25</v>
      </c>
      <c r="M154" s="277">
        <v>111.61644</v>
      </c>
    </row>
    <row r="155" spans="1:13">
      <c r="A155" s="301">
        <v>146</v>
      </c>
      <c r="B155" s="277" t="s">
        <v>150</v>
      </c>
      <c r="C155" s="277">
        <v>33.950000000000003</v>
      </c>
      <c r="D155" s="279">
        <v>34.016666666666673</v>
      </c>
      <c r="E155" s="279">
        <v>33.683333333333344</v>
      </c>
      <c r="F155" s="279">
        <v>33.416666666666671</v>
      </c>
      <c r="G155" s="279">
        <v>33.083333333333343</v>
      </c>
      <c r="H155" s="279">
        <v>34.283333333333346</v>
      </c>
      <c r="I155" s="279">
        <v>34.616666666666674</v>
      </c>
      <c r="J155" s="279">
        <v>34.883333333333347</v>
      </c>
      <c r="K155" s="277">
        <v>34.35</v>
      </c>
      <c r="L155" s="277">
        <v>33.75</v>
      </c>
      <c r="M155" s="277">
        <v>72.051349999999999</v>
      </c>
    </row>
    <row r="156" spans="1:13">
      <c r="A156" s="301">
        <v>147</v>
      </c>
      <c r="B156" s="277" t="s">
        <v>153</v>
      </c>
      <c r="C156" s="277">
        <v>17256.400000000001</v>
      </c>
      <c r="D156" s="279">
        <v>17201.783333333336</v>
      </c>
      <c r="E156" s="279">
        <v>17104.616666666672</v>
      </c>
      <c r="F156" s="279">
        <v>16952.833333333336</v>
      </c>
      <c r="G156" s="279">
        <v>16855.666666666672</v>
      </c>
      <c r="H156" s="279">
        <v>17353.566666666673</v>
      </c>
      <c r="I156" s="279">
        <v>17450.733333333337</v>
      </c>
      <c r="J156" s="279">
        <v>17602.516666666674</v>
      </c>
      <c r="K156" s="277">
        <v>17298.95</v>
      </c>
      <c r="L156" s="277">
        <v>17050</v>
      </c>
      <c r="M156" s="277">
        <v>1.06941</v>
      </c>
    </row>
    <row r="157" spans="1:13">
      <c r="A157" s="301">
        <v>148</v>
      </c>
      <c r="B157" s="277" t="s">
        <v>3162</v>
      </c>
      <c r="C157" s="277">
        <v>284.14999999999998</v>
      </c>
      <c r="D157" s="279">
        <v>284.7</v>
      </c>
      <c r="E157" s="279">
        <v>282.54999999999995</v>
      </c>
      <c r="F157" s="279">
        <v>280.95</v>
      </c>
      <c r="G157" s="279">
        <v>278.79999999999995</v>
      </c>
      <c r="H157" s="279">
        <v>286.29999999999995</v>
      </c>
      <c r="I157" s="279">
        <v>288.44999999999993</v>
      </c>
      <c r="J157" s="279">
        <v>290.04999999999995</v>
      </c>
      <c r="K157" s="277">
        <v>286.85000000000002</v>
      </c>
      <c r="L157" s="277">
        <v>283.10000000000002</v>
      </c>
      <c r="M157" s="277">
        <v>4.9560700000000004</v>
      </c>
    </row>
    <row r="158" spans="1:13">
      <c r="A158" s="301">
        <v>149</v>
      </c>
      <c r="B158" s="277" t="s">
        <v>271</v>
      </c>
      <c r="C158" s="277">
        <v>406.8</v>
      </c>
      <c r="D158" s="279">
        <v>400.01666666666671</v>
      </c>
      <c r="E158" s="279">
        <v>387.13333333333344</v>
      </c>
      <c r="F158" s="279">
        <v>367.46666666666675</v>
      </c>
      <c r="G158" s="279">
        <v>354.58333333333348</v>
      </c>
      <c r="H158" s="279">
        <v>419.68333333333339</v>
      </c>
      <c r="I158" s="279">
        <v>432.56666666666672</v>
      </c>
      <c r="J158" s="279">
        <v>452.23333333333335</v>
      </c>
      <c r="K158" s="277">
        <v>412.9</v>
      </c>
      <c r="L158" s="277">
        <v>380.35</v>
      </c>
      <c r="M158" s="277">
        <v>8.2767599999999995</v>
      </c>
    </row>
    <row r="159" spans="1:13">
      <c r="A159" s="301">
        <v>150</v>
      </c>
      <c r="B159" s="277" t="s">
        <v>158</v>
      </c>
      <c r="C159" s="277">
        <v>82.65</v>
      </c>
      <c r="D159" s="279">
        <v>82.850000000000009</v>
      </c>
      <c r="E159" s="279">
        <v>81.850000000000023</v>
      </c>
      <c r="F159" s="279">
        <v>81.050000000000011</v>
      </c>
      <c r="G159" s="279">
        <v>80.050000000000026</v>
      </c>
      <c r="H159" s="279">
        <v>83.65000000000002</v>
      </c>
      <c r="I159" s="279">
        <v>84.649999999999991</v>
      </c>
      <c r="J159" s="279">
        <v>85.450000000000017</v>
      </c>
      <c r="K159" s="277">
        <v>83.85</v>
      </c>
      <c r="L159" s="277">
        <v>82.05</v>
      </c>
      <c r="M159" s="277">
        <v>146.74735000000001</v>
      </c>
    </row>
    <row r="160" spans="1:13">
      <c r="A160" s="301">
        <v>151</v>
      </c>
      <c r="B160" s="277" t="s">
        <v>157</v>
      </c>
      <c r="C160" s="277">
        <v>96.6</v>
      </c>
      <c r="D160" s="279">
        <v>96.416666666666671</v>
      </c>
      <c r="E160" s="279">
        <v>95.233333333333348</v>
      </c>
      <c r="F160" s="279">
        <v>93.866666666666674</v>
      </c>
      <c r="G160" s="279">
        <v>92.683333333333351</v>
      </c>
      <c r="H160" s="279">
        <v>97.783333333333346</v>
      </c>
      <c r="I160" s="279">
        <v>98.966666666666654</v>
      </c>
      <c r="J160" s="279">
        <v>100.33333333333334</v>
      </c>
      <c r="K160" s="277">
        <v>97.6</v>
      </c>
      <c r="L160" s="277">
        <v>95.05</v>
      </c>
      <c r="M160" s="277">
        <v>10.68125</v>
      </c>
    </row>
    <row r="161" spans="1:13">
      <c r="A161" s="301">
        <v>152</v>
      </c>
      <c r="B161" s="277" t="s">
        <v>272</v>
      </c>
      <c r="C161" s="277">
        <v>3043.55</v>
      </c>
      <c r="D161" s="279">
        <v>3053.9500000000003</v>
      </c>
      <c r="E161" s="279">
        <v>3005.6500000000005</v>
      </c>
      <c r="F161" s="279">
        <v>2967.7500000000005</v>
      </c>
      <c r="G161" s="279">
        <v>2919.4500000000007</v>
      </c>
      <c r="H161" s="279">
        <v>3091.8500000000004</v>
      </c>
      <c r="I161" s="279">
        <v>3140.1500000000005</v>
      </c>
      <c r="J161" s="279">
        <v>3178.05</v>
      </c>
      <c r="K161" s="277">
        <v>3102.25</v>
      </c>
      <c r="L161" s="277">
        <v>3016.05</v>
      </c>
      <c r="M161" s="277">
        <v>0.14013999999999999</v>
      </c>
    </row>
    <row r="162" spans="1:13">
      <c r="A162" s="301">
        <v>153</v>
      </c>
      <c r="B162" s="277" t="s">
        <v>273</v>
      </c>
      <c r="C162" s="277">
        <v>1791.45</v>
      </c>
      <c r="D162" s="279">
        <v>1771.1499999999999</v>
      </c>
      <c r="E162" s="279">
        <v>1704.2999999999997</v>
      </c>
      <c r="F162" s="279">
        <v>1617.1499999999999</v>
      </c>
      <c r="G162" s="279">
        <v>1550.2999999999997</v>
      </c>
      <c r="H162" s="279">
        <v>1858.2999999999997</v>
      </c>
      <c r="I162" s="279">
        <v>1925.1499999999996</v>
      </c>
      <c r="J162" s="279">
        <v>2012.2999999999997</v>
      </c>
      <c r="K162" s="277">
        <v>1838</v>
      </c>
      <c r="L162" s="277">
        <v>1684</v>
      </c>
      <c r="M162" s="277">
        <v>5.2632300000000001</v>
      </c>
    </row>
    <row r="163" spans="1:13">
      <c r="A163" s="301">
        <v>154</v>
      </c>
      <c r="B163" s="277" t="s">
        <v>274</v>
      </c>
      <c r="C163" s="277">
        <v>210.1</v>
      </c>
      <c r="D163" s="279">
        <v>207.18333333333331</v>
      </c>
      <c r="E163" s="279">
        <v>204.26666666666662</v>
      </c>
      <c r="F163" s="279">
        <v>198.43333333333331</v>
      </c>
      <c r="G163" s="279">
        <v>195.51666666666662</v>
      </c>
      <c r="H163" s="279">
        <v>213.01666666666662</v>
      </c>
      <c r="I163" s="279">
        <v>215.93333333333331</v>
      </c>
      <c r="J163" s="279">
        <v>221.76666666666662</v>
      </c>
      <c r="K163" s="277">
        <v>210.1</v>
      </c>
      <c r="L163" s="277">
        <v>201.35</v>
      </c>
      <c r="M163" s="277">
        <v>6.0297900000000002</v>
      </c>
    </row>
    <row r="164" spans="1:13">
      <c r="A164" s="301">
        <v>155</v>
      </c>
      <c r="B164" s="277" t="s">
        <v>159</v>
      </c>
      <c r="C164" s="277">
        <v>19597.900000000001</v>
      </c>
      <c r="D164" s="279">
        <v>19465.966666666667</v>
      </c>
      <c r="E164" s="279">
        <v>19056.933333333334</v>
      </c>
      <c r="F164" s="279">
        <v>18515.966666666667</v>
      </c>
      <c r="G164" s="279">
        <v>18106.933333333334</v>
      </c>
      <c r="H164" s="279">
        <v>20006.933333333334</v>
      </c>
      <c r="I164" s="279">
        <v>20415.966666666667</v>
      </c>
      <c r="J164" s="279">
        <v>20956.933333333334</v>
      </c>
      <c r="K164" s="277">
        <v>19875</v>
      </c>
      <c r="L164" s="277">
        <v>18925</v>
      </c>
      <c r="M164" s="277">
        <v>0.23776</v>
      </c>
    </row>
    <row r="165" spans="1:13">
      <c r="A165" s="301">
        <v>156</v>
      </c>
      <c r="B165" s="277" t="s">
        <v>161</v>
      </c>
      <c r="C165" s="277">
        <v>251.8</v>
      </c>
      <c r="D165" s="279">
        <v>254</v>
      </c>
      <c r="E165" s="279">
        <v>248.85000000000002</v>
      </c>
      <c r="F165" s="279">
        <v>245.90000000000003</v>
      </c>
      <c r="G165" s="279">
        <v>240.75000000000006</v>
      </c>
      <c r="H165" s="279">
        <v>256.95</v>
      </c>
      <c r="I165" s="279">
        <v>262.09999999999997</v>
      </c>
      <c r="J165" s="279">
        <v>265.04999999999995</v>
      </c>
      <c r="K165" s="277">
        <v>259.14999999999998</v>
      </c>
      <c r="L165" s="277">
        <v>251.05</v>
      </c>
      <c r="M165" s="277">
        <v>60.012659999999997</v>
      </c>
    </row>
    <row r="166" spans="1:13">
      <c r="A166" s="301">
        <v>157</v>
      </c>
      <c r="B166" s="277" t="s">
        <v>275</v>
      </c>
      <c r="C166" s="277">
        <v>4277.6000000000004</v>
      </c>
      <c r="D166" s="279">
        <v>4289.8666666666668</v>
      </c>
      <c r="E166" s="279">
        <v>4239.7333333333336</v>
      </c>
      <c r="F166" s="279">
        <v>4201.8666666666668</v>
      </c>
      <c r="G166" s="279">
        <v>4151.7333333333336</v>
      </c>
      <c r="H166" s="279">
        <v>4327.7333333333336</v>
      </c>
      <c r="I166" s="279">
        <v>4377.8666666666668</v>
      </c>
      <c r="J166" s="279">
        <v>4415.7333333333336</v>
      </c>
      <c r="K166" s="277">
        <v>4340</v>
      </c>
      <c r="L166" s="277">
        <v>4252</v>
      </c>
      <c r="M166" s="277">
        <v>1.39917</v>
      </c>
    </row>
    <row r="167" spans="1:13">
      <c r="A167" s="301">
        <v>158</v>
      </c>
      <c r="B167" s="277" t="s">
        <v>163</v>
      </c>
      <c r="C167" s="277">
        <v>1380.85</v>
      </c>
      <c r="D167" s="279">
        <v>1386.0833333333333</v>
      </c>
      <c r="E167" s="279">
        <v>1368.7666666666664</v>
      </c>
      <c r="F167" s="279">
        <v>1356.6833333333332</v>
      </c>
      <c r="G167" s="279">
        <v>1339.3666666666663</v>
      </c>
      <c r="H167" s="279">
        <v>1398.1666666666665</v>
      </c>
      <c r="I167" s="279">
        <v>1415.4833333333336</v>
      </c>
      <c r="J167" s="279">
        <v>1427.5666666666666</v>
      </c>
      <c r="K167" s="277">
        <v>1403.4</v>
      </c>
      <c r="L167" s="277">
        <v>1374</v>
      </c>
      <c r="M167" s="277">
        <v>6.3181399999999996</v>
      </c>
    </row>
    <row r="168" spans="1:13">
      <c r="A168" s="301">
        <v>159</v>
      </c>
      <c r="B168" s="277" t="s">
        <v>160</v>
      </c>
      <c r="C168" s="277">
        <v>1498.7</v>
      </c>
      <c r="D168" s="279">
        <v>1496.1833333333334</v>
      </c>
      <c r="E168" s="279">
        <v>1477.5166666666669</v>
      </c>
      <c r="F168" s="279">
        <v>1456.3333333333335</v>
      </c>
      <c r="G168" s="279">
        <v>1437.666666666667</v>
      </c>
      <c r="H168" s="279">
        <v>1517.3666666666668</v>
      </c>
      <c r="I168" s="279">
        <v>1536.0333333333333</v>
      </c>
      <c r="J168" s="279">
        <v>1557.2166666666667</v>
      </c>
      <c r="K168" s="277">
        <v>1514.85</v>
      </c>
      <c r="L168" s="277">
        <v>1475</v>
      </c>
      <c r="M168" s="277">
        <v>12.925929999999999</v>
      </c>
    </row>
    <row r="169" spans="1:13">
      <c r="A169" s="301">
        <v>160</v>
      </c>
      <c r="B169" s="277" t="s">
        <v>162</v>
      </c>
      <c r="C169" s="277">
        <v>84.85</v>
      </c>
      <c r="D169" s="279">
        <v>84.95</v>
      </c>
      <c r="E169" s="279">
        <v>84.300000000000011</v>
      </c>
      <c r="F169" s="279">
        <v>83.750000000000014</v>
      </c>
      <c r="G169" s="279">
        <v>83.100000000000023</v>
      </c>
      <c r="H169" s="279">
        <v>85.5</v>
      </c>
      <c r="I169" s="279">
        <v>86.15</v>
      </c>
      <c r="J169" s="279">
        <v>86.699999999999989</v>
      </c>
      <c r="K169" s="277">
        <v>85.6</v>
      </c>
      <c r="L169" s="277">
        <v>84.4</v>
      </c>
      <c r="M169" s="277">
        <v>29.949539999999999</v>
      </c>
    </row>
    <row r="170" spans="1:13">
      <c r="A170" s="301">
        <v>161</v>
      </c>
      <c r="B170" s="277" t="s">
        <v>165</v>
      </c>
      <c r="C170" s="277">
        <v>181.75</v>
      </c>
      <c r="D170" s="279">
        <v>180.58333333333334</v>
      </c>
      <c r="E170" s="279">
        <v>178.61666666666667</v>
      </c>
      <c r="F170" s="279">
        <v>175.48333333333332</v>
      </c>
      <c r="G170" s="279">
        <v>173.51666666666665</v>
      </c>
      <c r="H170" s="279">
        <v>183.7166666666667</v>
      </c>
      <c r="I170" s="279">
        <v>185.68333333333334</v>
      </c>
      <c r="J170" s="279">
        <v>188.81666666666672</v>
      </c>
      <c r="K170" s="277">
        <v>182.55</v>
      </c>
      <c r="L170" s="277">
        <v>177.45</v>
      </c>
      <c r="M170" s="277">
        <v>105.40325</v>
      </c>
    </row>
    <row r="171" spans="1:13">
      <c r="A171" s="301">
        <v>162</v>
      </c>
      <c r="B171" s="277" t="s">
        <v>276</v>
      </c>
      <c r="C171" s="277">
        <v>181.3</v>
      </c>
      <c r="D171" s="279">
        <v>178.93333333333331</v>
      </c>
      <c r="E171" s="279">
        <v>175.86666666666662</v>
      </c>
      <c r="F171" s="279">
        <v>170.43333333333331</v>
      </c>
      <c r="G171" s="279">
        <v>167.36666666666662</v>
      </c>
      <c r="H171" s="279">
        <v>184.36666666666662</v>
      </c>
      <c r="I171" s="279">
        <v>187.43333333333328</v>
      </c>
      <c r="J171" s="279">
        <v>192.86666666666662</v>
      </c>
      <c r="K171" s="277">
        <v>182</v>
      </c>
      <c r="L171" s="277">
        <v>173.5</v>
      </c>
      <c r="M171" s="277">
        <v>7.1695399999999996</v>
      </c>
    </row>
    <row r="172" spans="1:13">
      <c r="A172" s="301">
        <v>163</v>
      </c>
      <c r="B172" s="277" t="s">
        <v>277</v>
      </c>
      <c r="C172" s="277">
        <v>10722.6</v>
      </c>
      <c r="D172" s="279">
        <v>10729.116666666667</v>
      </c>
      <c r="E172" s="279">
        <v>10613.483333333334</v>
      </c>
      <c r="F172" s="279">
        <v>10504.366666666667</v>
      </c>
      <c r="G172" s="279">
        <v>10388.733333333334</v>
      </c>
      <c r="H172" s="279">
        <v>10838.233333333334</v>
      </c>
      <c r="I172" s="279">
        <v>10953.866666666669</v>
      </c>
      <c r="J172" s="279">
        <v>11062.983333333334</v>
      </c>
      <c r="K172" s="277">
        <v>10844.75</v>
      </c>
      <c r="L172" s="277">
        <v>10620</v>
      </c>
      <c r="M172" s="277">
        <v>6.6689999999999999E-2</v>
      </c>
    </row>
    <row r="173" spans="1:13">
      <c r="A173" s="301">
        <v>164</v>
      </c>
      <c r="B173" s="277" t="s">
        <v>164</v>
      </c>
      <c r="C173" s="277">
        <v>34.299999999999997</v>
      </c>
      <c r="D173" s="279">
        <v>34.35</v>
      </c>
      <c r="E173" s="279">
        <v>34</v>
      </c>
      <c r="F173" s="279">
        <v>33.699999999999996</v>
      </c>
      <c r="G173" s="279">
        <v>33.349999999999994</v>
      </c>
      <c r="H173" s="279">
        <v>34.650000000000006</v>
      </c>
      <c r="I173" s="279">
        <v>35.000000000000014</v>
      </c>
      <c r="J173" s="279">
        <v>35.300000000000011</v>
      </c>
      <c r="K173" s="277">
        <v>34.700000000000003</v>
      </c>
      <c r="L173" s="277">
        <v>34.049999999999997</v>
      </c>
      <c r="M173" s="277">
        <v>183.36453</v>
      </c>
    </row>
    <row r="174" spans="1:13">
      <c r="A174" s="301">
        <v>165</v>
      </c>
      <c r="B174" s="277" t="s">
        <v>278</v>
      </c>
      <c r="C174" s="277">
        <v>336.45</v>
      </c>
      <c r="D174" s="279">
        <v>336.81666666666666</v>
      </c>
      <c r="E174" s="279">
        <v>332.63333333333333</v>
      </c>
      <c r="F174" s="279">
        <v>328.81666666666666</v>
      </c>
      <c r="G174" s="279">
        <v>324.63333333333333</v>
      </c>
      <c r="H174" s="279">
        <v>340.63333333333333</v>
      </c>
      <c r="I174" s="279">
        <v>344.81666666666661</v>
      </c>
      <c r="J174" s="279">
        <v>348.63333333333333</v>
      </c>
      <c r="K174" s="277">
        <v>341</v>
      </c>
      <c r="L174" s="277">
        <v>333</v>
      </c>
      <c r="M174" s="277">
        <v>0.70594000000000001</v>
      </c>
    </row>
    <row r="175" spans="1:13">
      <c r="A175" s="301">
        <v>166</v>
      </c>
      <c r="B175" s="277" t="s">
        <v>168</v>
      </c>
      <c r="C175" s="277">
        <v>177.15</v>
      </c>
      <c r="D175" s="279">
        <v>175.48333333333335</v>
      </c>
      <c r="E175" s="279">
        <v>172.9666666666667</v>
      </c>
      <c r="F175" s="279">
        <v>168.78333333333336</v>
      </c>
      <c r="G175" s="279">
        <v>166.26666666666671</v>
      </c>
      <c r="H175" s="279">
        <v>179.66666666666669</v>
      </c>
      <c r="I175" s="279">
        <v>182.18333333333334</v>
      </c>
      <c r="J175" s="279">
        <v>186.36666666666667</v>
      </c>
      <c r="K175" s="277">
        <v>178</v>
      </c>
      <c r="L175" s="277">
        <v>171.3</v>
      </c>
      <c r="M175" s="277">
        <v>140.39165</v>
      </c>
    </row>
    <row r="176" spans="1:13">
      <c r="A176" s="301">
        <v>167</v>
      </c>
      <c r="B176" s="277" t="s">
        <v>169</v>
      </c>
      <c r="C176" s="277">
        <v>107.65</v>
      </c>
      <c r="D176" s="279">
        <v>107.76666666666667</v>
      </c>
      <c r="E176" s="279">
        <v>106.63333333333333</v>
      </c>
      <c r="F176" s="279">
        <v>105.61666666666666</v>
      </c>
      <c r="G176" s="279">
        <v>104.48333333333332</v>
      </c>
      <c r="H176" s="279">
        <v>108.78333333333333</v>
      </c>
      <c r="I176" s="279">
        <v>109.91666666666669</v>
      </c>
      <c r="J176" s="279">
        <v>110.93333333333334</v>
      </c>
      <c r="K176" s="277">
        <v>108.9</v>
      </c>
      <c r="L176" s="277">
        <v>106.75</v>
      </c>
      <c r="M176" s="277">
        <v>39.597380000000001</v>
      </c>
    </row>
    <row r="177" spans="1:13">
      <c r="A177" s="301">
        <v>168</v>
      </c>
      <c r="B177" s="277" t="s">
        <v>279</v>
      </c>
      <c r="C177" s="277">
        <v>472.1</v>
      </c>
      <c r="D177" s="279">
        <v>475.0333333333333</v>
      </c>
      <c r="E177" s="279">
        <v>468.06666666666661</v>
      </c>
      <c r="F177" s="279">
        <v>464.0333333333333</v>
      </c>
      <c r="G177" s="279">
        <v>457.06666666666661</v>
      </c>
      <c r="H177" s="279">
        <v>479.06666666666661</v>
      </c>
      <c r="I177" s="279">
        <v>486.0333333333333</v>
      </c>
      <c r="J177" s="279">
        <v>490.06666666666661</v>
      </c>
      <c r="K177" s="277">
        <v>482</v>
      </c>
      <c r="L177" s="277">
        <v>471</v>
      </c>
      <c r="M177" s="277">
        <v>0.82079000000000002</v>
      </c>
    </row>
    <row r="178" spans="1:13">
      <c r="A178" s="301">
        <v>169</v>
      </c>
      <c r="B178" s="277" t="s">
        <v>170</v>
      </c>
      <c r="C178" s="277">
        <v>2057.8000000000002</v>
      </c>
      <c r="D178" s="279">
        <v>2042.95</v>
      </c>
      <c r="E178" s="279">
        <v>2006.2000000000003</v>
      </c>
      <c r="F178" s="279">
        <v>1954.6000000000001</v>
      </c>
      <c r="G178" s="279">
        <v>1917.8500000000004</v>
      </c>
      <c r="H178" s="279">
        <v>2094.5500000000002</v>
      </c>
      <c r="I178" s="279">
        <v>2131.2999999999997</v>
      </c>
      <c r="J178" s="279">
        <v>2182.9</v>
      </c>
      <c r="K178" s="277">
        <v>2079.6999999999998</v>
      </c>
      <c r="L178" s="277">
        <v>1991.35</v>
      </c>
      <c r="M178" s="277">
        <v>269.21057999999999</v>
      </c>
    </row>
    <row r="179" spans="1:13">
      <c r="A179" s="301">
        <v>170</v>
      </c>
      <c r="B179" s="277" t="s">
        <v>280</v>
      </c>
      <c r="C179" s="277">
        <v>877.8</v>
      </c>
      <c r="D179" s="279">
        <v>872.33333333333337</v>
      </c>
      <c r="E179" s="279">
        <v>864.66666666666674</v>
      </c>
      <c r="F179" s="279">
        <v>851.53333333333342</v>
      </c>
      <c r="G179" s="279">
        <v>843.86666666666679</v>
      </c>
      <c r="H179" s="279">
        <v>885.4666666666667</v>
      </c>
      <c r="I179" s="279">
        <v>893.13333333333344</v>
      </c>
      <c r="J179" s="279">
        <v>906.26666666666665</v>
      </c>
      <c r="K179" s="277">
        <v>880</v>
      </c>
      <c r="L179" s="277">
        <v>859.2</v>
      </c>
      <c r="M179" s="277">
        <v>9.3755400000000009</v>
      </c>
    </row>
    <row r="180" spans="1:13">
      <c r="A180" s="301">
        <v>171</v>
      </c>
      <c r="B180" s="277" t="s">
        <v>175</v>
      </c>
      <c r="C180" s="277">
        <v>3841.3</v>
      </c>
      <c r="D180" s="279">
        <v>3841.8833333333332</v>
      </c>
      <c r="E180" s="279">
        <v>3799.8166666666666</v>
      </c>
      <c r="F180" s="279">
        <v>3758.3333333333335</v>
      </c>
      <c r="G180" s="279">
        <v>3716.2666666666669</v>
      </c>
      <c r="H180" s="279">
        <v>3883.3666666666663</v>
      </c>
      <c r="I180" s="279">
        <v>3925.4333333333329</v>
      </c>
      <c r="J180" s="279">
        <v>3966.9166666666661</v>
      </c>
      <c r="K180" s="277">
        <v>3883.95</v>
      </c>
      <c r="L180" s="277">
        <v>3800.4</v>
      </c>
      <c r="M180" s="277">
        <v>2.0266700000000002</v>
      </c>
    </row>
    <row r="181" spans="1:13">
      <c r="A181" s="301">
        <v>172</v>
      </c>
      <c r="B181" s="277" t="s">
        <v>173</v>
      </c>
      <c r="C181" s="277">
        <v>21568.15</v>
      </c>
      <c r="D181" s="279">
        <v>21732.866666666669</v>
      </c>
      <c r="E181" s="279">
        <v>21336.283333333336</v>
      </c>
      <c r="F181" s="279">
        <v>21104.416666666668</v>
      </c>
      <c r="G181" s="279">
        <v>20707.833333333336</v>
      </c>
      <c r="H181" s="279">
        <v>21964.733333333337</v>
      </c>
      <c r="I181" s="279">
        <v>22361.316666666666</v>
      </c>
      <c r="J181" s="279">
        <v>22593.183333333338</v>
      </c>
      <c r="K181" s="277">
        <v>22129.45</v>
      </c>
      <c r="L181" s="277">
        <v>21501</v>
      </c>
      <c r="M181" s="277">
        <v>0.69557999999999998</v>
      </c>
    </row>
    <row r="182" spans="1:13">
      <c r="A182" s="301">
        <v>173</v>
      </c>
      <c r="B182" s="277" t="s">
        <v>176</v>
      </c>
      <c r="C182" s="277">
        <v>703.15</v>
      </c>
      <c r="D182" s="279">
        <v>703.20000000000016</v>
      </c>
      <c r="E182" s="279">
        <v>692.90000000000032</v>
      </c>
      <c r="F182" s="279">
        <v>682.6500000000002</v>
      </c>
      <c r="G182" s="279">
        <v>672.35000000000036</v>
      </c>
      <c r="H182" s="279">
        <v>713.45000000000027</v>
      </c>
      <c r="I182" s="279">
        <v>723.75000000000023</v>
      </c>
      <c r="J182" s="279">
        <v>734.00000000000023</v>
      </c>
      <c r="K182" s="277">
        <v>713.5</v>
      </c>
      <c r="L182" s="277">
        <v>692.95</v>
      </c>
      <c r="M182" s="277">
        <v>40.353999999999999</v>
      </c>
    </row>
    <row r="183" spans="1:13">
      <c r="A183" s="301">
        <v>174</v>
      </c>
      <c r="B183" s="277" t="s">
        <v>174</v>
      </c>
      <c r="C183" s="277">
        <v>1167.0999999999999</v>
      </c>
      <c r="D183" s="279">
        <v>1170.1666666666667</v>
      </c>
      <c r="E183" s="279">
        <v>1158.9333333333334</v>
      </c>
      <c r="F183" s="279">
        <v>1150.7666666666667</v>
      </c>
      <c r="G183" s="279">
        <v>1139.5333333333333</v>
      </c>
      <c r="H183" s="279">
        <v>1178.3333333333335</v>
      </c>
      <c r="I183" s="279">
        <v>1189.5666666666666</v>
      </c>
      <c r="J183" s="279">
        <v>1197.7333333333336</v>
      </c>
      <c r="K183" s="277">
        <v>1181.4000000000001</v>
      </c>
      <c r="L183" s="277">
        <v>1162</v>
      </c>
      <c r="M183" s="277">
        <v>3.9609800000000002</v>
      </c>
    </row>
    <row r="184" spans="1:13">
      <c r="A184" s="301">
        <v>175</v>
      </c>
      <c r="B184" s="277" t="s">
        <v>172</v>
      </c>
      <c r="C184" s="277">
        <v>198.25</v>
      </c>
      <c r="D184" s="279">
        <v>196.16666666666666</v>
      </c>
      <c r="E184" s="279">
        <v>193.23333333333332</v>
      </c>
      <c r="F184" s="279">
        <v>188.21666666666667</v>
      </c>
      <c r="G184" s="279">
        <v>185.28333333333333</v>
      </c>
      <c r="H184" s="279">
        <v>201.18333333333331</v>
      </c>
      <c r="I184" s="279">
        <v>204.11666666666665</v>
      </c>
      <c r="J184" s="279">
        <v>209.1333333333333</v>
      </c>
      <c r="K184" s="277">
        <v>199.1</v>
      </c>
      <c r="L184" s="277">
        <v>191.15</v>
      </c>
      <c r="M184" s="277">
        <v>708.02269000000001</v>
      </c>
    </row>
    <row r="185" spans="1:13">
      <c r="A185" s="301">
        <v>176</v>
      </c>
      <c r="B185" s="277" t="s">
        <v>171</v>
      </c>
      <c r="C185" s="277">
        <v>35.15</v>
      </c>
      <c r="D185" s="279">
        <v>35.266666666666659</v>
      </c>
      <c r="E185" s="279">
        <v>34.98333333333332</v>
      </c>
      <c r="F185" s="279">
        <v>34.816666666666663</v>
      </c>
      <c r="G185" s="279">
        <v>34.533333333333324</v>
      </c>
      <c r="H185" s="279">
        <v>35.433333333333316</v>
      </c>
      <c r="I185" s="279">
        <v>35.716666666666661</v>
      </c>
      <c r="J185" s="279">
        <v>35.883333333333312</v>
      </c>
      <c r="K185" s="277">
        <v>35.549999999999997</v>
      </c>
      <c r="L185" s="277">
        <v>35.1</v>
      </c>
      <c r="M185" s="277">
        <v>115.82250999999999</v>
      </c>
    </row>
    <row r="186" spans="1:13">
      <c r="A186" s="301">
        <v>177</v>
      </c>
      <c r="B186" s="277" t="s">
        <v>281</v>
      </c>
      <c r="C186" s="277">
        <v>137</v>
      </c>
      <c r="D186" s="279">
        <v>136.03333333333333</v>
      </c>
      <c r="E186" s="279">
        <v>132.06666666666666</v>
      </c>
      <c r="F186" s="279">
        <v>127.13333333333333</v>
      </c>
      <c r="G186" s="279">
        <v>123.16666666666666</v>
      </c>
      <c r="H186" s="279">
        <v>140.96666666666667</v>
      </c>
      <c r="I186" s="279">
        <v>144.93333333333331</v>
      </c>
      <c r="J186" s="279">
        <v>149.86666666666667</v>
      </c>
      <c r="K186" s="277">
        <v>140</v>
      </c>
      <c r="L186" s="277">
        <v>131.1</v>
      </c>
      <c r="M186" s="277">
        <v>64.598849999999999</v>
      </c>
    </row>
    <row r="187" spans="1:13">
      <c r="A187" s="301">
        <v>178</v>
      </c>
      <c r="B187" s="277" t="s">
        <v>178</v>
      </c>
      <c r="C187" s="277">
        <v>476</v>
      </c>
      <c r="D187" s="279">
        <v>477.3</v>
      </c>
      <c r="E187" s="279">
        <v>472.75</v>
      </c>
      <c r="F187" s="279">
        <v>469.5</v>
      </c>
      <c r="G187" s="279">
        <v>464.95</v>
      </c>
      <c r="H187" s="279">
        <v>480.55</v>
      </c>
      <c r="I187" s="279">
        <v>485.10000000000008</v>
      </c>
      <c r="J187" s="279">
        <v>488.35</v>
      </c>
      <c r="K187" s="277">
        <v>481.85</v>
      </c>
      <c r="L187" s="277">
        <v>474.05</v>
      </c>
      <c r="M187" s="277">
        <v>54.163179999999997</v>
      </c>
    </row>
    <row r="188" spans="1:13">
      <c r="A188" s="301">
        <v>179</v>
      </c>
      <c r="B188" s="277" t="s">
        <v>179</v>
      </c>
      <c r="C188" s="277">
        <v>377.5</v>
      </c>
      <c r="D188" s="279">
        <v>379.38333333333338</v>
      </c>
      <c r="E188" s="279">
        <v>374.46666666666675</v>
      </c>
      <c r="F188" s="279">
        <v>371.43333333333339</v>
      </c>
      <c r="G188" s="279">
        <v>366.51666666666677</v>
      </c>
      <c r="H188" s="279">
        <v>382.41666666666674</v>
      </c>
      <c r="I188" s="279">
        <v>387.33333333333337</v>
      </c>
      <c r="J188" s="279">
        <v>390.36666666666673</v>
      </c>
      <c r="K188" s="277">
        <v>384.3</v>
      </c>
      <c r="L188" s="277">
        <v>376.35</v>
      </c>
      <c r="M188" s="277">
        <v>8.2071100000000001</v>
      </c>
    </row>
    <row r="189" spans="1:13">
      <c r="A189" s="301">
        <v>180</v>
      </c>
      <c r="B189" s="277" t="s">
        <v>282</v>
      </c>
      <c r="C189" s="277">
        <v>437.9</v>
      </c>
      <c r="D189" s="279">
        <v>433.31666666666666</v>
      </c>
      <c r="E189" s="279">
        <v>425.63333333333333</v>
      </c>
      <c r="F189" s="279">
        <v>413.36666666666667</v>
      </c>
      <c r="G189" s="279">
        <v>405.68333333333334</v>
      </c>
      <c r="H189" s="279">
        <v>445.58333333333331</v>
      </c>
      <c r="I189" s="279">
        <v>453.26666666666659</v>
      </c>
      <c r="J189" s="279">
        <v>465.5333333333333</v>
      </c>
      <c r="K189" s="277">
        <v>441</v>
      </c>
      <c r="L189" s="277">
        <v>421.05</v>
      </c>
      <c r="M189" s="277">
        <v>5.8675699999999997</v>
      </c>
    </row>
    <row r="190" spans="1:13">
      <c r="A190" s="301">
        <v>181</v>
      </c>
      <c r="B190" s="277" t="s">
        <v>192</v>
      </c>
      <c r="C190" s="277">
        <v>405.75</v>
      </c>
      <c r="D190" s="279">
        <v>403.41666666666669</v>
      </c>
      <c r="E190" s="279">
        <v>398.18333333333339</v>
      </c>
      <c r="F190" s="279">
        <v>390.61666666666673</v>
      </c>
      <c r="G190" s="279">
        <v>385.38333333333344</v>
      </c>
      <c r="H190" s="279">
        <v>410.98333333333335</v>
      </c>
      <c r="I190" s="279">
        <v>416.21666666666658</v>
      </c>
      <c r="J190" s="279">
        <v>423.7833333333333</v>
      </c>
      <c r="K190" s="277">
        <v>408.65</v>
      </c>
      <c r="L190" s="277">
        <v>395.85</v>
      </c>
      <c r="M190" s="277">
        <v>21.664549999999998</v>
      </c>
    </row>
    <row r="191" spans="1:13">
      <c r="A191" s="301">
        <v>182</v>
      </c>
      <c r="B191" s="277" t="s">
        <v>187</v>
      </c>
      <c r="C191" s="277">
        <v>2171.1999999999998</v>
      </c>
      <c r="D191" s="279">
        <v>2175.0499999999997</v>
      </c>
      <c r="E191" s="279">
        <v>2159.1499999999996</v>
      </c>
      <c r="F191" s="279">
        <v>2147.1</v>
      </c>
      <c r="G191" s="279">
        <v>2131.1999999999998</v>
      </c>
      <c r="H191" s="279">
        <v>2187.0999999999995</v>
      </c>
      <c r="I191" s="279">
        <v>2203</v>
      </c>
      <c r="J191" s="279">
        <v>2215.0499999999993</v>
      </c>
      <c r="K191" s="277">
        <v>2190.9499999999998</v>
      </c>
      <c r="L191" s="277">
        <v>2163</v>
      </c>
      <c r="M191" s="277">
        <v>22.657910000000001</v>
      </c>
    </row>
    <row r="192" spans="1:13">
      <c r="A192" s="301">
        <v>183</v>
      </c>
      <c r="B192" s="277" t="s">
        <v>3465</v>
      </c>
      <c r="C192" s="277">
        <v>404.4</v>
      </c>
      <c r="D192" s="279">
        <v>406.48333333333335</v>
      </c>
      <c r="E192" s="279">
        <v>400.61666666666667</v>
      </c>
      <c r="F192" s="279">
        <v>396.83333333333331</v>
      </c>
      <c r="G192" s="279">
        <v>390.96666666666664</v>
      </c>
      <c r="H192" s="279">
        <v>410.26666666666671</v>
      </c>
      <c r="I192" s="279">
        <v>416.13333333333338</v>
      </c>
      <c r="J192" s="279">
        <v>419.91666666666674</v>
      </c>
      <c r="K192" s="277">
        <v>412.35</v>
      </c>
      <c r="L192" s="277">
        <v>402.7</v>
      </c>
      <c r="M192" s="277">
        <v>29.924969999999998</v>
      </c>
    </row>
    <row r="193" spans="1:13">
      <c r="A193" s="301">
        <v>184</v>
      </c>
      <c r="B193" s="277" t="s">
        <v>184</v>
      </c>
      <c r="C193" s="277">
        <v>40.1</v>
      </c>
      <c r="D193" s="279">
        <v>40.050000000000004</v>
      </c>
      <c r="E193" s="279">
        <v>39.800000000000011</v>
      </c>
      <c r="F193" s="279">
        <v>39.500000000000007</v>
      </c>
      <c r="G193" s="279">
        <v>39.250000000000014</v>
      </c>
      <c r="H193" s="279">
        <v>40.350000000000009</v>
      </c>
      <c r="I193" s="279">
        <v>40.599999999999994</v>
      </c>
      <c r="J193" s="279">
        <v>40.900000000000006</v>
      </c>
      <c r="K193" s="277">
        <v>40.299999999999997</v>
      </c>
      <c r="L193" s="277">
        <v>39.75</v>
      </c>
      <c r="M193" s="277">
        <v>25.42839</v>
      </c>
    </row>
    <row r="194" spans="1:13">
      <c r="A194" s="301">
        <v>185</v>
      </c>
      <c r="B194" s="277" t="s">
        <v>183</v>
      </c>
      <c r="C194" s="277">
        <v>106.05</v>
      </c>
      <c r="D194" s="279">
        <v>105.73333333333333</v>
      </c>
      <c r="E194" s="279">
        <v>105.01666666666667</v>
      </c>
      <c r="F194" s="279">
        <v>103.98333333333333</v>
      </c>
      <c r="G194" s="279">
        <v>103.26666666666667</v>
      </c>
      <c r="H194" s="279">
        <v>106.76666666666667</v>
      </c>
      <c r="I194" s="279">
        <v>107.48333333333333</v>
      </c>
      <c r="J194" s="279">
        <v>108.51666666666667</v>
      </c>
      <c r="K194" s="277">
        <v>106.45</v>
      </c>
      <c r="L194" s="277">
        <v>104.7</v>
      </c>
      <c r="M194" s="277">
        <v>307.22467999999998</v>
      </c>
    </row>
    <row r="195" spans="1:13">
      <c r="A195" s="301">
        <v>186</v>
      </c>
      <c r="B195" s="277" t="s">
        <v>185</v>
      </c>
      <c r="C195" s="277">
        <v>50</v>
      </c>
      <c r="D195" s="279">
        <v>49.966666666666661</v>
      </c>
      <c r="E195" s="279">
        <v>49.583333333333321</v>
      </c>
      <c r="F195" s="279">
        <v>49.166666666666657</v>
      </c>
      <c r="G195" s="279">
        <v>48.783333333333317</v>
      </c>
      <c r="H195" s="279">
        <v>50.383333333333326</v>
      </c>
      <c r="I195" s="279">
        <v>50.766666666666666</v>
      </c>
      <c r="J195" s="279">
        <v>51.18333333333333</v>
      </c>
      <c r="K195" s="277">
        <v>50.35</v>
      </c>
      <c r="L195" s="277">
        <v>49.55</v>
      </c>
      <c r="M195" s="277">
        <v>182.15826999999999</v>
      </c>
    </row>
    <row r="196" spans="1:13">
      <c r="A196" s="301">
        <v>187</v>
      </c>
      <c r="B196" s="277" t="s">
        <v>186</v>
      </c>
      <c r="C196" s="277">
        <v>351.9</v>
      </c>
      <c r="D196" s="279">
        <v>351.98333333333329</v>
      </c>
      <c r="E196" s="279">
        <v>347.56666666666661</v>
      </c>
      <c r="F196" s="279">
        <v>343.23333333333329</v>
      </c>
      <c r="G196" s="279">
        <v>338.81666666666661</v>
      </c>
      <c r="H196" s="279">
        <v>356.31666666666661</v>
      </c>
      <c r="I196" s="279">
        <v>360.73333333333323</v>
      </c>
      <c r="J196" s="279">
        <v>365.06666666666661</v>
      </c>
      <c r="K196" s="277">
        <v>356.4</v>
      </c>
      <c r="L196" s="277">
        <v>347.65</v>
      </c>
      <c r="M196" s="277">
        <v>96.252769999999998</v>
      </c>
    </row>
    <row r="197" spans="1:13">
      <c r="A197" s="301">
        <v>188</v>
      </c>
      <c r="B197" s="268" t="s">
        <v>188</v>
      </c>
      <c r="C197" s="268">
        <v>632.45000000000005</v>
      </c>
      <c r="D197" s="308">
        <v>624.68333333333339</v>
      </c>
      <c r="E197" s="308">
        <v>614.76666666666677</v>
      </c>
      <c r="F197" s="308">
        <v>597.08333333333337</v>
      </c>
      <c r="G197" s="308">
        <v>587.16666666666674</v>
      </c>
      <c r="H197" s="308">
        <v>642.36666666666679</v>
      </c>
      <c r="I197" s="308">
        <v>652.2833333333333</v>
      </c>
      <c r="J197" s="308">
        <v>669.96666666666681</v>
      </c>
      <c r="K197" s="268">
        <v>634.6</v>
      </c>
      <c r="L197" s="268">
        <v>607</v>
      </c>
      <c r="M197" s="268">
        <v>50.386139999999997</v>
      </c>
    </row>
    <row r="198" spans="1:13">
      <c r="A198" s="301">
        <v>189</v>
      </c>
      <c r="B198" s="268" t="s">
        <v>283</v>
      </c>
      <c r="C198" s="268">
        <v>121.95</v>
      </c>
      <c r="D198" s="308">
        <v>121.91666666666667</v>
      </c>
      <c r="E198" s="308">
        <v>119.13333333333334</v>
      </c>
      <c r="F198" s="308">
        <v>116.31666666666666</v>
      </c>
      <c r="G198" s="308">
        <v>113.53333333333333</v>
      </c>
      <c r="H198" s="308">
        <v>124.73333333333335</v>
      </c>
      <c r="I198" s="308">
        <v>127.51666666666668</v>
      </c>
      <c r="J198" s="308">
        <v>130.33333333333337</v>
      </c>
      <c r="K198" s="268">
        <v>124.7</v>
      </c>
      <c r="L198" s="268">
        <v>119.1</v>
      </c>
      <c r="M198" s="268">
        <v>7.1693100000000003</v>
      </c>
    </row>
    <row r="199" spans="1:13">
      <c r="A199" s="301">
        <v>190</v>
      </c>
      <c r="B199" s="268" t="s">
        <v>167</v>
      </c>
      <c r="C199" s="268">
        <v>693.4</v>
      </c>
      <c r="D199" s="308">
        <v>691.71666666666658</v>
      </c>
      <c r="E199" s="308">
        <v>684.48333333333312</v>
      </c>
      <c r="F199" s="308">
        <v>675.56666666666649</v>
      </c>
      <c r="G199" s="308">
        <v>668.33333333333303</v>
      </c>
      <c r="H199" s="308">
        <v>700.63333333333321</v>
      </c>
      <c r="I199" s="308">
        <v>707.86666666666656</v>
      </c>
      <c r="J199" s="308">
        <v>716.7833333333333</v>
      </c>
      <c r="K199" s="268">
        <v>698.95</v>
      </c>
      <c r="L199" s="268">
        <v>682.8</v>
      </c>
      <c r="M199" s="268">
        <v>4.1127500000000001</v>
      </c>
    </row>
    <row r="200" spans="1:13">
      <c r="A200" s="301">
        <v>191</v>
      </c>
      <c r="B200" s="268" t="s">
        <v>189</v>
      </c>
      <c r="C200" s="268">
        <v>1070.2</v>
      </c>
      <c r="D200" s="308">
        <v>1068.0999999999999</v>
      </c>
      <c r="E200" s="308">
        <v>1053.1999999999998</v>
      </c>
      <c r="F200" s="308">
        <v>1036.1999999999998</v>
      </c>
      <c r="G200" s="308">
        <v>1021.2999999999997</v>
      </c>
      <c r="H200" s="308">
        <v>1085.0999999999999</v>
      </c>
      <c r="I200" s="308">
        <v>1100</v>
      </c>
      <c r="J200" s="308">
        <v>1117</v>
      </c>
      <c r="K200" s="268">
        <v>1083</v>
      </c>
      <c r="L200" s="268">
        <v>1051.0999999999999</v>
      </c>
      <c r="M200" s="268">
        <v>67.856859999999998</v>
      </c>
    </row>
    <row r="201" spans="1:13">
      <c r="A201" s="301">
        <v>192</v>
      </c>
      <c r="B201" s="268" t="s">
        <v>190</v>
      </c>
      <c r="C201" s="268">
        <v>2350.9499999999998</v>
      </c>
      <c r="D201" s="308">
        <v>2351.8166666666666</v>
      </c>
      <c r="E201" s="308">
        <v>2335.1833333333334</v>
      </c>
      <c r="F201" s="308">
        <v>2319.416666666667</v>
      </c>
      <c r="G201" s="308">
        <v>2302.7833333333338</v>
      </c>
      <c r="H201" s="308">
        <v>2367.583333333333</v>
      </c>
      <c r="I201" s="308">
        <v>2384.2166666666662</v>
      </c>
      <c r="J201" s="308">
        <v>2399.9833333333327</v>
      </c>
      <c r="K201" s="268">
        <v>2368.4499999999998</v>
      </c>
      <c r="L201" s="268">
        <v>2336.0500000000002</v>
      </c>
      <c r="M201" s="268">
        <v>2.84775</v>
      </c>
    </row>
    <row r="202" spans="1:13">
      <c r="A202" s="301">
        <v>193</v>
      </c>
      <c r="B202" s="268" t="s">
        <v>191</v>
      </c>
      <c r="C202" s="268">
        <v>319.85000000000002</v>
      </c>
      <c r="D202" s="308">
        <v>321.33333333333331</v>
      </c>
      <c r="E202" s="308">
        <v>317.76666666666665</v>
      </c>
      <c r="F202" s="308">
        <v>315.68333333333334</v>
      </c>
      <c r="G202" s="308">
        <v>312.11666666666667</v>
      </c>
      <c r="H202" s="308">
        <v>323.41666666666663</v>
      </c>
      <c r="I202" s="308">
        <v>326.98333333333335</v>
      </c>
      <c r="J202" s="308">
        <v>329.06666666666661</v>
      </c>
      <c r="K202" s="268">
        <v>324.89999999999998</v>
      </c>
      <c r="L202" s="268">
        <v>319.25</v>
      </c>
      <c r="M202" s="268">
        <v>8.5056999999999992</v>
      </c>
    </row>
    <row r="203" spans="1:13">
      <c r="A203" s="301">
        <v>194</v>
      </c>
      <c r="B203" s="268" t="s">
        <v>197</v>
      </c>
      <c r="C203" s="268">
        <v>462.75</v>
      </c>
      <c r="D203" s="308">
        <v>466.58333333333331</v>
      </c>
      <c r="E203" s="308">
        <v>455.16666666666663</v>
      </c>
      <c r="F203" s="308">
        <v>447.58333333333331</v>
      </c>
      <c r="G203" s="308">
        <v>436.16666666666663</v>
      </c>
      <c r="H203" s="308">
        <v>474.16666666666663</v>
      </c>
      <c r="I203" s="308">
        <v>485.58333333333326</v>
      </c>
      <c r="J203" s="308">
        <v>493.16666666666663</v>
      </c>
      <c r="K203" s="268">
        <v>478</v>
      </c>
      <c r="L203" s="268">
        <v>459</v>
      </c>
      <c r="M203" s="268">
        <v>94.272890000000004</v>
      </c>
    </row>
    <row r="204" spans="1:13">
      <c r="A204" s="301">
        <v>195</v>
      </c>
      <c r="B204" s="268" t="s">
        <v>195</v>
      </c>
      <c r="C204" s="268">
        <v>3837.9</v>
      </c>
      <c r="D204" s="308">
        <v>3851.3166666666671</v>
      </c>
      <c r="E204" s="308">
        <v>3812.6333333333341</v>
      </c>
      <c r="F204" s="308">
        <v>3787.3666666666672</v>
      </c>
      <c r="G204" s="308">
        <v>3748.6833333333343</v>
      </c>
      <c r="H204" s="308">
        <v>3876.5833333333339</v>
      </c>
      <c r="I204" s="308">
        <v>3915.2666666666673</v>
      </c>
      <c r="J204" s="308">
        <v>3940.5333333333338</v>
      </c>
      <c r="K204" s="268">
        <v>3890</v>
      </c>
      <c r="L204" s="268">
        <v>3826.05</v>
      </c>
      <c r="M204" s="268">
        <v>2.6426799999999999</v>
      </c>
    </row>
    <row r="205" spans="1:13">
      <c r="A205" s="301">
        <v>196</v>
      </c>
      <c r="B205" s="268" t="s">
        <v>196</v>
      </c>
      <c r="C205" s="268">
        <v>30.85</v>
      </c>
      <c r="D205" s="308">
        <v>30.900000000000002</v>
      </c>
      <c r="E205" s="308">
        <v>30.550000000000004</v>
      </c>
      <c r="F205" s="308">
        <v>30.250000000000004</v>
      </c>
      <c r="G205" s="308">
        <v>29.900000000000006</v>
      </c>
      <c r="H205" s="308">
        <v>31.200000000000003</v>
      </c>
      <c r="I205" s="308">
        <v>31.550000000000004</v>
      </c>
      <c r="J205" s="308">
        <v>31.85</v>
      </c>
      <c r="K205" s="268">
        <v>31.25</v>
      </c>
      <c r="L205" s="268">
        <v>30.6</v>
      </c>
      <c r="M205" s="268">
        <v>27.652419999999999</v>
      </c>
    </row>
    <row r="206" spans="1:13">
      <c r="A206" s="301">
        <v>197</v>
      </c>
      <c r="B206" s="268" t="s">
        <v>193</v>
      </c>
      <c r="C206" s="268">
        <v>1002.35</v>
      </c>
      <c r="D206" s="308">
        <v>999.58333333333337</v>
      </c>
      <c r="E206" s="308">
        <v>992.66666666666674</v>
      </c>
      <c r="F206" s="308">
        <v>982.98333333333335</v>
      </c>
      <c r="G206" s="308">
        <v>976.06666666666672</v>
      </c>
      <c r="H206" s="308">
        <v>1009.2666666666668</v>
      </c>
      <c r="I206" s="308">
        <v>1016.1833333333335</v>
      </c>
      <c r="J206" s="308">
        <v>1025.8666666666668</v>
      </c>
      <c r="K206" s="268">
        <v>1006.5</v>
      </c>
      <c r="L206" s="268">
        <v>989.9</v>
      </c>
      <c r="M206" s="268">
        <v>6.2125700000000004</v>
      </c>
    </row>
    <row r="207" spans="1:13">
      <c r="A207" s="301">
        <v>198</v>
      </c>
      <c r="B207" s="268" t="s">
        <v>143</v>
      </c>
      <c r="C207" s="268">
        <v>611.6</v>
      </c>
      <c r="D207" s="308">
        <v>606.9666666666667</v>
      </c>
      <c r="E207" s="308">
        <v>599.63333333333344</v>
      </c>
      <c r="F207" s="308">
        <v>587.66666666666674</v>
      </c>
      <c r="G207" s="308">
        <v>580.33333333333348</v>
      </c>
      <c r="H207" s="308">
        <v>618.93333333333339</v>
      </c>
      <c r="I207" s="308">
        <v>626.26666666666665</v>
      </c>
      <c r="J207" s="308">
        <v>638.23333333333335</v>
      </c>
      <c r="K207" s="268">
        <v>614.29999999999995</v>
      </c>
      <c r="L207" s="268">
        <v>595</v>
      </c>
      <c r="M207" s="268">
        <v>45.5349</v>
      </c>
    </row>
    <row r="208" spans="1:13">
      <c r="A208" s="301">
        <v>199</v>
      </c>
      <c r="B208" s="268" t="s">
        <v>284</v>
      </c>
      <c r="C208" s="268">
        <v>170.8</v>
      </c>
      <c r="D208" s="308">
        <v>171.15</v>
      </c>
      <c r="E208" s="308">
        <v>170.15</v>
      </c>
      <c r="F208" s="308">
        <v>169.5</v>
      </c>
      <c r="G208" s="308">
        <v>168.5</v>
      </c>
      <c r="H208" s="308">
        <v>171.8</v>
      </c>
      <c r="I208" s="308">
        <v>172.8</v>
      </c>
      <c r="J208" s="308">
        <v>173.45000000000002</v>
      </c>
      <c r="K208" s="268">
        <v>172.15</v>
      </c>
      <c r="L208" s="268">
        <v>170.5</v>
      </c>
      <c r="M208" s="268">
        <v>1.0455300000000001</v>
      </c>
    </row>
    <row r="209" spans="1:13">
      <c r="A209" s="301">
        <v>200</v>
      </c>
      <c r="B209" s="268" t="s">
        <v>285</v>
      </c>
      <c r="C209" s="268">
        <v>201.6</v>
      </c>
      <c r="D209" s="308">
        <v>201.44999999999996</v>
      </c>
      <c r="E209" s="308">
        <v>198.69999999999993</v>
      </c>
      <c r="F209" s="308">
        <v>195.79999999999998</v>
      </c>
      <c r="G209" s="308">
        <v>193.04999999999995</v>
      </c>
      <c r="H209" s="308">
        <v>204.34999999999991</v>
      </c>
      <c r="I209" s="308">
        <v>207.09999999999997</v>
      </c>
      <c r="J209" s="308">
        <v>209.99999999999989</v>
      </c>
      <c r="K209" s="268">
        <v>204.2</v>
      </c>
      <c r="L209" s="268">
        <v>198.55</v>
      </c>
      <c r="M209" s="268">
        <v>1.00065</v>
      </c>
    </row>
    <row r="210" spans="1:13">
      <c r="A210" s="301">
        <v>201</v>
      </c>
      <c r="B210" s="268" t="s">
        <v>563</v>
      </c>
      <c r="C210" s="268">
        <v>700.75</v>
      </c>
      <c r="D210" s="308">
        <v>706.25</v>
      </c>
      <c r="E210" s="308">
        <v>689.5</v>
      </c>
      <c r="F210" s="308">
        <v>678.25</v>
      </c>
      <c r="G210" s="308">
        <v>661.5</v>
      </c>
      <c r="H210" s="308">
        <v>717.5</v>
      </c>
      <c r="I210" s="308">
        <v>734.25</v>
      </c>
      <c r="J210" s="308">
        <v>745.5</v>
      </c>
      <c r="K210" s="268">
        <v>723</v>
      </c>
      <c r="L210" s="268">
        <v>695</v>
      </c>
      <c r="M210" s="268">
        <v>1.67014</v>
      </c>
    </row>
    <row r="211" spans="1:13">
      <c r="A211" s="301">
        <v>202</v>
      </c>
      <c r="B211" s="268" t="s">
        <v>198</v>
      </c>
      <c r="C211" s="268">
        <v>113.95</v>
      </c>
      <c r="D211" s="308">
        <v>113.65000000000002</v>
      </c>
      <c r="E211" s="308">
        <v>112.20000000000005</v>
      </c>
      <c r="F211" s="308">
        <v>110.45000000000003</v>
      </c>
      <c r="G211" s="308">
        <v>109.00000000000006</v>
      </c>
      <c r="H211" s="308">
        <v>115.40000000000003</v>
      </c>
      <c r="I211" s="308">
        <v>116.85</v>
      </c>
      <c r="J211" s="308">
        <v>118.60000000000002</v>
      </c>
      <c r="K211" s="268">
        <v>115.1</v>
      </c>
      <c r="L211" s="268">
        <v>111.9</v>
      </c>
      <c r="M211" s="268">
        <v>137.51638</v>
      </c>
    </row>
    <row r="212" spans="1:13">
      <c r="A212" s="301">
        <v>203</v>
      </c>
      <c r="B212" s="268" t="s">
        <v>120</v>
      </c>
      <c r="C212" s="268">
        <v>8.6</v>
      </c>
      <c r="D212" s="308">
        <v>8.6666666666666661</v>
      </c>
      <c r="E212" s="308">
        <v>8.4333333333333318</v>
      </c>
      <c r="F212" s="308">
        <v>8.2666666666666657</v>
      </c>
      <c r="G212" s="308">
        <v>8.0333333333333314</v>
      </c>
      <c r="H212" s="308">
        <v>8.8333333333333321</v>
      </c>
      <c r="I212" s="308">
        <v>9.0666666666666664</v>
      </c>
      <c r="J212" s="308">
        <v>9.2333333333333325</v>
      </c>
      <c r="K212" s="268">
        <v>8.9</v>
      </c>
      <c r="L212" s="268">
        <v>8.5</v>
      </c>
      <c r="M212" s="268">
        <v>2320.4199800000001</v>
      </c>
    </row>
    <row r="213" spans="1:13">
      <c r="A213" s="301">
        <v>204</v>
      </c>
      <c r="B213" s="268" t="s">
        <v>199</v>
      </c>
      <c r="C213" s="268">
        <v>595.6</v>
      </c>
      <c r="D213" s="308">
        <v>600.25000000000011</v>
      </c>
      <c r="E213" s="308">
        <v>589.05000000000018</v>
      </c>
      <c r="F213" s="308">
        <v>582.50000000000011</v>
      </c>
      <c r="G213" s="308">
        <v>571.30000000000018</v>
      </c>
      <c r="H213" s="308">
        <v>606.80000000000018</v>
      </c>
      <c r="I213" s="308">
        <v>618.00000000000023</v>
      </c>
      <c r="J213" s="308">
        <v>624.55000000000018</v>
      </c>
      <c r="K213" s="268">
        <v>611.45000000000005</v>
      </c>
      <c r="L213" s="268">
        <v>593.70000000000005</v>
      </c>
      <c r="M213" s="268">
        <v>32.259889999999999</v>
      </c>
    </row>
    <row r="214" spans="1:13">
      <c r="A214" s="301">
        <v>205</v>
      </c>
      <c r="B214" s="268" t="s">
        <v>569</v>
      </c>
      <c r="C214" s="268">
        <v>2268.4499999999998</v>
      </c>
      <c r="D214" s="308">
        <v>2265.2666666666664</v>
      </c>
      <c r="E214" s="308">
        <v>2239.5333333333328</v>
      </c>
      <c r="F214" s="308">
        <v>2210.6166666666663</v>
      </c>
      <c r="G214" s="308">
        <v>2184.8833333333328</v>
      </c>
      <c r="H214" s="308">
        <v>2294.1833333333329</v>
      </c>
      <c r="I214" s="308">
        <v>2319.9166666666665</v>
      </c>
      <c r="J214" s="308">
        <v>2348.833333333333</v>
      </c>
      <c r="K214" s="268">
        <v>2291</v>
      </c>
      <c r="L214" s="268">
        <v>2236.35</v>
      </c>
      <c r="M214" s="268">
        <v>0.55110999999999999</v>
      </c>
    </row>
    <row r="215" spans="1:13">
      <c r="A215" s="301">
        <v>206</v>
      </c>
      <c r="B215" s="268" t="s">
        <v>200</v>
      </c>
      <c r="C215" s="308">
        <v>266.60000000000002</v>
      </c>
      <c r="D215" s="308">
        <v>265.86666666666662</v>
      </c>
      <c r="E215" s="308">
        <v>263.28333333333325</v>
      </c>
      <c r="F215" s="308">
        <v>259.96666666666664</v>
      </c>
      <c r="G215" s="308">
        <v>257.38333333333327</v>
      </c>
      <c r="H215" s="308">
        <v>269.18333333333322</v>
      </c>
      <c r="I215" s="308">
        <v>271.76666666666659</v>
      </c>
      <c r="J215" s="308">
        <v>275.0833333333332</v>
      </c>
      <c r="K215" s="308">
        <v>268.45</v>
      </c>
      <c r="L215" s="308">
        <v>262.55</v>
      </c>
      <c r="M215" s="308">
        <v>103.68338</v>
      </c>
    </row>
    <row r="216" spans="1:13">
      <c r="A216" s="301">
        <v>207</v>
      </c>
      <c r="B216" s="268" t="s">
        <v>201</v>
      </c>
      <c r="C216" s="308">
        <v>14.75</v>
      </c>
      <c r="D216" s="308">
        <v>15.266666666666666</v>
      </c>
      <c r="E216" s="308">
        <v>14.083333333333332</v>
      </c>
      <c r="F216" s="308">
        <v>13.416666666666666</v>
      </c>
      <c r="G216" s="308">
        <v>12.233333333333333</v>
      </c>
      <c r="H216" s="308">
        <v>15.933333333333332</v>
      </c>
      <c r="I216" s="308">
        <v>17.116666666666667</v>
      </c>
      <c r="J216" s="308">
        <v>17.783333333333331</v>
      </c>
      <c r="K216" s="308">
        <v>16.45</v>
      </c>
      <c r="L216" s="308">
        <v>14.6</v>
      </c>
      <c r="M216" s="308">
        <v>4535.4233000000004</v>
      </c>
    </row>
    <row r="217" spans="1:13">
      <c r="A217" s="301">
        <v>208</v>
      </c>
      <c r="B217" s="268" t="s">
        <v>202</v>
      </c>
      <c r="C217" s="308">
        <v>158.94999999999999</v>
      </c>
      <c r="D217" s="308">
        <v>161.46666666666667</v>
      </c>
      <c r="E217" s="308">
        <v>155.18333333333334</v>
      </c>
      <c r="F217" s="308">
        <v>151.41666666666666</v>
      </c>
      <c r="G217" s="308">
        <v>145.13333333333333</v>
      </c>
      <c r="H217" s="308">
        <v>165.23333333333335</v>
      </c>
      <c r="I217" s="308">
        <v>171.51666666666671</v>
      </c>
      <c r="J217" s="308">
        <v>175.28333333333336</v>
      </c>
      <c r="K217" s="308">
        <v>167.75</v>
      </c>
      <c r="L217" s="308">
        <v>157.69999999999999</v>
      </c>
      <c r="M217" s="308">
        <v>651.95776999999998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50" activePane="bottomLeft" state="frozen"/>
      <selection pane="bottomLeft" activeCell="E25" sqref="E2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0"/>
      <c r="B1" s="600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44036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97" t="s">
        <v>16</v>
      </c>
      <c r="B9" s="598" t="s">
        <v>18</v>
      </c>
      <c r="C9" s="596" t="s">
        <v>19</v>
      </c>
      <c r="D9" s="596" t="s">
        <v>20</v>
      </c>
      <c r="E9" s="596" t="s">
        <v>21</v>
      </c>
      <c r="F9" s="596"/>
      <c r="G9" s="596"/>
      <c r="H9" s="596" t="s">
        <v>22</v>
      </c>
      <c r="I9" s="596"/>
      <c r="J9" s="596"/>
      <c r="K9" s="274"/>
      <c r="L9" s="281"/>
      <c r="M9" s="282"/>
    </row>
    <row r="10" spans="1:15" ht="42.75" customHeight="1">
      <c r="A10" s="592"/>
      <c r="B10" s="594"/>
      <c r="C10" s="599" t="s">
        <v>23</v>
      </c>
      <c r="D10" s="599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21502.9</v>
      </c>
      <c r="D11" s="279">
        <v>21422.633333333335</v>
      </c>
      <c r="E11" s="279">
        <v>21280.26666666667</v>
      </c>
      <c r="F11" s="279">
        <v>21057.633333333335</v>
      </c>
      <c r="G11" s="279">
        <v>20915.26666666667</v>
      </c>
      <c r="H11" s="279">
        <v>21645.26666666667</v>
      </c>
      <c r="I11" s="279">
        <v>21787.633333333331</v>
      </c>
      <c r="J11" s="279">
        <v>22010.26666666667</v>
      </c>
      <c r="K11" s="277">
        <v>21565</v>
      </c>
      <c r="L11" s="277">
        <v>21200</v>
      </c>
      <c r="M11" s="277">
        <v>1.4420000000000001E-2</v>
      </c>
    </row>
    <row r="12" spans="1:15" ht="12" customHeight="1">
      <c r="A12" s="268">
        <v>2</v>
      </c>
      <c r="B12" s="277" t="s">
        <v>803</v>
      </c>
      <c r="C12" s="278">
        <v>921.75</v>
      </c>
      <c r="D12" s="279">
        <v>915.94999999999993</v>
      </c>
      <c r="E12" s="279">
        <v>905.89999999999986</v>
      </c>
      <c r="F12" s="279">
        <v>890.05</v>
      </c>
      <c r="G12" s="279">
        <v>879.99999999999989</v>
      </c>
      <c r="H12" s="279">
        <v>931.79999999999984</v>
      </c>
      <c r="I12" s="279">
        <v>941.8499999999998</v>
      </c>
      <c r="J12" s="279">
        <v>957.69999999999982</v>
      </c>
      <c r="K12" s="277">
        <v>926</v>
      </c>
      <c r="L12" s="277">
        <v>900.1</v>
      </c>
      <c r="M12" s="277">
        <v>3.7004100000000002</v>
      </c>
    </row>
    <row r="13" spans="1:15" ht="12" customHeight="1">
      <c r="A13" s="268">
        <v>3</v>
      </c>
      <c r="B13" s="277" t="s">
        <v>294</v>
      </c>
      <c r="C13" s="278">
        <v>1333.45</v>
      </c>
      <c r="D13" s="279">
        <v>1321.4833333333333</v>
      </c>
      <c r="E13" s="279">
        <v>1297.9666666666667</v>
      </c>
      <c r="F13" s="279">
        <v>1262.4833333333333</v>
      </c>
      <c r="G13" s="279">
        <v>1238.9666666666667</v>
      </c>
      <c r="H13" s="279">
        <v>1356.9666666666667</v>
      </c>
      <c r="I13" s="279">
        <v>1380.4833333333336</v>
      </c>
      <c r="J13" s="279">
        <v>1415.9666666666667</v>
      </c>
      <c r="K13" s="277">
        <v>1345</v>
      </c>
      <c r="L13" s="277">
        <v>1286</v>
      </c>
      <c r="M13" s="277">
        <v>0.36786999999999997</v>
      </c>
    </row>
    <row r="14" spans="1:15" ht="12" customHeight="1">
      <c r="A14" s="268">
        <v>4</v>
      </c>
      <c r="B14" s="277" t="s">
        <v>295</v>
      </c>
      <c r="C14" s="278">
        <v>15528.85</v>
      </c>
      <c r="D14" s="279">
        <v>15375.449999999999</v>
      </c>
      <c r="E14" s="279">
        <v>15128.399999999998</v>
      </c>
      <c r="F14" s="279">
        <v>14727.949999999999</v>
      </c>
      <c r="G14" s="279">
        <v>14480.899999999998</v>
      </c>
      <c r="H14" s="279">
        <v>15775.899999999998</v>
      </c>
      <c r="I14" s="279">
        <v>16022.949999999997</v>
      </c>
      <c r="J14" s="279">
        <v>16423.399999999998</v>
      </c>
      <c r="K14" s="277">
        <v>15622.5</v>
      </c>
      <c r="L14" s="277">
        <v>14975</v>
      </c>
      <c r="M14" s="277">
        <v>0.29176000000000002</v>
      </c>
    </row>
    <row r="15" spans="1:15" ht="12" customHeight="1">
      <c r="A15" s="268">
        <v>5</v>
      </c>
      <c r="B15" s="277" t="s">
        <v>227</v>
      </c>
      <c r="C15" s="278">
        <v>59.2</v>
      </c>
      <c r="D15" s="279">
        <v>59.300000000000004</v>
      </c>
      <c r="E15" s="279">
        <v>58.400000000000006</v>
      </c>
      <c r="F15" s="279">
        <v>57.6</v>
      </c>
      <c r="G15" s="279">
        <v>56.7</v>
      </c>
      <c r="H15" s="279">
        <v>60.100000000000009</v>
      </c>
      <c r="I15" s="279">
        <v>61</v>
      </c>
      <c r="J15" s="279">
        <v>61.800000000000011</v>
      </c>
      <c r="K15" s="277">
        <v>60.2</v>
      </c>
      <c r="L15" s="277">
        <v>58.5</v>
      </c>
      <c r="M15" s="277">
        <v>14.29087</v>
      </c>
    </row>
    <row r="16" spans="1:15" ht="12" customHeight="1">
      <c r="A16" s="268">
        <v>6</v>
      </c>
      <c r="B16" s="277" t="s">
        <v>228</v>
      </c>
      <c r="C16" s="278">
        <v>126.45</v>
      </c>
      <c r="D16" s="279">
        <v>124.33333333333333</v>
      </c>
      <c r="E16" s="279">
        <v>121.16666666666666</v>
      </c>
      <c r="F16" s="279">
        <v>115.88333333333333</v>
      </c>
      <c r="G16" s="279">
        <v>112.71666666666665</v>
      </c>
      <c r="H16" s="279">
        <v>129.61666666666667</v>
      </c>
      <c r="I16" s="279">
        <v>132.7833333333333</v>
      </c>
      <c r="J16" s="279">
        <v>138.06666666666666</v>
      </c>
      <c r="K16" s="277">
        <v>127.5</v>
      </c>
      <c r="L16" s="277">
        <v>119.05</v>
      </c>
      <c r="M16" s="277">
        <v>44.35615</v>
      </c>
    </row>
    <row r="17" spans="1:13" ht="12" customHeight="1">
      <c r="A17" s="268">
        <v>7</v>
      </c>
      <c r="B17" s="277" t="s">
        <v>38</v>
      </c>
      <c r="C17" s="278">
        <v>1360.1</v>
      </c>
      <c r="D17" s="279">
        <v>1368.2333333333333</v>
      </c>
      <c r="E17" s="279">
        <v>1348.8666666666668</v>
      </c>
      <c r="F17" s="279">
        <v>1337.6333333333334</v>
      </c>
      <c r="G17" s="279">
        <v>1318.2666666666669</v>
      </c>
      <c r="H17" s="279">
        <v>1379.4666666666667</v>
      </c>
      <c r="I17" s="279">
        <v>1398.833333333333</v>
      </c>
      <c r="J17" s="279">
        <v>1410.0666666666666</v>
      </c>
      <c r="K17" s="277">
        <v>1387.6</v>
      </c>
      <c r="L17" s="277">
        <v>1357</v>
      </c>
      <c r="M17" s="277">
        <v>13.882770000000001</v>
      </c>
    </row>
    <row r="18" spans="1:13" ht="12" customHeight="1">
      <c r="A18" s="268">
        <v>8</v>
      </c>
      <c r="B18" s="277" t="s">
        <v>296</v>
      </c>
      <c r="C18" s="278">
        <v>150.85</v>
      </c>
      <c r="D18" s="279">
        <v>151.58333333333331</v>
      </c>
      <c r="E18" s="279">
        <v>149.71666666666664</v>
      </c>
      <c r="F18" s="279">
        <v>148.58333333333331</v>
      </c>
      <c r="G18" s="279">
        <v>146.71666666666664</v>
      </c>
      <c r="H18" s="279">
        <v>152.71666666666664</v>
      </c>
      <c r="I18" s="279">
        <v>154.58333333333331</v>
      </c>
      <c r="J18" s="279">
        <v>155.71666666666664</v>
      </c>
      <c r="K18" s="277">
        <v>153.44999999999999</v>
      </c>
      <c r="L18" s="277">
        <v>150.44999999999999</v>
      </c>
      <c r="M18" s="277">
        <v>8.8857099999999996</v>
      </c>
    </row>
    <row r="19" spans="1:13" ht="12" customHeight="1">
      <c r="A19" s="268">
        <v>9</v>
      </c>
      <c r="B19" s="277" t="s">
        <v>297</v>
      </c>
      <c r="C19" s="278">
        <v>320.3</v>
      </c>
      <c r="D19" s="279">
        <v>326.76666666666665</v>
      </c>
      <c r="E19" s="279">
        <v>313.5333333333333</v>
      </c>
      <c r="F19" s="279">
        <v>306.76666666666665</v>
      </c>
      <c r="G19" s="279">
        <v>293.5333333333333</v>
      </c>
      <c r="H19" s="279">
        <v>333.5333333333333</v>
      </c>
      <c r="I19" s="279">
        <v>346.76666666666665</v>
      </c>
      <c r="J19" s="279">
        <v>353.5333333333333</v>
      </c>
      <c r="K19" s="277">
        <v>340</v>
      </c>
      <c r="L19" s="277">
        <v>320</v>
      </c>
      <c r="M19" s="277">
        <v>8.3261400000000005</v>
      </c>
    </row>
    <row r="20" spans="1:13" ht="12" customHeight="1">
      <c r="A20" s="268">
        <v>10</v>
      </c>
      <c r="B20" s="277" t="s">
        <v>41</v>
      </c>
      <c r="C20" s="278">
        <v>313.89999999999998</v>
      </c>
      <c r="D20" s="279">
        <v>313.81666666666666</v>
      </c>
      <c r="E20" s="279">
        <v>311.68333333333334</v>
      </c>
      <c r="F20" s="279">
        <v>309.4666666666667</v>
      </c>
      <c r="G20" s="279">
        <v>307.33333333333337</v>
      </c>
      <c r="H20" s="279">
        <v>316.0333333333333</v>
      </c>
      <c r="I20" s="279">
        <v>318.16666666666663</v>
      </c>
      <c r="J20" s="279">
        <v>320.38333333333327</v>
      </c>
      <c r="K20" s="277">
        <v>315.95</v>
      </c>
      <c r="L20" s="277">
        <v>311.60000000000002</v>
      </c>
      <c r="M20" s="277">
        <v>28.314170000000001</v>
      </c>
    </row>
    <row r="21" spans="1:13" ht="12" customHeight="1">
      <c r="A21" s="268">
        <v>11</v>
      </c>
      <c r="B21" s="277" t="s">
        <v>43</v>
      </c>
      <c r="C21" s="278">
        <v>35.15</v>
      </c>
      <c r="D21" s="279">
        <v>35.199999999999996</v>
      </c>
      <c r="E21" s="279">
        <v>34.999999999999993</v>
      </c>
      <c r="F21" s="279">
        <v>34.849999999999994</v>
      </c>
      <c r="G21" s="279">
        <v>34.649999999999991</v>
      </c>
      <c r="H21" s="279">
        <v>35.349999999999994</v>
      </c>
      <c r="I21" s="279">
        <v>35.549999999999997</v>
      </c>
      <c r="J21" s="279">
        <v>35.699999999999996</v>
      </c>
      <c r="K21" s="277">
        <v>35.4</v>
      </c>
      <c r="L21" s="277">
        <v>35.049999999999997</v>
      </c>
      <c r="M21" s="277">
        <v>18.205369999999998</v>
      </c>
    </row>
    <row r="22" spans="1:13" ht="12" customHeight="1">
      <c r="A22" s="268">
        <v>12</v>
      </c>
      <c r="B22" s="277" t="s">
        <v>298</v>
      </c>
      <c r="C22" s="278">
        <v>239.55</v>
      </c>
      <c r="D22" s="279">
        <v>240.56666666666669</v>
      </c>
      <c r="E22" s="279">
        <v>237.08333333333337</v>
      </c>
      <c r="F22" s="279">
        <v>234.61666666666667</v>
      </c>
      <c r="G22" s="279">
        <v>231.13333333333335</v>
      </c>
      <c r="H22" s="279">
        <v>243.03333333333339</v>
      </c>
      <c r="I22" s="279">
        <v>246.51666666666668</v>
      </c>
      <c r="J22" s="279">
        <v>248.98333333333341</v>
      </c>
      <c r="K22" s="277">
        <v>244.05</v>
      </c>
      <c r="L22" s="277">
        <v>238.1</v>
      </c>
      <c r="M22" s="277">
        <v>1.6467099999999999</v>
      </c>
    </row>
    <row r="23" spans="1:13">
      <c r="A23" s="268">
        <v>13</v>
      </c>
      <c r="B23" s="277" t="s">
        <v>299</v>
      </c>
      <c r="C23" s="278">
        <v>163.4</v>
      </c>
      <c r="D23" s="279">
        <v>163.78333333333333</v>
      </c>
      <c r="E23" s="279">
        <v>162.41666666666666</v>
      </c>
      <c r="F23" s="279">
        <v>161.43333333333334</v>
      </c>
      <c r="G23" s="279">
        <v>160.06666666666666</v>
      </c>
      <c r="H23" s="279">
        <v>164.76666666666665</v>
      </c>
      <c r="I23" s="279">
        <v>166.13333333333333</v>
      </c>
      <c r="J23" s="279">
        <v>167.11666666666665</v>
      </c>
      <c r="K23" s="277">
        <v>165.15</v>
      </c>
      <c r="L23" s="277">
        <v>162.80000000000001</v>
      </c>
      <c r="M23" s="277">
        <v>1.2962100000000001</v>
      </c>
    </row>
    <row r="24" spans="1:13">
      <c r="A24" s="268">
        <v>14</v>
      </c>
      <c r="B24" s="277" t="s">
        <v>300</v>
      </c>
      <c r="C24" s="278">
        <v>191.45</v>
      </c>
      <c r="D24" s="279">
        <v>194.15</v>
      </c>
      <c r="E24" s="279">
        <v>187.3</v>
      </c>
      <c r="F24" s="279">
        <v>183.15</v>
      </c>
      <c r="G24" s="279">
        <v>176.3</v>
      </c>
      <c r="H24" s="279">
        <v>198.3</v>
      </c>
      <c r="I24" s="279">
        <v>205.14999999999998</v>
      </c>
      <c r="J24" s="279">
        <v>209.3</v>
      </c>
      <c r="K24" s="277">
        <v>201</v>
      </c>
      <c r="L24" s="277">
        <v>190</v>
      </c>
      <c r="M24" s="277">
        <v>2.0745399999999998</v>
      </c>
    </row>
    <row r="25" spans="1:13">
      <c r="A25" s="268">
        <v>15</v>
      </c>
      <c r="B25" s="277" t="s">
        <v>833</v>
      </c>
      <c r="C25" s="278">
        <v>1762.2</v>
      </c>
      <c r="D25" s="279">
        <v>1771.1499999999999</v>
      </c>
      <c r="E25" s="279">
        <v>1747.2999999999997</v>
      </c>
      <c r="F25" s="279">
        <v>1732.3999999999999</v>
      </c>
      <c r="G25" s="279">
        <v>1708.5499999999997</v>
      </c>
      <c r="H25" s="279">
        <v>1786.0499999999997</v>
      </c>
      <c r="I25" s="279">
        <v>1809.8999999999996</v>
      </c>
      <c r="J25" s="279">
        <v>1824.7999999999997</v>
      </c>
      <c r="K25" s="277">
        <v>1795</v>
      </c>
      <c r="L25" s="277">
        <v>1756.25</v>
      </c>
      <c r="M25" s="277">
        <v>0.37425000000000003</v>
      </c>
    </row>
    <row r="26" spans="1:13">
      <c r="A26" s="268">
        <v>16</v>
      </c>
      <c r="B26" s="277" t="s">
        <v>292</v>
      </c>
      <c r="C26" s="278">
        <v>1699.95</v>
      </c>
      <c r="D26" s="279">
        <v>1698.1000000000001</v>
      </c>
      <c r="E26" s="279">
        <v>1681.8500000000004</v>
      </c>
      <c r="F26" s="279">
        <v>1663.7500000000002</v>
      </c>
      <c r="G26" s="279">
        <v>1647.5000000000005</v>
      </c>
      <c r="H26" s="279">
        <v>1716.2000000000003</v>
      </c>
      <c r="I26" s="279">
        <v>1732.4499999999998</v>
      </c>
      <c r="J26" s="279">
        <v>1750.5500000000002</v>
      </c>
      <c r="K26" s="277">
        <v>1714.35</v>
      </c>
      <c r="L26" s="277">
        <v>1680</v>
      </c>
      <c r="M26" s="277">
        <v>0.20258000000000001</v>
      </c>
    </row>
    <row r="27" spans="1:13">
      <c r="A27" s="268">
        <v>17</v>
      </c>
      <c r="B27" s="277" t="s">
        <v>229</v>
      </c>
      <c r="C27" s="278">
        <v>1512.85</v>
      </c>
      <c r="D27" s="279">
        <v>1497.95</v>
      </c>
      <c r="E27" s="279">
        <v>1474.9</v>
      </c>
      <c r="F27" s="279">
        <v>1436.95</v>
      </c>
      <c r="G27" s="279">
        <v>1413.9</v>
      </c>
      <c r="H27" s="279">
        <v>1535.9</v>
      </c>
      <c r="I27" s="279">
        <v>1558.9499999999998</v>
      </c>
      <c r="J27" s="279">
        <v>1596.9</v>
      </c>
      <c r="K27" s="277">
        <v>1521</v>
      </c>
      <c r="L27" s="277">
        <v>1460</v>
      </c>
      <c r="M27" s="277">
        <v>3.7923200000000001</v>
      </c>
    </row>
    <row r="28" spans="1:13">
      <c r="A28" s="268">
        <v>18</v>
      </c>
      <c r="B28" s="277" t="s">
        <v>301</v>
      </c>
      <c r="C28" s="278">
        <v>1830</v>
      </c>
      <c r="D28" s="279">
        <v>1838.9833333333333</v>
      </c>
      <c r="E28" s="279">
        <v>1813.0166666666667</v>
      </c>
      <c r="F28" s="279">
        <v>1796.0333333333333</v>
      </c>
      <c r="G28" s="279">
        <v>1770.0666666666666</v>
      </c>
      <c r="H28" s="279">
        <v>1855.9666666666667</v>
      </c>
      <c r="I28" s="279">
        <v>1881.9333333333334</v>
      </c>
      <c r="J28" s="279">
        <v>1898.9166666666667</v>
      </c>
      <c r="K28" s="277">
        <v>1864.95</v>
      </c>
      <c r="L28" s="277">
        <v>1822</v>
      </c>
      <c r="M28" s="277">
        <v>0.10834000000000001</v>
      </c>
    </row>
    <row r="29" spans="1:13">
      <c r="A29" s="268">
        <v>19</v>
      </c>
      <c r="B29" s="277" t="s">
        <v>230</v>
      </c>
      <c r="C29" s="278">
        <v>2494.9499999999998</v>
      </c>
      <c r="D29" s="279">
        <v>2482.2999999999997</v>
      </c>
      <c r="E29" s="279">
        <v>2454.6499999999996</v>
      </c>
      <c r="F29" s="279">
        <v>2414.35</v>
      </c>
      <c r="G29" s="279">
        <v>2386.6999999999998</v>
      </c>
      <c r="H29" s="279">
        <v>2522.5999999999995</v>
      </c>
      <c r="I29" s="279">
        <v>2550.25</v>
      </c>
      <c r="J29" s="279">
        <v>2590.5499999999993</v>
      </c>
      <c r="K29" s="277">
        <v>2509.9499999999998</v>
      </c>
      <c r="L29" s="277">
        <v>2442</v>
      </c>
      <c r="M29" s="277">
        <v>1.2862499999999999</v>
      </c>
    </row>
    <row r="30" spans="1:13">
      <c r="A30" s="268">
        <v>20</v>
      </c>
      <c r="B30" s="277" t="s">
        <v>303</v>
      </c>
      <c r="C30" s="278">
        <v>96.05</v>
      </c>
      <c r="D30" s="279">
        <v>95.466666666666654</v>
      </c>
      <c r="E30" s="279">
        <v>94.033333333333303</v>
      </c>
      <c r="F30" s="279">
        <v>92.016666666666652</v>
      </c>
      <c r="G30" s="279">
        <v>90.5833333333333</v>
      </c>
      <c r="H30" s="279">
        <v>97.483333333333306</v>
      </c>
      <c r="I30" s="279">
        <v>98.916666666666671</v>
      </c>
      <c r="J30" s="279">
        <v>100.93333333333331</v>
      </c>
      <c r="K30" s="277">
        <v>96.9</v>
      </c>
      <c r="L30" s="277">
        <v>93.45</v>
      </c>
      <c r="M30" s="277">
        <v>1.6117900000000001</v>
      </c>
    </row>
    <row r="31" spans="1:13">
      <c r="A31" s="268">
        <v>21</v>
      </c>
      <c r="B31" s="277" t="s">
        <v>45</v>
      </c>
      <c r="C31" s="278">
        <v>712.65</v>
      </c>
      <c r="D31" s="279">
        <v>707.66666666666663</v>
      </c>
      <c r="E31" s="279">
        <v>700.48333333333323</v>
      </c>
      <c r="F31" s="279">
        <v>688.31666666666661</v>
      </c>
      <c r="G31" s="279">
        <v>681.13333333333321</v>
      </c>
      <c r="H31" s="279">
        <v>719.83333333333326</v>
      </c>
      <c r="I31" s="279">
        <v>727.01666666666665</v>
      </c>
      <c r="J31" s="279">
        <v>739.18333333333328</v>
      </c>
      <c r="K31" s="277">
        <v>714.85</v>
      </c>
      <c r="L31" s="277">
        <v>695.5</v>
      </c>
      <c r="M31" s="277">
        <v>5.8515600000000001</v>
      </c>
    </row>
    <row r="32" spans="1:13">
      <c r="A32" s="268">
        <v>22</v>
      </c>
      <c r="B32" s="277" t="s">
        <v>304</v>
      </c>
      <c r="C32" s="278">
        <v>1482.55</v>
      </c>
      <c r="D32" s="279">
        <v>1492.5166666666667</v>
      </c>
      <c r="E32" s="279">
        <v>1455.0333333333333</v>
      </c>
      <c r="F32" s="279">
        <v>1427.5166666666667</v>
      </c>
      <c r="G32" s="279">
        <v>1390.0333333333333</v>
      </c>
      <c r="H32" s="279">
        <v>1520.0333333333333</v>
      </c>
      <c r="I32" s="279">
        <v>1557.5166666666664</v>
      </c>
      <c r="J32" s="279">
        <v>1585.0333333333333</v>
      </c>
      <c r="K32" s="277">
        <v>1530</v>
      </c>
      <c r="L32" s="277">
        <v>1465</v>
      </c>
      <c r="M32" s="277">
        <v>0.82410000000000005</v>
      </c>
    </row>
    <row r="33" spans="1:13">
      <c r="A33" s="268">
        <v>23</v>
      </c>
      <c r="B33" s="277" t="s">
        <v>46</v>
      </c>
      <c r="C33" s="278">
        <v>197.95</v>
      </c>
      <c r="D33" s="279">
        <v>199.15</v>
      </c>
      <c r="E33" s="279">
        <v>196.05</v>
      </c>
      <c r="F33" s="279">
        <v>194.15</v>
      </c>
      <c r="G33" s="279">
        <v>191.05</v>
      </c>
      <c r="H33" s="279">
        <v>201.05</v>
      </c>
      <c r="I33" s="279">
        <v>204.14999999999998</v>
      </c>
      <c r="J33" s="279">
        <v>206.05</v>
      </c>
      <c r="K33" s="277">
        <v>202.25</v>
      </c>
      <c r="L33" s="277">
        <v>197.25</v>
      </c>
      <c r="M33" s="277">
        <v>33.029170000000001</v>
      </c>
    </row>
    <row r="34" spans="1:13">
      <c r="A34" s="268">
        <v>24</v>
      </c>
      <c r="B34" s="277" t="s">
        <v>293</v>
      </c>
      <c r="C34" s="278">
        <v>1853.1</v>
      </c>
      <c r="D34" s="279">
        <v>1846.0166666666664</v>
      </c>
      <c r="E34" s="279">
        <v>1818.6833333333329</v>
      </c>
      <c r="F34" s="279">
        <v>1784.2666666666664</v>
      </c>
      <c r="G34" s="279">
        <v>1756.9333333333329</v>
      </c>
      <c r="H34" s="279">
        <v>1880.4333333333329</v>
      </c>
      <c r="I34" s="279">
        <v>1907.7666666666664</v>
      </c>
      <c r="J34" s="279">
        <v>1942.1833333333329</v>
      </c>
      <c r="K34" s="277">
        <v>1873.35</v>
      </c>
      <c r="L34" s="277">
        <v>1811.6</v>
      </c>
      <c r="M34" s="277">
        <v>0.44782</v>
      </c>
    </row>
    <row r="35" spans="1:13">
      <c r="A35" s="268">
        <v>25</v>
      </c>
      <c r="B35" s="277" t="s">
        <v>302</v>
      </c>
      <c r="C35" s="278">
        <v>960.8</v>
      </c>
      <c r="D35" s="279">
        <v>980.21666666666658</v>
      </c>
      <c r="E35" s="279">
        <v>931.58333333333326</v>
      </c>
      <c r="F35" s="279">
        <v>902.36666666666667</v>
      </c>
      <c r="G35" s="279">
        <v>853.73333333333335</v>
      </c>
      <c r="H35" s="279">
        <v>1009.4333333333332</v>
      </c>
      <c r="I35" s="279">
        <v>1058.0666666666666</v>
      </c>
      <c r="J35" s="279">
        <v>1087.2833333333331</v>
      </c>
      <c r="K35" s="277">
        <v>1028.8499999999999</v>
      </c>
      <c r="L35" s="277">
        <v>951</v>
      </c>
      <c r="M35" s="277">
        <v>16.481480000000001</v>
      </c>
    </row>
    <row r="36" spans="1:13">
      <c r="A36" s="268">
        <v>26</v>
      </c>
      <c r="B36" s="277" t="s">
        <v>47</v>
      </c>
      <c r="C36" s="278">
        <v>1531.3</v>
      </c>
      <c r="D36" s="279">
        <v>1514.9000000000003</v>
      </c>
      <c r="E36" s="279">
        <v>1494.8000000000006</v>
      </c>
      <c r="F36" s="279">
        <v>1458.3000000000004</v>
      </c>
      <c r="G36" s="279">
        <v>1438.2000000000007</v>
      </c>
      <c r="H36" s="279">
        <v>1551.4000000000005</v>
      </c>
      <c r="I36" s="279">
        <v>1571.5000000000005</v>
      </c>
      <c r="J36" s="279">
        <v>1608.0000000000005</v>
      </c>
      <c r="K36" s="277">
        <v>1535</v>
      </c>
      <c r="L36" s="277">
        <v>1478.4</v>
      </c>
      <c r="M36" s="277">
        <v>10.156140000000001</v>
      </c>
    </row>
    <row r="37" spans="1:13">
      <c r="A37" s="268">
        <v>27</v>
      </c>
      <c r="B37" s="277" t="s">
        <v>48</v>
      </c>
      <c r="C37" s="278">
        <v>109.45</v>
      </c>
      <c r="D37" s="279">
        <v>109.8</v>
      </c>
      <c r="E37" s="279">
        <v>108.39999999999999</v>
      </c>
      <c r="F37" s="279">
        <v>107.35</v>
      </c>
      <c r="G37" s="279">
        <v>105.94999999999999</v>
      </c>
      <c r="H37" s="279">
        <v>110.85</v>
      </c>
      <c r="I37" s="279">
        <v>112.25</v>
      </c>
      <c r="J37" s="279">
        <v>113.3</v>
      </c>
      <c r="K37" s="277">
        <v>111.2</v>
      </c>
      <c r="L37" s="277">
        <v>108.75</v>
      </c>
      <c r="M37" s="277">
        <v>46.389940000000003</v>
      </c>
    </row>
    <row r="38" spans="1:13">
      <c r="A38" s="268">
        <v>28</v>
      </c>
      <c r="B38" s="277" t="s">
        <v>305</v>
      </c>
      <c r="C38" s="278">
        <v>136.69999999999999</v>
      </c>
      <c r="D38" s="279">
        <v>136.69999999999999</v>
      </c>
      <c r="E38" s="279">
        <v>136.69999999999999</v>
      </c>
      <c r="F38" s="279">
        <v>136.69999999999999</v>
      </c>
      <c r="G38" s="279">
        <v>136.69999999999999</v>
      </c>
      <c r="H38" s="279">
        <v>136.69999999999999</v>
      </c>
      <c r="I38" s="279">
        <v>136.69999999999999</v>
      </c>
      <c r="J38" s="279">
        <v>136.69999999999999</v>
      </c>
      <c r="K38" s="277">
        <v>136.69999999999999</v>
      </c>
      <c r="L38" s="277">
        <v>136.69999999999999</v>
      </c>
      <c r="M38" s="277">
        <v>0.40214</v>
      </c>
    </row>
    <row r="39" spans="1:13">
      <c r="A39" s="268">
        <v>29</v>
      </c>
      <c r="B39" s="277" t="s">
        <v>938</v>
      </c>
      <c r="C39" s="278">
        <v>175.3</v>
      </c>
      <c r="D39" s="279">
        <v>175.5</v>
      </c>
      <c r="E39" s="279">
        <v>173.8</v>
      </c>
      <c r="F39" s="279">
        <v>172.3</v>
      </c>
      <c r="G39" s="279">
        <v>170.60000000000002</v>
      </c>
      <c r="H39" s="279">
        <v>177</v>
      </c>
      <c r="I39" s="279">
        <v>178.7</v>
      </c>
      <c r="J39" s="279">
        <v>180.2</v>
      </c>
      <c r="K39" s="277">
        <v>177.2</v>
      </c>
      <c r="L39" s="277">
        <v>174</v>
      </c>
      <c r="M39" s="277">
        <v>0.1159</v>
      </c>
    </row>
    <row r="40" spans="1:13">
      <c r="A40" s="268">
        <v>30</v>
      </c>
      <c r="B40" s="277" t="s">
        <v>306</v>
      </c>
      <c r="C40" s="278">
        <v>56.8</v>
      </c>
      <c r="D40" s="279">
        <v>56.666666666666664</v>
      </c>
      <c r="E40" s="279">
        <v>56.133333333333326</v>
      </c>
      <c r="F40" s="279">
        <v>55.466666666666661</v>
      </c>
      <c r="G40" s="279">
        <v>54.933333333333323</v>
      </c>
      <c r="H40" s="279">
        <v>57.333333333333329</v>
      </c>
      <c r="I40" s="279">
        <v>57.866666666666674</v>
      </c>
      <c r="J40" s="279">
        <v>58.533333333333331</v>
      </c>
      <c r="K40" s="277">
        <v>57.2</v>
      </c>
      <c r="L40" s="277">
        <v>56</v>
      </c>
      <c r="M40" s="277">
        <v>10.60956</v>
      </c>
    </row>
    <row r="41" spans="1:13">
      <c r="A41" s="268">
        <v>31</v>
      </c>
      <c r="B41" s="277" t="s">
        <v>49</v>
      </c>
      <c r="C41" s="278">
        <v>52</v>
      </c>
      <c r="D41" s="279">
        <v>51.85</v>
      </c>
      <c r="E41" s="279">
        <v>51.150000000000006</v>
      </c>
      <c r="F41" s="279">
        <v>50.300000000000004</v>
      </c>
      <c r="G41" s="279">
        <v>49.600000000000009</v>
      </c>
      <c r="H41" s="279">
        <v>52.7</v>
      </c>
      <c r="I41" s="279">
        <v>53.400000000000006</v>
      </c>
      <c r="J41" s="279">
        <v>54.25</v>
      </c>
      <c r="K41" s="277">
        <v>52.55</v>
      </c>
      <c r="L41" s="277">
        <v>51</v>
      </c>
      <c r="M41" s="277">
        <v>144.62950000000001</v>
      </c>
    </row>
    <row r="42" spans="1:13">
      <c r="A42" s="268">
        <v>32</v>
      </c>
      <c r="B42" s="277" t="s">
        <v>51</v>
      </c>
      <c r="C42" s="278">
        <v>1727.8</v>
      </c>
      <c r="D42" s="279">
        <v>1718.2666666666667</v>
      </c>
      <c r="E42" s="279">
        <v>1696.5333333333333</v>
      </c>
      <c r="F42" s="279">
        <v>1665.2666666666667</v>
      </c>
      <c r="G42" s="279">
        <v>1643.5333333333333</v>
      </c>
      <c r="H42" s="279">
        <v>1749.5333333333333</v>
      </c>
      <c r="I42" s="279">
        <v>1771.2666666666664</v>
      </c>
      <c r="J42" s="279">
        <v>1802.5333333333333</v>
      </c>
      <c r="K42" s="277">
        <v>1740</v>
      </c>
      <c r="L42" s="277">
        <v>1687</v>
      </c>
      <c r="M42" s="277">
        <v>23.752179999999999</v>
      </c>
    </row>
    <row r="43" spans="1:13">
      <c r="A43" s="268">
        <v>33</v>
      </c>
      <c r="B43" s="277" t="s">
        <v>307</v>
      </c>
      <c r="C43" s="278">
        <v>133.9</v>
      </c>
      <c r="D43" s="279">
        <v>131.45000000000002</v>
      </c>
      <c r="E43" s="279">
        <v>128.10000000000002</v>
      </c>
      <c r="F43" s="279">
        <v>122.30000000000001</v>
      </c>
      <c r="G43" s="279">
        <v>118.95000000000002</v>
      </c>
      <c r="H43" s="279">
        <v>137.25000000000003</v>
      </c>
      <c r="I43" s="279">
        <v>140.6</v>
      </c>
      <c r="J43" s="279">
        <v>146.40000000000003</v>
      </c>
      <c r="K43" s="277">
        <v>134.80000000000001</v>
      </c>
      <c r="L43" s="277">
        <v>125.65</v>
      </c>
      <c r="M43" s="277">
        <v>8.5243699999999993</v>
      </c>
    </row>
    <row r="44" spans="1:13">
      <c r="A44" s="268">
        <v>34</v>
      </c>
      <c r="B44" s="277" t="s">
        <v>309</v>
      </c>
      <c r="C44" s="278">
        <v>925.45</v>
      </c>
      <c r="D44" s="279">
        <v>929.56666666666661</v>
      </c>
      <c r="E44" s="279">
        <v>914.43333333333317</v>
      </c>
      <c r="F44" s="279">
        <v>903.41666666666652</v>
      </c>
      <c r="G44" s="279">
        <v>888.28333333333308</v>
      </c>
      <c r="H44" s="279">
        <v>940.58333333333326</v>
      </c>
      <c r="I44" s="279">
        <v>955.7166666666667</v>
      </c>
      <c r="J44" s="279">
        <v>966.73333333333335</v>
      </c>
      <c r="K44" s="277">
        <v>944.7</v>
      </c>
      <c r="L44" s="277">
        <v>918.55</v>
      </c>
      <c r="M44" s="277">
        <v>1.3659600000000001</v>
      </c>
    </row>
    <row r="45" spans="1:13">
      <c r="A45" s="268">
        <v>35</v>
      </c>
      <c r="B45" s="277" t="s">
        <v>308</v>
      </c>
      <c r="C45" s="278">
        <v>3398.55</v>
      </c>
      <c r="D45" s="279">
        <v>3426.1833333333329</v>
      </c>
      <c r="E45" s="279">
        <v>3362.3666666666659</v>
      </c>
      <c r="F45" s="279">
        <v>3326.1833333333329</v>
      </c>
      <c r="G45" s="279">
        <v>3262.3666666666659</v>
      </c>
      <c r="H45" s="279">
        <v>3462.3666666666659</v>
      </c>
      <c r="I45" s="279">
        <v>3526.1833333333325</v>
      </c>
      <c r="J45" s="279">
        <v>3562.3666666666659</v>
      </c>
      <c r="K45" s="277">
        <v>3490</v>
      </c>
      <c r="L45" s="277">
        <v>3390</v>
      </c>
      <c r="M45" s="277">
        <v>0.58967000000000003</v>
      </c>
    </row>
    <row r="46" spans="1:13">
      <c r="A46" s="268">
        <v>36</v>
      </c>
      <c r="B46" s="277" t="s">
        <v>310</v>
      </c>
      <c r="C46" s="278">
        <v>4723.6000000000004</v>
      </c>
      <c r="D46" s="279">
        <v>4727.1166666666668</v>
      </c>
      <c r="E46" s="279">
        <v>4690.2333333333336</v>
      </c>
      <c r="F46" s="279">
        <v>4656.8666666666668</v>
      </c>
      <c r="G46" s="279">
        <v>4619.9833333333336</v>
      </c>
      <c r="H46" s="279">
        <v>4760.4833333333336</v>
      </c>
      <c r="I46" s="279">
        <v>4797.3666666666668</v>
      </c>
      <c r="J46" s="279">
        <v>4830.7333333333336</v>
      </c>
      <c r="K46" s="277">
        <v>4764</v>
      </c>
      <c r="L46" s="277">
        <v>4693.75</v>
      </c>
      <c r="M46" s="277">
        <v>0.42487999999999998</v>
      </c>
    </row>
    <row r="47" spans="1:13">
      <c r="A47" s="268">
        <v>37</v>
      </c>
      <c r="B47" s="277" t="s">
        <v>226</v>
      </c>
      <c r="C47" s="278">
        <v>754.1</v>
      </c>
      <c r="D47" s="279">
        <v>746</v>
      </c>
      <c r="E47" s="279">
        <v>733.5</v>
      </c>
      <c r="F47" s="279">
        <v>712.9</v>
      </c>
      <c r="G47" s="279">
        <v>700.4</v>
      </c>
      <c r="H47" s="279">
        <v>766.6</v>
      </c>
      <c r="I47" s="279">
        <v>779.1</v>
      </c>
      <c r="J47" s="279">
        <v>799.7</v>
      </c>
      <c r="K47" s="277">
        <v>758.5</v>
      </c>
      <c r="L47" s="277">
        <v>725.4</v>
      </c>
      <c r="M47" s="277">
        <v>7.4206700000000003</v>
      </c>
    </row>
    <row r="48" spans="1:13">
      <c r="A48" s="268">
        <v>38</v>
      </c>
      <c r="B48" s="277" t="s">
        <v>53</v>
      </c>
      <c r="C48" s="278">
        <v>820.4</v>
      </c>
      <c r="D48" s="279">
        <v>821.26666666666654</v>
      </c>
      <c r="E48" s="279">
        <v>808.23333333333312</v>
      </c>
      <c r="F48" s="279">
        <v>796.06666666666661</v>
      </c>
      <c r="G48" s="279">
        <v>783.03333333333319</v>
      </c>
      <c r="H48" s="279">
        <v>833.43333333333305</v>
      </c>
      <c r="I48" s="279">
        <v>846.46666666666658</v>
      </c>
      <c r="J48" s="279">
        <v>858.63333333333298</v>
      </c>
      <c r="K48" s="277">
        <v>834.3</v>
      </c>
      <c r="L48" s="277">
        <v>809.1</v>
      </c>
      <c r="M48" s="277">
        <v>22.585699999999999</v>
      </c>
    </row>
    <row r="49" spans="1:13">
      <c r="A49" s="268">
        <v>39</v>
      </c>
      <c r="B49" s="277" t="s">
        <v>311</v>
      </c>
      <c r="C49" s="278">
        <v>446.3</v>
      </c>
      <c r="D49" s="279">
        <v>443.7</v>
      </c>
      <c r="E49" s="279">
        <v>440.15</v>
      </c>
      <c r="F49" s="279">
        <v>434</v>
      </c>
      <c r="G49" s="279">
        <v>430.45</v>
      </c>
      <c r="H49" s="279">
        <v>449.84999999999997</v>
      </c>
      <c r="I49" s="279">
        <v>453.40000000000003</v>
      </c>
      <c r="J49" s="279">
        <v>459.54999999999995</v>
      </c>
      <c r="K49" s="277">
        <v>447.25</v>
      </c>
      <c r="L49" s="277">
        <v>437.55</v>
      </c>
      <c r="M49" s="277">
        <v>4.2044499999999996</v>
      </c>
    </row>
    <row r="50" spans="1:13">
      <c r="A50" s="268">
        <v>40</v>
      </c>
      <c r="B50" s="277" t="s">
        <v>55</v>
      </c>
      <c r="C50" s="278">
        <v>460.85</v>
      </c>
      <c r="D50" s="279">
        <v>464.93333333333334</v>
      </c>
      <c r="E50" s="279">
        <v>455.11666666666667</v>
      </c>
      <c r="F50" s="279">
        <v>449.38333333333333</v>
      </c>
      <c r="G50" s="279">
        <v>439.56666666666666</v>
      </c>
      <c r="H50" s="279">
        <v>470.66666666666669</v>
      </c>
      <c r="I50" s="279">
        <v>480.48333333333341</v>
      </c>
      <c r="J50" s="279">
        <v>486.2166666666667</v>
      </c>
      <c r="K50" s="277">
        <v>474.75</v>
      </c>
      <c r="L50" s="277">
        <v>459.2</v>
      </c>
      <c r="M50" s="277">
        <v>402.50274000000002</v>
      </c>
    </row>
    <row r="51" spans="1:13">
      <c r="A51" s="268">
        <v>41</v>
      </c>
      <c r="B51" s="277" t="s">
        <v>56</v>
      </c>
      <c r="C51" s="278">
        <v>3032.1</v>
      </c>
      <c r="D51" s="279">
        <v>3007.25</v>
      </c>
      <c r="E51" s="279">
        <v>2964.5</v>
      </c>
      <c r="F51" s="279">
        <v>2896.9</v>
      </c>
      <c r="G51" s="279">
        <v>2854.15</v>
      </c>
      <c r="H51" s="279">
        <v>3074.85</v>
      </c>
      <c r="I51" s="279">
        <v>3117.6</v>
      </c>
      <c r="J51" s="279">
        <v>3185.2</v>
      </c>
      <c r="K51" s="277">
        <v>3050</v>
      </c>
      <c r="L51" s="277">
        <v>2939.65</v>
      </c>
      <c r="M51" s="277">
        <v>10.571910000000001</v>
      </c>
    </row>
    <row r="52" spans="1:13">
      <c r="A52" s="268">
        <v>42</v>
      </c>
      <c r="B52" s="277" t="s">
        <v>315</v>
      </c>
      <c r="C52" s="278">
        <v>173.75</v>
      </c>
      <c r="D52" s="279">
        <v>172.25</v>
      </c>
      <c r="E52" s="279">
        <v>169.1</v>
      </c>
      <c r="F52" s="279">
        <v>164.45</v>
      </c>
      <c r="G52" s="279">
        <v>161.29999999999998</v>
      </c>
      <c r="H52" s="279">
        <v>176.9</v>
      </c>
      <c r="I52" s="279">
        <v>180.04999999999998</v>
      </c>
      <c r="J52" s="279">
        <v>184.70000000000002</v>
      </c>
      <c r="K52" s="277">
        <v>175.4</v>
      </c>
      <c r="L52" s="277">
        <v>167.6</v>
      </c>
      <c r="M52" s="277">
        <v>11.120010000000001</v>
      </c>
    </row>
    <row r="53" spans="1:13">
      <c r="A53" s="268">
        <v>43</v>
      </c>
      <c r="B53" s="277" t="s">
        <v>316</v>
      </c>
      <c r="C53" s="278">
        <v>416.1</v>
      </c>
      <c r="D53" s="279">
        <v>417.0333333333333</v>
      </c>
      <c r="E53" s="279">
        <v>411.06666666666661</v>
      </c>
      <c r="F53" s="279">
        <v>406.0333333333333</v>
      </c>
      <c r="G53" s="279">
        <v>400.06666666666661</v>
      </c>
      <c r="H53" s="279">
        <v>422.06666666666661</v>
      </c>
      <c r="I53" s="279">
        <v>428.0333333333333</v>
      </c>
      <c r="J53" s="279">
        <v>433.06666666666661</v>
      </c>
      <c r="K53" s="277">
        <v>423</v>
      </c>
      <c r="L53" s="277">
        <v>412</v>
      </c>
      <c r="M53" s="277">
        <v>1.5983700000000001</v>
      </c>
    </row>
    <row r="54" spans="1:13">
      <c r="A54" s="268">
        <v>44</v>
      </c>
      <c r="B54" s="277" t="s">
        <v>58</v>
      </c>
      <c r="C54" s="278">
        <v>6381.35</v>
      </c>
      <c r="D54" s="279">
        <v>6383.1499999999987</v>
      </c>
      <c r="E54" s="279">
        <v>6311.3499999999976</v>
      </c>
      <c r="F54" s="279">
        <v>6241.3499999999985</v>
      </c>
      <c r="G54" s="279">
        <v>6169.5499999999975</v>
      </c>
      <c r="H54" s="279">
        <v>6453.1499999999978</v>
      </c>
      <c r="I54" s="279">
        <v>6524.9499999999989</v>
      </c>
      <c r="J54" s="279">
        <v>6594.949999999998</v>
      </c>
      <c r="K54" s="277">
        <v>6454.95</v>
      </c>
      <c r="L54" s="277">
        <v>6313.15</v>
      </c>
      <c r="M54" s="277">
        <v>9.2484999999999999</v>
      </c>
    </row>
    <row r="55" spans="1:13">
      <c r="A55" s="268">
        <v>45</v>
      </c>
      <c r="B55" s="277" t="s">
        <v>232</v>
      </c>
      <c r="C55" s="278">
        <v>2672.05</v>
      </c>
      <c r="D55" s="279">
        <v>2671.0833333333335</v>
      </c>
      <c r="E55" s="279">
        <v>2652.166666666667</v>
      </c>
      <c r="F55" s="279">
        <v>2632.2833333333333</v>
      </c>
      <c r="G55" s="279">
        <v>2613.3666666666668</v>
      </c>
      <c r="H55" s="279">
        <v>2690.9666666666672</v>
      </c>
      <c r="I55" s="279">
        <v>2709.8833333333341</v>
      </c>
      <c r="J55" s="279">
        <v>2729.7666666666673</v>
      </c>
      <c r="K55" s="277">
        <v>2690</v>
      </c>
      <c r="L55" s="277">
        <v>2651.2</v>
      </c>
      <c r="M55" s="277">
        <v>0.31608000000000003</v>
      </c>
    </row>
    <row r="56" spans="1:13">
      <c r="A56" s="268">
        <v>46</v>
      </c>
      <c r="B56" s="277" t="s">
        <v>59</v>
      </c>
      <c r="C56" s="278">
        <v>3297.8</v>
      </c>
      <c r="D56" s="279">
        <v>3277.9500000000003</v>
      </c>
      <c r="E56" s="279">
        <v>3235.9000000000005</v>
      </c>
      <c r="F56" s="279">
        <v>3174.0000000000005</v>
      </c>
      <c r="G56" s="279">
        <v>3131.9500000000007</v>
      </c>
      <c r="H56" s="279">
        <v>3339.8500000000004</v>
      </c>
      <c r="I56" s="279">
        <v>3381.9000000000005</v>
      </c>
      <c r="J56" s="279">
        <v>3443.8</v>
      </c>
      <c r="K56" s="277">
        <v>3320</v>
      </c>
      <c r="L56" s="277">
        <v>3216.05</v>
      </c>
      <c r="M56" s="277">
        <v>87.187079999999995</v>
      </c>
    </row>
    <row r="57" spans="1:13">
      <c r="A57" s="268">
        <v>47</v>
      </c>
      <c r="B57" s="277" t="s">
        <v>60</v>
      </c>
      <c r="C57" s="278">
        <v>1273.3499999999999</v>
      </c>
      <c r="D57" s="279">
        <v>1276.8833333333332</v>
      </c>
      <c r="E57" s="279">
        <v>1261.7666666666664</v>
      </c>
      <c r="F57" s="279">
        <v>1250.1833333333332</v>
      </c>
      <c r="G57" s="279">
        <v>1235.0666666666664</v>
      </c>
      <c r="H57" s="279">
        <v>1288.4666666666665</v>
      </c>
      <c r="I57" s="279">
        <v>1303.5833333333333</v>
      </c>
      <c r="J57" s="279">
        <v>1315.1666666666665</v>
      </c>
      <c r="K57" s="277">
        <v>1292</v>
      </c>
      <c r="L57" s="277">
        <v>1265.3</v>
      </c>
      <c r="M57" s="277">
        <v>16.387989999999999</v>
      </c>
    </row>
    <row r="58" spans="1:13">
      <c r="A58" s="268">
        <v>48</v>
      </c>
      <c r="B58" s="277" t="s">
        <v>317</v>
      </c>
      <c r="C58" s="278">
        <v>119.65</v>
      </c>
      <c r="D58" s="279">
        <v>120.2</v>
      </c>
      <c r="E58" s="279">
        <v>116.45</v>
      </c>
      <c r="F58" s="279">
        <v>113.25</v>
      </c>
      <c r="G58" s="279">
        <v>109.5</v>
      </c>
      <c r="H58" s="279">
        <v>123.4</v>
      </c>
      <c r="I58" s="279">
        <v>127.15</v>
      </c>
      <c r="J58" s="279">
        <v>130.35000000000002</v>
      </c>
      <c r="K58" s="277">
        <v>123.95</v>
      </c>
      <c r="L58" s="277">
        <v>117</v>
      </c>
      <c r="M58" s="277">
        <v>30.745419999999999</v>
      </c>
    </row>
    <row r="59" spans="1:13">
      <c r="A59" s="268">
        <v>49</v>
      </c>
      <c r="B59" s="277" t="s">
        <v>318</v>
      </c>
      <c r="C59" s="278">
        <v>126.95</v>
      </c>
      <c r="D59" s="279">
        <v>127.75</v>
      </c>
      <c r="E59" s="279">
        <v>125.80000000000001</v>
      </c>
      <c r="F59" s="279">
        <v>124.65</v>
      </c>
      <c r="G59" s="279">
        <v>122.70000000000002</v>
      </c>
      <c r="H59" s="279">
        <v>128.9</v>
      </c>
      <c r="I59" s="279">
        <v>130.85</v>
      </c>
      <c r="J59" s="279">
        <v>132</v>
      </c>
      <c r="K59" s="277">
        <v>129.69999999999999</v>
      </c>
      <c r="L59" s="277">
        <v>126.6</v>
      </c>
      <c r="M59" s="277">
        <v>8.7392500000000002</v>
      </c>
    </row>
    <row r="60" spans="1:13" ht="12" customHeight="1">
      <c r="A60" s="268">
        <v>50</v>
      </c>
      <c r="B60" s="277" t="s">
        <v>233</v>
      </c>
      <c r="C60" s="278">
        <v>349.95</v>
      </c>
      <c r="D60" s="279">
        <v>347.76666666666671</v>
      </c>
      <c r="E60" s="279">
        <v>344.53333333333342</v>
      </c>
      <c r="F60" s="279">
        <v>339.11666666666673</v>
      </c>
      <c r="G60" s="279">
        <v>335.88333333333344</v>
      </c>
      <c r="H60" s="279">
        <v>353.18333333333339</v>
      </c>
      <c r="I60" s="279">
        <v>356.41666666666663</v>
      </c>
      <c r="J60" s="279">
        <v>361.83333333333337</v>
      </c>
      <c r="K60" s="277">
        <v>351</v>
      </c>
      <c r="L60" s="277">
        <v>342.35</v>
      </c>
      <c r="M60" s="277">
        <v>73.368979999999993</v>
      </c>
    </row>
    <row r="61" spans="1:13">
      <c r="A61" s="268">
        <v>51</v>
      </c>
      <c r="B61" s="277" t="s">
        <v>61</v>
      </c>
      <c r="C61" s="278">
        <v>49.25</v>
      </c>
      <c r="D61" s="279">
        <v>49.133333333333333</v>
      </c>
      <c r="E61" s="279">
        <v>48.616666666666667</v>
      </c>
      <c r="F61" s="279">
        <v>47.983333333333334</v>
      </c>
      <c r="G61" s="279">
        <v>47.466666666666669</v>
      </c>
      <c r="H61" s="279">
        <v>49.766666666666666</v>
      </c>
      <c r="I61" s="279">
        <v>50.283333333333331</v>
      </c>
      <c r="J61" s="279">
        <v>50.916666666666664</v>
      </c>
      <c r="K61" s="277">
        <v>49.65</v>
      </c>
      <c r="L61" s="277">
        <v>48.5</v>
      </c>
      <c r="M61" s="277">
        <v>232.15501</v>
      </c>
    </row>
    <row r="62" spans="1:13">
      <c r="A62" s="268">
        <v>52</v>
      </c>
      <c r="B62" s="277" t="s">
        <v>62</v>
      </c>
      <c r="C62" s="278">
        <v>48.4</v>
      </c>
      <c r="D62" s="279">
        <v>48.416666666666664</v>
      </c>
      <c r="E62" s="279">
        <v>47.983333333333327</v>
      </c>
      <c r="F62" s="279">
        <v>47.566666666666663</v>
      </c>
      <c r="G62" s="279">
        <v>47.133333333333326</v>
      </c>
      <c r="H62" s="279">
        <v>48.833333333333329</v>
      </c>
      <c r="I62" s="279">
        <v>49.266666666666666</v>
      </c>
      <c r="J62" s="279">
        <v>49.68333333333333</v>
      </c>
      <c r="K62" s="277">
        <v>48.85</v>
      </c>
      <c r="L62" s="277">
        <v>48</v>
      </c>
      <c r="M62" s="277">
        <v>19.858820000000001</v>
      </c>
    </row>
    <row r="63" spans="1:13">
      <c r="A63" s="268">
        <v>53</v>
      </c>
      <c r="B63" s="277" t="s">
        <v>312</v>
      </c>
      <c r="C63" s="278">
        <v>1347.6</v>
      </c>
      <c r="D63" s="279">
        <v>1349.7666666666667</v>
      </c>
      <c r="E63" s="279">
        <v>1329.8333333333333</v>
      </c>
      <c r="F63" s="279">
        <v>1312.0666666666666</v>
      </c>
      <c r="G63" s="279">
        <v>1292.1333333333332</v>
      </c>
      <c r="H63" s="279">
        <v>1367.5333333333333</v>
      </c>
      <c r="I63" s="279">
        <v>1387.4666666666667</v>
      </c>
      <c r="J63" s="279">
        <v>1405.2333333333333</v>
      </c>
      <c r="K63" s="277">
        <v>1369.7</v>
      </c>
      <c r="L63" s="277">
        <v>1332</v>
      </c>
      <c r="M63" s="277">
        <v>0.29204000000000002</v>
      </c>
    </row>
    <row r="64" spans="1:13">
      <c r="A64" s="268">
        <v>54</v>
      </c>
      <c r="B64" s="277" t="s">
        <v>63</v>
      </c>
      <c r="C64" s="278">
        <v>1309.5999999999999</v>
      </c>
      <c r="D64" s="279">
        <v>1305.7333333333333</v>
      </c>
      <c r="E64" s="279">
        <v>1290.0666666666666</v>
      </c>
      <c r="F64" s="279">
        <v>1270.5333333333333</v>
      </c>
      <c r="G64" s="279">
        <v>1254.8666666666666</v>
      </c>
      <c r="H64" s="279">
        <v>1325.2666666666667</v>
      </c>
      <c r="I64" s="279">
        <v>1340.9333333333332</v>
      </c>
      <c r="J64" s="279">
        <v>1360.4666666666667</v>
      </c>
      <c r="K64" s="277">
        <v>1321.4</v>
      </c>
      <c r="L64" s="277">
        <v>1286.2</v>
      </c>
      <c r="M64" s="277">
        <v>10.451779999999999</v>
      </c>
    </row>
    <row r="65" spans="1:13">
      <c r="A65" s="268">
        <v>55</v>
      </c>
      <c r="B65" s="277" t="s">
        <v>320</v>
      </c>
      <c r="C65" s="278">
        <v>5749.4</v>
      </c>
      <c r="D65" s="279">
        <v>5729.8</v>
      </c>
      <c r="E65" s="279">
        <v>5619.6</v>
      </c>
      <c r="F65" s="279">
        <v>5489.8</v>
      </c>
      <c r="G65" s="279">
        <v>5379.6</v>
      </c>
      <c r="H65" s="279">
        <v>5859.6</v>
      </c>
      <c r="I65" s="279">
        <v>5969.7999999999993</v>
      </c>
      <c r="J65" s="279">
        <v>6099.6</v>
      </c>
      <c r="K65" s="277">
        <v>5840</v>
      </c>
      <c r="L65" s="277">
        <v>5600</v>
      </c>
      <c r="M65" s="277">
        <v>0.21179999999999999</v>
      </c>
    </row>
    <row r="66" spans="1:13">
      <c r="A66" s="268">
        <v>56</v>
      </c>
      <c r="B66" s="277" t="s">
        <v>234</v>
      </c>
      <c r="C66" s="278">
        <v>1274.7</v>
      </c>
      <c r="D66" s="279">
        <v>1278.3833333333334</v>
      </c>
      <c r="E66" s="279">
        <v>1262.8666666666668</v>
      </c>
      <c r="F66" s="279">
        <v>1251.0333333333333</v>
      </c>
      <c r="G66" s="279">
        <v>1235.5166666666667</v>
      </c>
      <c r="H66" s="279">
        <v>1290.2166666666669</v>
      </c>
      <c r="I66" s="279">
        <v>1305.7333333333338</v>
      </c>
      <c r="J66" s="279">
        <v>1317.5666666666671</v>
      </c>
      <c r="K66" s="277">
        <v>1293.9000000000001</v>
      </c>
      <c r="L66" s="277">
        <v>1266.55</v>
      </c>
      <c r="M66" s="277">
        <v>1.1732</v>
      </c>
    </row>
    <row r="67" spans="1:13">
      <c r="A67" s="268">
        <v>57</v>
      </c>
      <c r="B67" s="277" t="s">
        <v>321</v>
      </c>
      <c r="C67" s="278">
        <v>393.95</v>
      </c>
      <c r="D67" s="279">
        <v>390.15000000000003</v>
      </c>
      <c r="E67" s="279">
        <v>381.30000000000007</v>
      </c>
      <c r="F67" s="279">
        <v>368.65000000000003</v>
      </c>
      <c r="G67" s="279">
        <v>359.80000000000007</v>
      </c>
      <c r="H67" s="279">
        <v>402.80000000000007</v>
      </c>
      <c r="I67" s="279">
        <v>411.65000000000009</v>
      </c>
      <c r="J67" s="279">
        <v>424.30000000000007</v>
      </c>
      <c r="K67" s="277">
        <v>399</v>
      </c>
      <c r="L67" s="277">
        <v>377.5</v>
      </c>
      <c r="M67" s="277">
        <v>17.92022</v>
      </c>
    </row>
    <row r="68" spans="1:13">
      <c r="A68" s="268">
        <v>58</v>
      </c>
      <c r="B68" s="277" t="s">
        <v>65</v>
      </c>
      <c r="C68" s="278">
        <v>102.5</v>
      </c>
      <c r="D68" s="279">
        <v>101.18333333333334</v>
      </c>
      <c r="E68" s="279">
        <v>98.866666666666674</v>
      </c>
      <c r="F68" s="279">
        <v>95.233333333333334</v>
      </c>
      <c r="G68" s="279">
        <v>92.916666666666671</v>
      </c>
      <c r="H68" s="279">
        <v>104.81666666666668</v>
      </c>
      <c r="I68" s="279">
        <v>107.13333333333334</v>
      </c>
      <c r="J68" s="279">
        <v>110.76666666666668</v>
      </c>
      <c r="K68" s="277">
        <v>103.5</v>
      </c>
      <c r="L68" s="277">
        <v>97.55</v>
      </c>
      <c r="M68" s="277">
        <v>213.28641999999999</v>
      </c>
    </row>
    <row r="69" spans="1:13">
      <c r="A69" s="268">
        <v>59</v>
      </c>
      <c r="B69" s="277" t="s">
        <v>313</v>
      </c>
      <c r="C69" s="278">
        <v>674.6</v>
      </c>
      <c r="D69" s="279">
        <v>676.31666666666661</v>
      </c>
      <c r="E69" s="279">
        <v>650.63333333333321</v>
      </c>
      <c r="F69" s="279">
        <v>626.66666666666663</v>
      </c>
      <c r="G69" s="279">
        <v>600.98333333333323</v>
      </c>
      <c r="H69" s="279">
        <v>700.28333333333319</v>
      </c>
      <c r="I69" s="279">
        <v>725.96666666666658</v>
      </c>
      <c r="J69" s="279">
        <v>749.93333333333317</v>
      </c>
      <c r="K69" s="277">
        <v>702</v>
      </c>
      <c r="L69" s="277">
        <v>652.35</v>
      </c>
      <c r="M69" s="277">
        <v>35.579419999999999</v>
      </c>
    </row>
    <row r="70" spans="1:13">
      <c r="A70" s="268">
        <v>60</v>
      </c>
      <c r="B70" s="277" t="s">
        <v>66</v>
      </c>
      <c r="C70" s="278">
        <v>522.1</v>
      </c>
      <c r="D70" s="279">
        <v>523.44999999999993</v>
      </c>
      <c r="E70" s="279">
        <v>515.89999999999986</v>
      </c>
      <c r="F70" s="279">
        <v>509.69999999999993</v>
      </c>
      <c r="G70" s="279">
        <v>502.14999999999986</v>
      </c>
      <c r="H70" s="279">
        <v>529.64999999999986</v>
      </c>
      <c r="I70" s="279">
        <v>537.19999999999982</v>
      </c>
      <c r="J70" s="279">
        <v>543.39999999999986</v>
      </c>
      <c r="K70" s="277">
        <v>531</v>
      </c>
      <c r="L70" s="277">
        <v>517.25</v>
      </c>
      <c r="M70" s="277">
        <v>12.466100000000001</v>
      </c>
    </row>
    <row r="71" spans="1:13">
      <c r="A71" s="268">
        <v>61</v>
      </c>
      <c r="B71" s="277" t="s">
        <v>67</v>
      </c>
      <c r="C71" s="278">
        <v>389.45</v>
      </c>
      <c r="D71" s="279">
        <v>391.01666666666665</v>
      </c>
      <c r="E71" s="279">
        <v>384.43333333333328</v>
      </c>
      <c r="F71" s="279">
        <v>379.41666666666663</v>
      </c>
      <c r="G71" s="279">
        <v>372.83333333333326</v>
      </c>
      <c r="H71" s="279">
        <v>396.0333333333333</v>
      </c>
      <c r="I71" s="279">
        <v>402.61666666666667</v>
      </c>
      <c r="J71" s="279">
        <v>407.63333333333333</v>
      </c>
      <c r="K71" s="277">
        <v>397.6</v>
      </c>
      <c r="L71" s="277">
        <v>386</v>
      </c>
      <c r="M71" s="277">
        <v>33.817999999999998</v>
      </c>
    </row>
    <row r="72" spans="1:13">
      <c r="A72" s="268">
        <v>62</v>
      </c>
      <c r="B72" s="277" t="s">
        <v>69</v>
      </c>
      <c r="C72" s="278">
        <v>567.20000000000005</v>
      </c>
      <c r="D72" s="279">
        <v>568.98333333333335</v>
      </c>
      <c r="E72" s="279">
        <v>562.2166666666667</v>
      </c>
      <c r="F72" s="279">
        <v>557.23333333333335</v>
      </c>
      <c r="G72" s="279">
        <v>550.4666666666667</v>
      </c>
      <c r="H72" s="279">
        <v>573.9666666666667</v>
      </c>
      <c r="I72" s="279">
        <v>580.73333333333335</v>
      </c>
      <c r="J72" s="279">
        <v>585.7166666666667</v>
      </c>
      <c r="K72" s="277">
        <v>575.75</v>
      </c>
      <c r="L72" s="277">
        <v>564</v>
      </c>
      <c r="M72" s="277">
        <v>95.398989999999998</v>
      </c>
    </row>
    <row r="73" spans="1:13">
      <c r="A73" s="268">
        <v>63</v>
      </c>
      <c r="B73" s="277" t="s">
        <v>70</v>
      </c>
      <c r="C73" s="278">
        <v>37.700000000000003</v>
      </c>
      <c r="D73" s="279">
        <v>37.866666666666667</v>
      </c>
      <c r="E73" s="279">
        <v>37.433333333333337</v>
      </c>
      <c r="F73" s="279">
        <v>37.166666666666671</v>
      </c>
      <c r="G73" s="279">
        <v>36.733333333333341</v>
      </c>
      <c r="H73" s="279">
        <v>38.133333333333333</v>
      </c>
      <c r="I73" s="279">
        <v>38.566666666666656</v>
      </c>
      <c r="J73" s="279">
        <v>38.833333333333329</v>
      </c>
      <c r="K73" s="277">
        <v>38.299999999999997</v>
      </c>
      <c r="L73" s="277">
        <v>37.6</v>
      </c>
      <c r="M73" s="277">
        <v>148.81917999999999</v>
      </c>
    </row>
    <row r="74" spans="1:13">
      <c r="A74" s="268">
        <v>64</v>
      </c>
      <c r="B74" s="277" t="s">
        <v>71</v>
      </c>
      <c r="C74" s="278">
        <v>430.3</v>
      </c>
      <c r="D74" s="279">
        <v>430.61666666666662</v>
      </c>
      <c r="E74" s="279">
        <v>422.73333333333323</v>
      </c>
      <c r="F74" s="279">
        <v>415.16666666666663</v>
      </c>
      <c r="G74" s="279">
        <v>407.28333333333325</v>
      </c>
      <c r="H74" s="279">
        <v>438.18333333333322</v>
      </c>
      <c r="I74" s="279">
        <v>446.06666666666655</v>
      </c>
      <c r="J74" s="279">
        <v>453.63333333333321</v>
      </c>
      <c r="K74" s="277">
        <v>438.5</v>
      </c>
      <c r="L74" s="277">
        <v>423.05</v>
      </c>
      <c r="M74" s="277">
        <v>70.953239999999994</v>
      </c>
    </row>
    <row r="75" spans="1:13">
      <c r="A75" s="268">
        <v>65</v>
      </c>
      <c r="B75" s="277" t="s">
        <v>322</v>
      </c>
      <c r="C75" s="278">
        <v>549.6</v>
      </c>
      <c r="D75" s="279">
        <v>553.55000000000007</v>
      </c>
      <c r="E75" s="279">
        <v>542.20000000000016</v>
      </c>
      <c r="F75" s="279">
        <v>534.80000000000007</v>
      </c>
      <c r="G75" s="279">
        <v>523.45000000000016</v>
      </c>
      <c r="H75" s="279">
        <v>560.95000000000016</v>
      </c>
      <c r="I75" s="279">
        <v>572.30000000000007</v>
      </c>
      <c r="J75" s="279">
        <v>579.70000000000016</v>
      </c>
      <c r="K75" s="277">
        <v>564.9</v>
      </c>
      <c r="L75" s="277">
        <v>546.15</v>
      </c>
      <c r="M75" s="277">
        <v>2.2194500000000001</v>
      </c>
    </row>
    <row r="76" spans="1:13" s="16" customFormat="1">
      <c r="A76" s="268">
        <v>66</v>
      </c>
      <c r="B76" s="277" t="s">
        <v>324</v>
      </c>
      <c r="C76" s="278">
        <v>106.1</v>
      </c>
      <c r="D76" s="279">
        <v>106.53333333333335</v>
      </c>
      <c r="E76" s="279">
        <v>105.2166666666667</v>
      </c>
      <c r="F76" s="279">
        <v>104.33333333333336</v>
      </c>
      <c r="G76" s="279">
        <v>103.01666666666671</v>
      </c>
      <c r="H76" s="279">
        <v>107.41666666666669</v>
      </c>
      <c r="I76" s="279">
        <v>108.73333333333332</v>
      </c>
      <c r="J76" s="279">
        <v>109.61666666666667</v>
      </c>
      <c r="K76" s="277">
        <v>107.85</v>
      </c>
      <c r="L76" s="277">
        <v>105.65</v>
      </c>
      <c r="M76" s="277">
        <v>5.4483899999999998</v>
      </c>
    </row>
    <row r="77" spans="1:13" s="16" customFormat="1">
      <c r="A77" s="268">
        <v>67</v>
      </c>
      <c r="B77" s="277" t="s">
        <v>325</v>
      </c>
      <c r="C77" s="278">
        <v>2170.0500000000002</v>
      </c>
      <c r="D77" s="279">
        <v>2191.0166666666669</v>
      </c>
      <c r="E77" s="279">
        <v>2144.0333333333338</v>
      </c>
      <c r="F77" s="279">
        <v>2118.0166666666669</v>
      </c>
      <c r="G77" s="279">
        <v>2071.0333333333338</v>
      </c>
      <c r="H77" s="279">
        <v>2217.0333333333338</v>
      </c>
      <c r="I77" s="279">
        <v>2264.0166666666664</v>
      </c>
      <c r="J77" s="279">
        <v>2290.0333333333338</v>
      </c>
      <c r="K77" s="277">
        <v>2238</v>
      </c>
      <c r="L77" s="277">
        <v>2165</v>
      </c>
      <c r="M77" s="277">
        <v>0.26099</v>
      </c>
    </row>
    <row r="78" spans="1:13" s="16" customFormat="1">
      <c r="A78" s="268">
        <v>68</v>
      </c>
      <c r="B78" s="277" t="s">
        <v>326</v>
      </c>
      <c r="C78" s="278">
        <v>489.6</v>
      </c>
      <c r="D78" s="279">
        <v>492.33333333333331</v>
      </c>
      <c r="E78" s="279">
        <v>485.66666666666663</v>
      </c>
      <c r="F78" s="279">
        <v>481.73333333333329</v>
      </c>
      <c r="G78" s="279">
        <v>475.06666666666661</v>
      </c>
      <c r="H78" s="279">
        <v>496.26666666666665</v>
      </c>
      <c r="I78" s="279">
        <v>502.93333333333328</v>
      </c>
      <c r="J78" s="279">
        <v>506.86666666666667</v>
      </c>
      <c r="K78" s="277">
        <v>499</v>
      </c>
      <c r="L78" s="277">
        <v>488.4</v>
      </c>
      <c r="M78" s="277">
        <v>0.34458</v>
      </c>
    </row>
    <row r="79" spans="1:13" s="16" customFormat="1">
      <c r="A79" s="268">
        <v>69</v>
      </c>
      <c r="B79" s="277" t="s">
        <v>327</v>
      </c>
      <c r="C79" s="278">
        <v>67.5</v>
      </c>
      <c r="D79" s="279">
        <v>67.933333333333337</v>
      </c>
      <c r="E79" s="279">
        <v>66.566666666666677</v>
      </c>
      <c r="F79" s="279">
        <v>65.63333333333334</v>
      </c>
      <c r="G79" s="279">
        <v>64.26666666666668</v>
      </c>
      <c r="H79" s="279">
        <v>68.866666666666674</v>
      </c>
      <c r="I79" s="279">
        <v>70.233333333333348</v>
      </c>
      <c r="J79" s="279">
        <v>71.166666666666671</v>
      </c>
      <c r="K79" s="277">
        <v>69.3</v>
      </c>
      <c r="L79" s="277">
        <v>67</v>
      </c>
      <c r="M79" s="277">
        <v>11.04926</v>
      </c>
    </row>
    <row r="80" spans="1:13" s="16" customFormat="1">
      <c r="A80" s="268">
        <v>70</v>
      </c>
      <c r="B80" s="277" t="s">
        <v>72</v>
      </c>
      <c r="C80" s="278">
        <v>13331</v>
      </c>
      <c r="D80" s="279">
        <v>13344.666666666666</v>
      </c>
      <c r="E80" s="279">
        <v>13149.333333333332</v>
      </c>
      <c r="F80" s="279">
        <v>12967.666666666666</v>
      </c>
      <c r="G80" s="279">
        <v>12772.333333333332</v>
      </c>
      <c r="H80" s="279">
        <v>13526.333333333332</v>
      </c>
      <c r="I80" s="279">
        <v>13721.666666666664</v>
      </c>
      <c r="J80" s="279">
        <v>13903.333333333332</v>
      </c>
      <c r="K80" s="277">
        <v>13540</v>
      </c>
      <c r="L80" s="277">
        <v>13163</v>
      </c>
      <c r="M80" s="277">
        <v>0.40612999999999999</v>
      </c>
    </row>
    <row r="81" spans="1:13" s="16" customFormat="1">
      <c r="A81" s="268">
        <v>71</v>
      </c>
      <c r="B81" s="277" t="s">
        <v>74</v>
      </c>
      <c r="C81" s="278">
        <v>457.55</v>
      </c>
      <c r="D81" s="279">
        <v>459.33333333333331</v>
      </c>
      <c r="E81" s="279">
        <v>441.26666666666665</v>
      </c>
      <c r="F81" s="279">
        <v>424.98333333333335</v>
      </c>
      <c r="G81" s="279">
        <v>406.91666666666669</v>
      </c>
      <c r="H81" s="279">
        <v>475.61666666666662</v>
      </c>
      <c r="I81" s="279">
        <v>493.68333333333334</v>
      </c>
      <c r="J81" s="279">
        <v>509.96666666666658</v>
      </c>
      <c r="K81" s="277">
        <v>477.4</v>
      </c>
      <c r="L81" s="277">
        <v>443.05</v>
      </c>
      <c r="M81" s="277">
        <v>364.58001999999999</v>
      </c>
    </row>
    <row r="82" spans="1:13" s="16" customFormat="1">
      <c r="A82" s="268">
        <v>72</v>
      </c>
      <c r="B82" s="277" t="s">
        <v>328</v>
      </c>
      <c r="C82" s="278">
        <v>142.05000000000001</v>
      </c>
      <c r="D82" s="279">
        <v>141.73333333333335</v>
      </c>
      <c r="E82" s="279">
        <v>137.31666666666669</v>
      </c>
      <c r="F82" s="279">
        <v>132.58333333333334</v>
      </c>
      <c r="G82" s="279">
        <v>128.16666666666669</v>
      </c>
      <c r="H82" s="279">
        <v>146.4666666666667</v>
      </c>
      <c r="I82" s="279">
        <v>150.88333333333333</v>
      </c>
      <c r="J82" s="279">
        <v>155.6166666666667</v>
      </c>
      <c r="K82" s="277">
        <v>146.15</v>
      </c>
      <c r="L82" s="277">
        <v>137</v>
      </c>
      <c r="M82" s="277">
        <v>2.8174199999999998</v>
      </c>
    </row>
    <row r="83" spans="1:13" s="16" customFormat="1">
      <c r="A83" s="268">
        <v>73</v>
      </c>
      <c r="B83" s="277" t="s">
        <v>75</v>
      </c>
      <c r="C83" s="278">
        <v>3827.6</v>
      </c>
      <c r="D83" s="279">
        <v>3842.4500000000003</v>
      </c>
      <c r="E83" s="279">
        <v>3805.1500000000005</v>
      </c>
      <c r="F83" s="279">
        <v>3782.7000000000003</v>
      </c>
      <c r="G83" s="279">
        <v>3745.4000000000005</v>
      </c>
      <c r="H83" s="279">
        <v>3864.9000000000005</v>
      </c>
      <c r="I83" s="279">
        <v>3902.2000000000007</v>
      </c>
      <c r="J83" s="279">
        <v>3924.6500000000005</v>
      </c>
      <c r="K83" s="277">
        <v>3879.75</v>
      </c>
      <c r="L83" s="277">
        <v>3820</v>
      </c>
      <c r="M83" s="277">
        <v>7.9177</v>
      </c>
    </row>
    <row r="84" spans="1:13" s="16" customFormat="1">
      <c r="A84" s="268">
        <v>74</v>
      </c>
      <c r="B84" s="277" t="s">
        <v>314</v>
      </c>
      <c r="C84" s="278">
        <v>503.45</v>
      </c>
      <c r="D84" s="279">
        <v>504.3</v>
      </c>
      <c r="E84" s="279">
        <v>500.15000000000003</v>
      </c>
      <c r="F84" s="279">
        <v>496.85</v>
      </c>
      <c r="G84" s="279">
        <v>492.70000000000005</v>
      </c>
      <c r="H84" s="279">
        <v>507.6</v>
      </c>
      <c r="I84" s="279">
        <v>511.75</v>
      </c>
      <c r="J84" s="279">
        <v>515.04999999999995</v>
      </c>
      <c r="K84" s="277">
        <v>508.45</v>
      </c>
      <c r="L84" s="277">
        <v>501</v>
      </c>
      <c r="M84" s="277">
        <v>1.2295799999999999</v>
      </c>
    </row>
    <row r="85" spans="1:13" s="16" customFormat="1">
      <c r="A85" s="268">
        <v>75</v>
      </c>
      <c r="B85" s="277" t="s">
        <v>323</v>
      </c>
      <c r="C85" s="278">
        <v>105.85</v>
      </c>
      <c r="D85" s="279">
        <v>105.03333333333335</v>
      </c>
      <c r="E85" s="279">
        <v>103.56666666666669</v>
      </c>
      <c r="F85" s="279">
        <v>101.28333333333335</v>
      </c>
      <c r="G85" s="279">
        <v>99.816666666666691</v>
      </c>
      <c r="H85" s="279">
        <v>107.31666666666669</v>
      </c>
      <c r="I85" s="279">
        <v>108.78333333333336</v>
      </c>
      <c r="J85" s="279">
        <v>111.06666666666669</v>
      </c>
      <c r="K85" s="277">
        <v>106.5</v>
      </c>
      <c r="L85" s="277">
        <v>102.75</v>
      </c>
      <c r="M85" s="277">
        <v>9.1953300000000002</v>
      </c>
    </row>
    <row r="86" spans="1:13" s="16" customFormat="1">
      <c r="A86" s="268">
        <v>76</v>
      </c>
      <c r="B86" s="277" t="s">
        <v>76</v>
      </c>
      <c r="C86" s="278">
        <v>369.95</v>
      </c>
      <c r="D86" s="279">
        <v>369.0333333333333</v>
      </c>
      <c r="E86" s="279">
        <v>366.21666666666658</v>
      </c>
      <c r="F86" s="279">
        <v>362.48333333333329</v>
      </c>
      <c r="G86" s="279">
        <v>359.66666666666657</v>
      </c>
      <c r="H86" s="279">
        <v>372.76666666666659</v>
      </c>
      <c r="I86" s="279">
        <v>375.58333333333331</v>
      </c>
      <c r="J86" s="279">
        <v>379.31666666666661</v>
      </c>
      <c r="K86" s="277">
        <v>371.85</v>
      </c>
      <c r="L86" s="277">
        <v>365.3</v>
      </c>
      <c r="M86" s="277">
        <v>23.70928</v>
      </c>
    </row>
    <row r="87" spans="1:13" s="16" customFormat="1">
      <c r="A87" s="268">
        <v>77</v>
      </c>
      <c r="B87" s="277" t="s">
        <v>77</v>
      </c>
      <c r="C87" s="278">
        <v>102.25</v>
      </c>
      <c r="D87" s="279">
        <v>102.31666666666666</v>
      </c>
      <c r="E87" s="279">
        <v>101.23333333333332</v>
      </c>
      <c r="F87" s="279">
        <v>100.21666666666665</v>
      </c>
      <c r="G87" s="279">
        <v>99.133333333333312</v>
      </c>
      <c r="H87" s="279">
        <v>103.33333333333333</v>
      </c>
      <c r="I87" s="279">
        <v>104.41666666666667</v>
      </c>
      <c r="J87" s="279">
        <v>105.43333333333334</v>
      </c>
      <c r="K87" s="277">
        <v>103.4</v>
      </c>
      <c r="L87" s="277">
        <v>101.3</v>
      </c>
      <c r="M87" s="277">
        <v>85.943709999999996</v>
      </c>
    </row>
    <row r="88" spans="1:13" s="16" customFormat="1">
      <c r="A88" s="268">
        <v>78</v>
      </c>
      <c r="B88" s="277" t="s">
        <v>332</v>
      </c>
      <c r="C88" s="278">
        <v>399.5</v>
      </c>
      <c r="D88" s="279">
        <v>395.13333333333338</v>
      </c>
      <c r="E88" s="279">
        <v>387.36666666666679</v>
      </c>
      <c r="F88" s="279">
        <v>375.23333333333341</v>
      </c>
      <c r="G88" s="279">
        <v>367.46666666666681</v>
      </c>
      <c r="H88" s="279">
        <v>407.26666666666677</v>
      </c>
      <c r="I88" s="279">
        <v>415.0333333333333</v>
      </c>
      <c r="J88" s="279">
        <v>427.16666666666674</v>
      </c>
      <c r="K88" s="277">
        <v>402.9</v>
      </c>
      <c r="L88" s="277">
        <v>383</v>
      </c>
      <c r="M88" s="277">
        <v>13.00155</v>
      </c>
    </row>
    <row r="89" spans="1:13" s="16" customFormat="1">
      <c r="A89" s="268">
        <v>79</v>
      </c>
      <c r="B89" s="277" t="s">
        <v>333</v>
      </c>
      <c r="C89" s="278">
        <v>381.85</v>
      </c>
      <c r="D89" s="279">
        <v>379.95</v>
      </c>
      <c r="E89" s="279">
        <v>374.9</v>
      </c>
      <c r="F89" s="279">
        <v>367.95</v>
      </c>
      <c r="G89" s="279">
        <v>362.9</v>
      </c>
      <c r="H89" s="279">
        <v>386.9</v>
      </c>
      <c r="I89" s="279">
        <v>391.95000000000005</v>
      </c>
      <c r="J89" s="279">
        <v>398.9</v>
      </c>
      <c r="K89" s="277">
        <v>385</v>
      </c>
      <c r="L89" s="277">
        <v>373</v>
      </c>
      <c r="M89" s="277">
        <v>2.2794599999999998</v>
      </c>
    </row>
    <row r="90" spans="1:13" s="16" customFormat="1">
      <c r="A90" s="268">
        <v>80</v>
      </c>
      <c r="B90" s="277" t="s">
        <v>335</v>
      </c>
      <c r="C90" s="278">
        <v>240.05</v>
      </c>
      <c r="D90" s="279">
        <v>241.04999999999998</v>
      </c>
      <c r="E90" s="279">
        <v>237.84999999999997</v>
      </c>
      <c r="F90" s="279">
        <v>235.64999999999998</v>
      </c>
      <c r="G90" s="279">
        <v>232.44999999999996</v>
      </c>
      <c r="H90" s="279">
        <v>243.24999999999997</v>
      </c>
      <c r="I90" s="279">
        <v>246.44999999999996</v>
      </c>
      <c r="J90" s="279">
        <v>248.64999999999998</v>
      </c>
      <c r="K90" s="277">
        <v>244.25</v>
      </c>
      <c r="L90" s="277">
        <v>238.85</v>
      </c>
      <c r="M90" s="277">
        <v>1.23889</v>
      </c>
    </row>
    <row r="91" spans="1:13" s="16" customFormat="1">
      <c r="A91" s="268">
        <v>81</v>
      </c>
      <c r="B91" s="277" t="s">
        <v>329</v>
      </c>
      <c r="C91" s="278">
        <v>452.25</v>
      </c>
      <c r="D91" s="279">
        <v>453.16666666666669</v>
      </c>
      <c r="E91" s="279">
        <v>447.13333333333338</v>
      </c>
      <c r="F91" s="279">
        <v>442.01666666666671</v>
      </c>
      <c r="G91" s="279">
        <v>435.98333333333341</v>
      </c>
      <c r="H91" s="279">
        <v>458.28333333333336</v>
      </c>
      <c r="I91" s="279">
        <v>464.31666666666666</v>
      </c>
      <c r="J91" s="279">
        <v>469.43333333333334</v>
      </c>
      <c r="K91" s="277">
        <v>459.2</v>
      </c>
      <c r="L91" s="277">
        <v>448.05</v>
      </c>
      <c r="M91" s="277">
        <v>0.68481000000000003</v>
      </c>
    </row>
    <row r="92" spans="1:13" s="16" customFormat="1">
      <c r="A92" s="268">
        <v>82</v>
      </c>
      <c r="B92" s="277" t="s">
        <v>78</v>
      </c>
      <c r="C92" s="278">
        <v>115.95</v>
      </c>
      <c r="D92" s="279">
        <v>116.25</v>
      </c>
      <c r="E92" s="279">
        <v>115.2</v>
      </c>
      <c r="F92" s="279">
        <v>114.45</v>
      </c>
      <c r="G92" s="279">
        <v>113.4</v>
      </c>
      <c r="H92" s="279">
        <v>117</v>
      </c>
      <c r="I92" s="279">
        <v>118.05000000000001</v>
      </c>
      <c r="J92" s="279">
        <v>118.8</v>
      </c>
      <c r="K92" s="277">
        <v>117.3</v>
      </c>
      <c r="L92" s="277">
        <v>115.5</v>
      </c>
      <c r="M92" s="277">
        <v>10.080590000000001</v>
      </c>
    </row>
    <row r="93" spans="1:13" s="16" customFormat="1">
      <c r="A93" s="268">
        <v>83</v>
      </c>
      <c r="B93" s="277" t="s">
        <v>330</v>
      </c>
      <c r="C93" s="278">
        <v>251.15</v>
      </c>
      <c r="D93" s="279">
        <v>250.11666666666665</v>
      </c>
      <c r="E93" s="279">
        <v>246.73333333333329</v>
      </c>
      <c r="F93" s="279">
        <v>242.31666666666663</v>
      </c>
      <c r="G93" s="279">
        <v>238.93333333333328</v>
      </c>
      <c r="H93" s="279">
        <v>254.5333333333333</v>
      </c>
      <c r="I93" s="279">
        <v>257.91666666666669</v>
      </c>
      <c r="J93" s="279">
        <v>262.33333333333331</v>
      </c>
      <c r="K93" s="277">
        <v>253.5</v>
      </c>
      <c r="L93" s="277">
        <v>245.7</v>
      </c>
      <c r="M93" s="277">
        <v>3.4784700000000002</v>
      </c>
    </row>
    <row r="94" spans="1:13" s="16" customFormat="1">
      <c r="A94" s="268">
        <v>84</v>
      </c>
      <c r="B94" s="277" t="s">
        <v>338</v>
      </c>
      <c r="C94" s="278">
        <v>326.39999999999998</v>
      </c>
      <c r="D94" s="279">
        <v>322.8</v>
      </c>
      <c r="E94" s="279">
        <v>317.60000000000002</v>
      </c>
      <c r="F94" s="279">
        <v>308.8</v>
      </c>
      <c r="G94" s="279">
        <v>303.60000000000002</v>
      </c>
      <c r="H94" s="279">
        <v>331.6</v>
      </c>
      <c r="I94" s="279">
        <v>336.79999999999995</v>
      </c>
      <c r="J94" s="279">
        <v>345.6</v>
      </c>
      <c r="K94" s="277">
        <v>328</v>
      </c>
      <c r="L94" s="277">
        <v>314</v>
      </c>
      <c r="M94" s="277">
        <v>20.595870000000001</v>
      </c>
    </row>
    <row r="95" spans="1:13" s="16" customFormat="1">
      <c r="A95" s="268">
        <v>85</v>
      </c>
      <c r="B95" s="277" t="s">
        <v>336</v>
      </c>
      <c r="C95" s="278">
        <v>857.4</v>
      </c>
      <c r="D95" s="279">
        <v>857.79999999999984</v>
      </c>
      <c r="E95" s="279">
        <v>847.79999999999973</v>
      </c>
      <c r="F95" s="279">
        <v>838.19999999999993</v>
      </c>
      <c r="G95" s="279">
        <v>828.19999999999982</v>
      </c>
      <c r="H95" s="279">
        <v>867.39999999999964</v>
      </c>
      <c r="I95" s="279">
        <v>877.39999999999986</v>
      </c>
      <c r="J95" s="279">
        <v>886.99999999999955</v>
      </c>
      <c r="K95" s="277">
        <v>867.8</v>
      </c>
      <c r="L95" s="277">
        <v>848.2</v>
      </c>
      <c r="M95" s="277">
        <v>2.5255999999999998</v>
      </c>
    </row>
    <row r="96" spans="1:13" s="16" customFormat="1">
      <c r="A96" s="268">
        <v>86</v>
      </c>
      <c r="B96" s="277" t="s">
        <v>337</v>
      </c>
      <c r="C96" s="278">
        <v>17.649999999999999</v>
      </c>
      <c r="D96" s="279">
        <v>17.7</v>
      </c>
      <c r="E96" s="279">
        <v>17.549999999999997</v>
      </c>
      <c r="F96" s="279">
        <v>17.45</v>
      </c>
      <c r="G96" s="279">
        <v>17.299999999999997</v>
      </c>
      <c r="H96" s="279">
        <v>17.799999999999997</v>
      </c>
      <c r="I96" s="279">
        <v>17.949999999999996</v>
      </c>
      <c r="J96" s="279">
        <v>18.049999999999997</v>
      </c>
      <c r="K96" s="277">
        <v>17.850000000000001</v>
      </c>
      <c r="L96" s="277">
        <v>17.600000000000001</v>
      </c>
      <c r="M96" s="277">
        <v>9.6295199999999994</v>
      </c>
    </row>
    <row r="97" spans="1:13" s="16" customFormat="1">
      <c r="A97" s="268">
        <v>87</v>
      </c>
      <c r="B97" s="277" t="s">
        <v>339</v>
      </c>
      <c r="C97" s="278">
        <v>126.15</v>
      </c>
      <c r="D97" s="279">
        <v>126.68333333333334</v>
      </c>
      <c r="E97" s="279">
        <v>124.46666666666667</v>
      </c>
      <c r="F97" s="279">
        <v>122.78333333333333</v>
      </c>
      <c r="G97" s="279">
        <v>120.56666666666666</v>
      </c>
      <c r="H97" s="279">
        <v>128.36666666666667</v>
      </c>
      <c r="I97" s="279">
        <v>130.58333333333334</v>
      </c>
      <c r="J97" s="279">
        <v>132.26666666666668</v>
      </c>
      <c r="K97" s="277">
        <v>128.9</v>
      </c>
      <c r="L97" s="277">
        <v>125</v>
      </c>
      <c r="M97" s="277">
        <v>1.6124499999999999</v>
      </c>
    </row>
    <row r="98" spans="1:13" s="16" customFormat="1">
      <c r="A98" s="268">
        <v>88</v>
      </c>
      <c r="B98" s="277" t="s">
        <v>340</v>
      </c>
      <c r="C98" s="278">
        <v>2261.6</v>
      </c>
      <c r="D98" s="279">
        <v>2265.1333333333332</v>
      </c>
      <c r="E98" s="279">
        <v>2236.4666666666662</v>
      </c>
      <c r="F98" s="279">
        <v>2211.333333333333</v>
      </c>
      <c r="G98" s="279">
        <v>2182.6666666666661</v>
      </c>
      <c r="H98" s="279">
        <v>2290.2666666666664</v>
      </c>
      <c r="I98" s="279">
        <v>2318.9333333333334</v>
      </c>
      <c r="J98" s="279">
        <v>2344.0666666666666</v>
      </c>
      <c r="K98" s="277">
        <v>2293.8000000000002</v>
      </c>
      <c r="L98" s="277">
        <v>2240</v>
      </c>
      <c r="M98" s="277">
        <v>1.362E-2</v>
      </c>
    </row>
    <row r="99" spans="1:13" s="16" customFormat="1">
      <c r="A99" s="268">
        <v>89</v>
      </c>
      <c r="B99" s="277" t="s">
        <v>81</v>
      </c>
      <c r="C99" s="278">
        <v>583.6</v>
      </c>
      <c r="D99" s="279">
        <v>581.9</v>
      </c>
      <c r="E99" s="279">
        <v>575</v>
      </c>
      <c r="F99" s="279">
        <v>566.4</v>
      </c>
      <c r="G99" s="279">
        <v>559.5</v>
      </c>
      <c r="H99" s="279">
        <v>590.5</v>
      </c>
      <c r="I99" s="279">
        <v>597.39999999999986</v>
      </c>
      <c r="J99" s="279">
        <v>606</v>
      </c>
      <c r="K99" s="277">
        <v>588.79999999999995</v>
      </c>
      <c r="L99" s="277">
        <v>573.29999999999995</v>
      </c>
      <c r="M99" s="277">
        <v>4.4823000000000004</v>
      </c>
    </row>
    <row r="100" spans="1:13" s="16" customFormat="1">
      <c r="A100" s="268">
        <v>90</v>
      </c>
      <c r="B100" s="277" t="s">
        <v>334</v>
      </c>
      <c r="C100" s="278">
        <v>155.30000000000001</v>
      </c>
      <c r="D100" s="279">
        <v>158.88333333333333</v>
      </c>
      <c r="E100" s="279">
        <v>149.51666666666665</v>
      </c>
      <c r="F100" s="279">
        <v>143.73333333333332</v>
      </c>
      <c r="G100" s="279">
        <v>134.36666666666665</v>
      </c>
      <c r="H100" s="279">
        <v>164.66666666666666</v>
      </c>
      <c r="I100" s="279">
        <v>174.03333333333333</v>
      </c>
      <c r="J100" s="279">
        <v>179.81666666666666</v>
      </c>
      <c r="K100" s="277">
        <v>168.25</v>
      </c>
      <c r="L100" s="277">
        <v>153.1</v>
      </c>
      <c r="M100" s="277">
        <v>10.44525</v>
      </c>
    </row>
    <row r="101" spans="1:13">
      <c r="A101" s="268">
        <v>91</v>
      </c>
      <c r="B101" s="277" t="s">
        <v>341</v>
      </c>
      <c r="C101" s="278">
        <v>129.55000000000001</v>
      </c>
      <c r="D101" s="279">
        <v>129.45000000000002</v>
      </c>
      <c r="E101" s="279">
        <v>128.90000000000003</v>
      </c>
      <c r="F101" s="279">
        <v>128.25000000000003</v>
      </c>
      <c r="G101" s="279">
        <v>127.70000000000005</v>
      </c>
      <c r="H101" s="279">
        <v>130.10000000000002</v>
      </c>
      <c r="I101" s="279">
        <v>130.65000000000003</v>
      </c>
      <c r="J101" s="279">
        <v>131.30000000000001</v>
      </c>
      <c r="K101" s="277">
        <v>130</v>
      </c>
      <c r="L101" s="277">
        <v>128.80000000000001</v>
      </c>
      <c r="M101" s="277">
        <v>0.72048000000000001</v>
      </c>
    </row>
    <row r="102" spans="1:13">
      <c r="A102" s="268">
        <v>92</v>
      </c>
      <c r="B102" s="277" t="s">
        <v>342</v>
      </c>
      <c r="C102" s="278">
        <v>160.9</v>
      </c>
      <c r="D102" s="279">
        <v>160.03333333333333</v>
      </c>
      <c r="E102" s="279">
        <v>158.16666666666666</v>
      </c>
      <c r="F102" s="279">
        <v>155.43333333333334</v>
      </c>
      <c r="G102" s="279">
        <v>153.56666666666666</v>
      </c>
      <c r="H102" s="279">
        <v>162.76666666666665</v>
      </c>
      <c r="I102" s="279">
        <v>164.63333333333333</v>
      </c>
      <c r="J102" s="279">
        <v>167.36666666666665</v>
      </c>
      <c r="K102" s="277">
        <v>161.9</v>
      </c>
      <c r="L102" s="277">
        <v>157.30000000000001</v>
      </c>
      <c r="M102" s="277">
        <v>8.7464200000000005</v>
      </c>
    </row>
    <row r="103" spans="1:13">
      <c r="A103" s="268">
        <v>93</v>
      </c>
      <c r="B103" s="277" t="s">
        <v>343</v>
      </c>
      <c r="C103" s="278">
        <v>88.5</v>
      </c>
      <c r="D103" s="279">
        <v>88.533333333333346</v>
      </c>
      <c r="E103" s="279">
        <v>86.616666666666688</v>
      </c>
      <c r="F103" s="279">
        <v>84.733333333333348</v>
      </c>
      <c r="G103" s="279">
        <v>82.816666666666691</v>
      </c>
      <c r="H103" s="279">
        <v>90.416666666666686</v>
      </c>
      <c r="I103" s="279">
        <v>92.333333333333343</v>
      </c>
      <c r="J103" s="279">
        <v>94.216666666666683</v>
      </c>
      <c r="K103" s="277">
        <v>90.45</v>
      </c>
      <c r="L103" s="277">
        <v>86.65</v>
      </c>
      <c r="M103" s="277">
        <v>17.477689999999999</v>
      </c>
    </row>
    <row r="104" spans="1:13">
      <c r="A104" s="268">
        <v>94</v>
      </c>
      <c r="B104" s="277" t="s">
        <v>82</v>
      </c>
      <c r="C104" s="278">
        <v>222.55</v>
      </c>
      <c r="D104" s="279">
        <v>221.86666666666667</v>
      </c>
      <c r="E104" s="279">
        <v>219.18333333333334</v>
      </c>
      <c r="F104" s="279">
        <v>215.81666666666666</v>
      </c>
      <c r="G104" s="279">
        <v>213.13333333333333</v>
      </c>
      <c r="H104" s="279">
        <v>225.23333333333335</v>
      </c>
      <c r="I104" s="279">
        <v>227.91666666666669</v>
      </c>
      <c r="J104" s="279">
        <v>231.28333333333336</v>
      </c>
      <c r="K104" s="277">
        <v>224.55</v>
      </c>
      <c r="L104" s="277">
        <v>218.5</v>
      </c>
      <c r="M104" s="277">
        <v>96.876940000000005</v>
      </c>
    </row>
    <row r="105" spans="1:13">
      <c r="A105" s="268">
        <v>95</v>
      </c>
      <c r="B105" s="277" t="s">
        <v>344</v>
      </c>
      <c r="C105" s="278">
        <v>340.2</v>
      </c>
      <c r="D105" s="279">
        <v>341.73333333333335</v>
      </c>
      <c r="E105" s="279">
        <v>333.4666666666667</v>
      </c>
      <c r="F105" s="279">
        <v>326.73333333333335</v>
      </c>
      <c r="G105" s="279">
        <v>318.4666666666667</v>
      </c>
      <c r="H105" s="279">
        <v>348.4666666666667</v>
      </c>
      <c r="I105" s="279">
        <v>356.73333333333335</v>
      </c>
      <c r="J105" s="279">
        <v>363.4666666666667</v>
      </c>
      <c r="K105" s="277">
        <v>350</v>
      </c>
      <c r="L105" s="277">
        <v>335</v>
      </c>
      <c r="M105" s="277">
        <v>0.63739999999999997</v>
      </c>
    </row>
    <row r="106" spans="1:13">
      <c r="A106" s="268">
        <v>96</v>
      </c>
      <c r="B106" s="277" t="s">
        <v>83</v>
      </c>
      <c r="C106" s="278">
        <v>671.45</v>
      </c>
      <c r="D106" s="279">
        <v>669.2166666666667</v>
      </c>
      <c r="E106" s="279">
        <v>664.43333333333339</v>
      </c>
      <c r="F106" s="279">
        <v>657.41666666666674</v>
      </c>
      <c r="G106" s="279">
        <v>652.63333333333344</v>
      </c>
      <c r="H106" s="279">
        <v>676.23333333333335</v>
      </c>
      <c r="I106" s="279">
        <v>681.01666666666665</v>
      </c>
      <c r="J106" s="279">
        <v>688.0333333333333</v>
      </c>
      <c r="K106" s="277">
        <v>674</v>
      </c>
      <c r="L106" s="277">
        <v>662.2</v>
      </c>
      <c r="M106" s="277">
        <v>46.205170000000003</v>
      </c>
    </row>
    <row r="107" spans="1:13">
      <c r="A107" s="268">
        <v>97</v>
      </c>
      <c r="B107" s="277" t="s">
        <v>84</v>
      </c>
      <c r="C107" s="278">
        <v>133.44999999999999</v>
      </c>
      <c r="D107" s="279">
        <v>134.06666666666666</v>
      </c>
      <c r="E107" s="279">
        <v>132.58333333333331</v>
      </c>
      <c r="F107" s="279">
        <v>131.71666666666664</v>
      </c>
      <c r="G107" s="279">
        <v>130.23333333333329</v>
      </c>
      <c r="H107" s="279">
        <v>134.93333333333334</v>
      </c>
      <c r="I107" s="279">
        <v>136.41666666666669</v>
      </c>
      <c r="J107" s="279">
        <v>137.28333333333336</v>
      </c>
      <c r="K107" s="277">
        <v>135.55000000000001</v>
      </c>
      <c r="L107" s="277">
        <v>133.19999999999999</v>
      </c>
      <c r="M107" s="277">
        <v>55.344009999999997</v>
      </c>
    </row>
    <row r="108" spans="1:13">
      <c r="A108" s="268">
        <v>98</v>
      </c>
      <c r="B108" s="285" t="s">
        <v>345</v>
      </c>
      <c r="C108" s="278">
        <v>332</v>
      </c>
      <c r="D108" s="279">
        <v>331.73333333333335</v>
      </c>
      <c r="E108" s="279">
        <v>328.4666666666667</v>
      </c>
      <c r="F108" s="279">
        <v>324.93333333333334</v>
      </c>
      <c r="G108" s="279">
        <v>321.66666666666669</v>
      </c>
      <c r="H108" s="279">
        <v>335.26666666666671</v>
      </c>
      <c r="I108" s="279">
        <v>338.53333333333336</v>
      </c>
      <c r="J108" s="279">
        <v>342.06666666666672</v>
      </c>
      <c r="K108" s="277">
        <v>335</v>
      </c>
      <c r="L108" s="277">
        <v>328.2</v>
      </c>
      <c r="M108" s="277">
        <v>3.5500600000000002</v>
      </c>
    </row>
    <row r="109" spans="1:13">
      <c r="A109" s="268">
        <v>99</v>
      </c>
      <c r="B109" s="277" t="s">
        <v>85</v>
      </c>
      <c r="C109" s="278">
        <v>1388.9</v>
      </c>
      <c r="D109" s="279">
        <v>1391.8500000000001</v>
      </c>
      <c r="E109" s="279">
        <v>1380.2000000000003</v>
      </c>
      <c r="F109" s="279">
        <v>1371.5000000000002</v>
      </c>
      <c r="G109" s="279">
        <v>1359.8500000000004</v>
      </c>
      <c r="H109" s="279">
        <v>1400.5500000000002</v>
      </c>
      <c r="I109" s="279">
        <v>1412.2000000000003</v>
      </c>
      <c r="J109" s="279">
        <v>1420.9</v>
      </c>
      <c r="K109" s="277">
        <v>1403.5</v>
      </c>
      <c r="L109" s="277">
        <v>1383.15</v>
      </c>
      <c r="M109" s="277">
        <v>7.40829</v>
      </c>
    </row>
    <row r="110" spans="1:13">
      <c r="A110" s="268">
        <v>100</v>
      </c>
      <c r="B110" s="277" t="s">
        <v>86</v>
      </c>
      <c r="C110" s="278">
        <v>451</v>
      </c>
      <c r="D110" s="279">
        <v>452.43333333333334</v>
      </c>
      <c r="E110" s="279">
        <v>446.81666666666666</v>
      </c>
      <c r="F110" s="279">
        <v>442.63333333333333</v>
      </c>
      <c r="G110" s="279">
        <v>437.01666666666665</v>
      </c>
      <c r="H110" s="279">
        <v>456.61666666666667</v>
      </c>
      <c r="I110" s="279">
        <v>462.23333333333335</v>
      </c>
      <c r="J110" s="279">
        <v>466.41666666666669</v>
      </c>
      <c r="K110" s="277">
        <v>458.05</v>
      </c>
      <c r="L110" s="277">
        <v>448.25</v>
      </c>
      <c r="M110" s="277">
        <v>9.5698699999999999</v>
      </c>
    </row>
    <row r="111" spans="1:13">
      <c r="A111" s="268">
        <v>101</v>
      </c>
      <c r="B111" s="277" t="s">
        <v>236</v>
      </c>
      <c r="C111" s="278">
        <v>799.35</v>
      </c>
      <c r="D111" s="279">
        <v>804.7833333333333</v>
      </c>
      <c r="E111" s="279">
        <v>781.56666666666661</v>
      </c>
      <c r="F111" s="279">
        <v>763.7833333333333</v>
      </c>
      <c r="G111" s="279">
        <v>740.56666666666661</v>
      </c>
      <c r="H111" s="279">
        <v>822.56666666666661</v>
      </c>
      <c r="I111" s="279">
        <v>845.7833333333333</v>
      </c>
      <c r="J111" s="279">
        <v>863.56666666666661</v>
      </c>
      <c r="K111" s="277">
        <v>828</v>
      </c>
      <c r="L111" s="277">
        <v>787</v>
      </c>
      <c r="M111" s="277">
        <v>4.7074299999999996</v>
      </c>
    </row>
    <row r="112" spans="1:13">
      <c r="A112" s="268">
        <v>102</v>
      </c>
      <c r="B112" s="277" t="s">
        <v>346</v>
      </c>
      <c r="C112" s="278">
        <v>574.15</v>
      </c>
      <c r="D112" s="279">
        <v>571.7166666666667</v>
      </c>
      <c r="E112" s="279">
        <v>562.43333333333339</v>
      </c>
      <c r="F112" s="279">
        <v>550.7166666666667</v>
      </c>
      <c r="G112" s="279">
        <v>541.43333333333339</v>
      </c>
      <c r="H112" s="279">
        <v>583.43333333333339</v>
      </c>
      <c r="I112" s="279">
        <v>592.7166666666667</v>
      </c>
      <c r="J112" s="279">
        <v>604.43333333333339</v>
      </c>
      <c r="K112" s="277">
        <v>581</v>
      </c>
      <c r="L112" s="277">
        <v>560</v>
      </c>
      <c r="M112" s="277">
        <v>0.54169</v>
      </c>
    </row>
    <row r="113" spans="1:13">
      <c r="A113" s="268">
        <v>103</v>
      </c>
      <c r="B113" s="277" t="s">
        <v>331</v>
      </c>
      <c r="C113" s="278">
        <v>1751.05</v>
      </c>
      <c r="D113" s="279">
        <v>1760.6833333333334</v>
      </c>
      <c r="E113" s="279">
        <v>1722.3666666666668</v>
      </c>
      <c r="F113" s="279">
        <v>1693.6833333333334</v>
      </c>
      <c r="G113" s="279">
        <v>1655.3666666666668</v>
      </c>
      <c r="H113" s="279">
        <v>1789.3666666666668</v>
      </c>
      <c r="I113" s="279">
        <v>1827.6833333333334</v>
      </c>
      <c r="J113" s="279">
        <v>1856.3666666666668</v>
      </c>
      <c r="K113" s="277">
        <v>1799</v>
      </c>
      <c r="L113" s="277">
        <v>1732</v>
      </c>
      <c r="M113" s="277">
        <v>0.46876000000000001</v>
      </c>
    </row>
    <row r="114" spans="1:13">
      <c r="A114" s="268">
        <v>104</v>
      </c>
      <c r="B114" s="277" t="s">
        <v>237</v>
      </c>
      <c r="C114" s="278">
        <v>252.15</v>
      </c>
      <c r="D114" s="279">
        <v>249.66666666666666</v>
      </c>
      <c r="E114" s="279">
        <v>245.98333333333332</v>
      </c>
      <c r="F114" s="279">
        <v>239.81666666666666</v>
      </c>
      <c r="G114" s="279">
        <v>236.13333333333333</v>
      </c>
      <c r="H114" s="279">
        <v>255.83333333333331</v>
      </c>
      <c r="I114" s="279">
        <v>259.51666666666665</v>
      </c>
      <c r="J114" s="279">
        <v>265.68333333333328</v>
      </c>
      <c r="K114" s="277">
        <v>253.35</v>
      </c>
      <c r="L114" s="277">
        <v>243.5</v>
      </c>
      <c r="M114" s="277">
        <v>5.9185400000000001</v>
      </c>
    </row>
    <row r="115" spans="1:13">
      <c r="A115" s="268">
        <v>105</v>
      </c>
      <c r="B115" s="277" t="s">
        <v>235</v>
      </c>
      <c r="C115" s="278">
        <v>125.6</v>
      </c>
      <c r="D115" s="279">
        <v>125.28333333333335</v>
      </c>
      <c r="E115" s="279">
        <v>124.31666666666669</v>
      </c>
      <c r="F115" s="279">
        <v>123.03333333333335</v>
      </c>
      <c r="G115" s="279">
        <v>122.06666666666669</v>
      </c>
      <c r="H115" s="279">
        <v>126.56666666666669</v>
      </c>
      <c r="I115" s="279">
        <v>127.53333333333336</v>
      </c>
      <c r="J115" s="279">
        <v>128.81666666666669</v>
      </c>
      <c r="K115" s="277">
        <v>126.25</v>
      </c>
      <c r="L115" s="277">
        <v>124</v>
      </c>
      <c r="M115" s="277">
        <v>12.6693</v>
      </c>
    </row>
    <row r="116" spans="1:13">
      <c r="A116" s="268">
        <v>106</v>
      </c>
      <c r="B116" s="277" t="s">
        <v>87</v>
      </c>
      <c r="C116" s="278">
        <v>393.3</v>
      </c>
      <c r="D116" s="279">
        <v>394.13333333333338</v>
      </c>
      <c r="E116" s="279">
        <v>389.26666666666677</v>
      </c>
      <c r="F116" s="279">
        <v>385.23333333333341</v>
      </c>
      <c r="G116" s="279">
        <v>380.36666666666679</v>
      </c>
      <c r="H116" s="279">
        <v>398.16666666666674</v>
      </c>
      <c r="I116" s="279">
        <v>403.03333333333342</v>
      </c>
      <c r="J116" s="279">
        <v>407.06666666666672</v>
      </c>
      <c r="K116" s="277">
        <v>399</v>
      </c>
      <c r="L116" s="277">
        <v>390.1</v>
      </c>
      <c r="M116" s="277">
        <v>9.2153200000000002</v>
      </c>
    </row>
    <row r="117" spans="1:13">
      <c r="A117" s="268">
        <v>107</v>
      </c>
      <c r="B117" s="277" t="s">
        <v>347</v>
      </c>
      <c r="C117" s="278">
        <v>318.55</v>
      </c>
      <c r="D117" s="279">
        <v>312.76666666666671</v>
      </c>
      <c r="E117" s="279">
        <v>303.63333333333344</v>
      </c>
      <c r="F117" s="279">
        <v>288.71666666666675</v>
      </c>
      <c r="G117" s="279">
        <v>279.58333333333348</v>
      </c>
      <c r="H117" s="279">
        <v>327.68333333333339</v>
      </c>
      <c r="I117" s="279">
        <v>336.81666666666672</v>
      </c>
      <c r="J117" s="279">
        <v>351.73333333333335</v>
      </c>
      <c r="K117" s="277">
        <v>321.89999999999998</v>
      </c>
      <c r="L117" s="277">
        <v>297.85000000000002</v>
      </c>
      <c r="M117" s="277">
        <v>11.989380000000001</v>
      </c>
    </row>
    <row r="118" spans="1:13">
      <c r="A118" s="268">
        <v>108</v>
      </c>
      <c r="B118" s="277" t="s">
        <v>88</v>
      </c>
      <c r="C118" s="278">
        <v>479.45</v>
      </c>
      <c r="D118" s="279">
        <v>480.98333333333329</v>
      </c>
      <c r="E118" s="279">
        <v>475.11666666666656</v>
      </c>
      <c r="F118" s="279">
        <v>470.78333333333325</v>
      </c>
      <c r="G118" s="279">
        <v>464.91666666666652</v>
      </c>
      <c r="H118" s="279">
        <v>485.31666666666661</v>
      </c>
      <c r="I118" s="279">
        <v>491.18333333333328</v>
      </c>
      <c r="J118" s="279">
        <v>495.51666666666665</v>
      </c>
      <c r="K118" s="277">
        <v>486.85</v>
      </c>
      <c r="L118" s="277">
        <v>476.65</v>
      </c>
      <c r="M118" s="277">
        <v>23.313079999999999</v>
      </c>
    </row>
    <row r="119" spans="1:13">
      <c r="A119" s="268">
        <v>109</v>
      </c>
      <c r="B119" s="277" t="s">
        <v>238</v>
      </c>
      <c r="C119" s="278">
        <v>720.45</v>
      </c>
      <c r="D119" s="279">
        <v>728.56666666666661</v>
      </c>
      <c r="E119" s="279">
        <v>704.13333333333321</v>
      </c>
      <c r="F119" s="279">
        <v>687.81666666666661</v>
      </c>
      <c r="G119" s="279">
        <v>663.38333333333321</v>
      </c>
      <c r="H119" s="279">
        <v>744.88333333333321</v>
      </c>
      <c r="I119" s="279">
        <v>769.31666666666661</v>
      </c>
      <c r="J119" s="279">
        <v>785.63333333333321</v>
      </c>
      <c r="K119" s="277">
        <v>753</v>
      </c>
      <c r="L119" s="277">
        <v>712.25</v>
      </c>
      <c r="M119" s="277">
        <v>1.5783499999999999</v>
      </c>
    </row>
    <row r="120" spans="1:13">
      <c r="A120" s="268">
        <v>110</v>
      </c>
      <c r="B120" s="277" t="s">
        <v>348</v>
      </c>
      <c r="C120" s="278">
        <v>78.650000000000006</v>
      </c>
      <c r="D120" s="279">
        <v>78.516666666666666</v>
      </c>
      <c r="E120" s="279">
        <v>77.233333333333334</v>
      </c>
      <c r="F120" s="279">
        <v>75.816666666666663</v>
      </c>
      <c r="G120" s="279">
        <v>74.533333333333331</v>
      </c>
      <c r="H120" s="279">
        <v>79.933333333333337</v>
      </c>
      <c r="I120" s="279">
        <v>81.216666666666669</v>
      </c>
      <c r="J120" s="279">
        <v>82.63333333333334</v>
      </c>
      <c r="K120" s="277">
        <v>79.8</v>
      </c>
      <c r="L120" s="277">
        <v>77.099999999999994</v>
      </c>
      <c r="M120" s="277">
        <v>6.9820599999999997</v>
      </c>
    </row>
    <row r="121" spans="1:13">
      <c r="A121" s="268">
        <v>111</v>
      </c>
      <c r="B121" s="277" t="s">
        <v>355</v>
      </c>
      <c r="C121" s="278">
        <v>310.35000000000002</v>
      </c>
      <c r="D121" s="279">
        <v>301.76666666666665</v>
      </c>
      <c r="E121" s="279">
        <v>288.58333333333331</v>
      </c>
      <c r="F121" s="279">
        <v>266.81666666666666</v>
      </c>
      <c r="G121" s="279">
        <v>253.63333333333333</v>
      </c>
      <c r="H121" s="279">
        <v>323.5333333333333</v>
      </c>
      <c r="I121" s="279">
        <v>336.7166666666667</v>
      </c>
      <c r="J121" s="279">
        <v>358.48333333333329</v>
      </c>
      <c r="K121" s="277">
        <v>314.95</v>
      </c>
      <c r="L121" s="277">
        <v>280</v>
      </c>
      <c r="M121" s="277">
        <v>34.425660000000001</v>
      </c>
    </row>
    <row r="122" spans="1:13">
      <c r="A122" s="268">
        <v>112</v>
      </c>
      <c r="B122" s="277" t="s">
        <v>356</v>
      </c>
      <c r="C122" s="278">
        <v>179.15</v>
      </c>
      <c r="D122" s="279">
        <v>180.21666666666667</v>
      </c>
      <c r="E122" s="279">
        <v>175.93333333333334</v>
      </c>
      <c r="F122" s="279">
        <v>172.71666666666667</v>
      </c>
      <c r="G122" s="279">
        <v>168.43333333333334</v>
      </c>
      <c r="H122" s="279">
        <v>183.43333333333334</v>
      </c>
      <c r="I122" s="279">
        <v>187.7166666666667</v>
      </c>
      <c r="J122" s="279">
        <v>190.93333333333334</v>
      </c>
      <c r="K122" s="277">
        <v>184.5</v>
      </c>
      <c r="L122" s="277">
        <v>177</v>
      </c>
      <c r="M122" s="277">
        <v>6.0044700000000004</v>
      </c>
    </row>
    <row r="123" spans="1:13">
      <c r="A123" s="268">
        <v>113</v>
      </c>
      <c r="B123" s="277" t="s">
        <v>349</v>
      </c>
      <c r="C123" s="278">
        <v>81.55</v>
      </c>
      <c r="D123" s="279">
        <v>81.533333333333346</v>
      </c>
      <c r="E123" s="279">
        <v>80.816666666666691</v>
      </c>
      <c r="F123" s="279">
        <v>80.083333333333343</v>
      </c>
      <c r="G123" s="279">
        <v>79.366666666666688</v>
      </c>
      <c r="H123" s="279">
        <v>82.266666666666694</v>
      </c>
      <c r="I123" s="279">
        <v>82.983333333333363</v>
      </c>
      <c r="J123" s="279">
        <v>83.716666666666697</v>
      </c>
      <c r="K123" s="277">
        <v>82.25</v>
      </c>
      <c r="L123" s="277">
        <v>80.8</v>
      </c>
      <c r="M123" s="277">
        <v>9.71997</v>
      </c>
    </row>
    <row r="124" spans="1:13">
      <c r="A124" s="268">
        <v>114</v>
      </c>
      <c r="B124" s="277" t="s">
        <v>350</v>
      </c>
      <c r="C124" s="278">
        <v>340.2</v>
      </c>
      <c r="D124" s="279">
        <v>339.88333333333333</v>
      </c>
      <c r="E124" s="279">
        <v>335.41666666666663</v>
      </c>
      <c r="F124" s="279">
        <v>330.63333333333333</v>
      </c>
      <c r="G124" s="279">
        <v>326.16666666666663</v>
      </c>
      <c r="H124" s="279">
        <v>344.66666666666663</v>
      </c>
      <c r="I124" s="279">
        <v>349.13333333333333</v>
      </c>
      <c r="J124" s="279">
        <v>353.91666666666663</v>
      </c>
      <c r="K124" s="277">
        <v>344.35</v>
      </c>
      <c r="L124" s="277">
        <v>335.1</v>
      </c>
      <c r="M124" s="277">
        <v>1.5073799999999999</v>
      </c>
    </row>
    <row r="125" spans="1:13">
      <c r="A125" s="268">
        <v>115</v>
      </c>
      <c r="B125" s="277" t="s">
        <v>351</v>
      </c>
      <c r="C125" s="278">
        <v>551.1</v>
      </c>
      <c r="D125" s="279">
        <v>545.5</v>
      </c>
      <c r="E125" s="279">
        <v>536.6</v>
      </c>
      <c r="F125" s="279">
        <v>522.1</v>
      </c>
      <c r="G125" s="279">
        <v>513.20000000000005</v>
      </c>
      <c r="H125" s="279">
        <v>560</v>
      </c>
      <c r="I125" s="279">
        <v>568.90000000000009</v>
      </c>
      <c r="J125" s="279">
        <v>583.4</v>
      </c>
      <c r="K125" s="277">
        <v>554.4</v>
      </c>
      <c r="L125" s="277">
        <v>531</v>
      </c>
      <c r="M125" s="277">
        <v>10.581289999999999</v>
      </c>
    </row>
    <row r="126" spans="1:13">
      <c r="A126" s="268">
        <v>116</v>
      </c>
      <c r="B126" s="277" t="s">
        <v>352</v>
      </c>
      <c r="C126" s="278">
        <v>89.55</v>
      </c>
      <c r="D126" s="279">
        <v>89.649999999999991</v>
      </c>
      <c r="E126" s="279">
        <v>88.899999999999977</v>
      </c>
      <c r="F126" s="279">
        <v>88.249999999999986</v>
      </c>
      <c r="G126" s="279">
        <v>87.499999999999972</v>
      </c>
      <c r="H126" s="279">
        <v>90.299999999999983</v>
      </c>
      <c r="I126" s="279">
        <v>91.050000000000011</v>
      </c>
      <c r="J126" s="279">
        <v>91.699999999999989</v>
      </c>
      <c r="K126" s="277">
        <v>90.4</v>
      </c>
      <c r="L126" s="277">
        <v>89</v>
      </c>
      <c r="M126" s="277">
        <v>11.672499999999999</v>
      </c>
    </row>
    <row r="127" spans="1:13">
      <c r="A127" s="268">
        <v>117</v>
      </c>
      <c r="B127" s="277" t="s">
        <v>354</v>
      </c>
      <c r="C127" s="278">
        <v>14.45</v>
      </c>
      <c r="D127" s="279">
        <v>14.583333333333334</v>
      </c>
      <c r="E127" s="279">
        <v>14.116666666666667</v>
      </c>
      <c r="F127" s="279">
        <v>13.783333333333333</v>
      </c>
      <c r="G127" s="279">
        <v>13.316666666666666</v>
      </c>
      <c r="H127" s="279">
        <v>14.916666666666668</v>
      </c>
      <c r="I127" s="279">
        <v>15.383333333333333</v>
      </c>
      <c r="J127" s="279">
        <v>15.716666666666669</v>
      </c>
      <c r="K127" s="277">
        <v>15.05</v>
      </c>
      <c r="L127" s="277">
        <v>14.25</v>
      </c>
      <c r="M127" s="277">
        <v>15.24023</v>
      </c>
    </row>
    <row r="128" spans="1:13">
      <c r="A128" s="268">
        <v>118</v>
      </c>
      <c r="B128" s="277" t="s">
        <v>90</v>
      </c>
      <c r="C128" s="278">
        <v>7.65</v>
      </c>
      <c r="D128" s="279">
        <v>7.7</v>
      </c>
      <c r="E128" s="279">
        <v>7.5500000000000007</v>
      </c>
      <c r="F128" s="279">
        <v>7.45</v>
      </c>
      <c r="G128" s="279">
        <v>7.3000000000000007</v>
      </c>
      <c r="H128" s="279">
        <v>7.8000000000000007</v>
      </c>
      <c r="I128" s="279">
        <v>7.9500000000000011</v>
      </c>
      <c r="J128" s="279">
        <v>8.0500000000000007</v>
      </c>
      <c r="K128" s="277">
        <v>7.85</v>
      </c>
      <c r="L128" s="277">
        <v>7.6</v>
      </c>
      <c r="M128" s="277">
        <v>28.701550000000001</v>
      </c>
    </row>
    <row r="129" spans="1:13">
      <c r="A129" s="268">
        <v>119</v>
      </c>
      <c r="B129" s="277" t="s">
        <v>91</v>
      </c>
      <c r="C129" s="278">
        <v>2397.4499999999998</v>
      </c>
      <c r="D129" s="279">
        <v>2360.3166666666662</v>
      </c>
      <c r="E129" s="279">
        <v>2311.7833333333324</v>
      </c>
      <c r="F129" s="279">
        <v>2226.1166666666663</v>
      </c>
      <c r="G129" s="279">
        <v>2177.5833333333326</v>
      </c>
      <c r="H129" s="279">
        <v>2445.9833333333322</v>
      </c>
      <c r="I129" s="279">
        <v>2494.516666666666</v>
      </c>
      <c r="J129" s="279">
        <v>2580.183333333332</v>
      </c>
      <c r="K129" s="277">
        <v>2408.85</v>
      </c>
      <c r="L129" s="277">
        <v>2274.65</v>
      </c>
      <c r="M129" s="277">
        <v>25.339829999999999</v>
      </c>
    </row>
    <row r="130" spans="1:13">
      <c r="A130" s="268">
        <v>120</v>
      </c>
      <c r="B130" s="277" t="s">
        <v>357</v>
      </c>
      <c r="C130" s="278">
        <v>7648.15</v>
      </c>
      <c r="D130" s="279">
        <v>7613.0333333333328</v>
      </c>
      <c r="E130" s="279">
        <v>7449.0666666666657</v>
      </c>
      <c r="F130" s="279">
        <v>7249.9833333333327</v>
      </c>
      <c r="G130" s="279">
        <v>7086.0166666666655</v>
      </c>
      <c r="H130" s="279">
        <v>7812.1166666666659</v>
      </c>
      <c r="I130" s="279">
        <v>7976.083333333333</v>
      </c>
      <c r="J130" s="279">
        <v>8175.1666666666661</v>
      </c>
      <c r="K130" s="277">
        <v>7777</v>
      </c>
      <c r="L130" s="277">
        <v>7413.95</v>
      </c>
      <c r="M130" s="277">
        <v>1.3001799999999999</v>
      </c>
    </row>
    <row r="131" spans="1:13">
      <c r="A131" s="268">
        <v>121</v>
      </c>
      <c r="B131" s="277" t="s">
        <v>93</v>
      </c>
      <c r="C131" s="278">
        <v>142.75</v>
      </c>
      <c r="D131" s="279">
        <v>142.86666666666667</v>
      </c>
      <c r="E131" s="279">
        <v>141.38333333333335</v>
      </c>
      <c r="F131" s="279">
        <v>140.01666666666668</v>
      </c>
      <c r="G131" s="279">
        <v>138.53333333333336</v>
      </c>
      <c r="H131" s="279">
        <v>144.23333333333335</v>
      </c>
      <c r="I131" s="279">
        <v>145.7166666666667</v>
      </c>
      <c r="J131" s="279">
        <v>147.08333333333334</v>
      </c>
      <c r="K131" s="277">
        <v>144.35</v>
      </c>
      <c r="L131" s="277">
        <v>141.5</v>
      </c>
      <c r="M131" s="277">
        <v>57.314129999999999</v>
      </c>
    </row>
    <row r="132" spans="1:13">
      <c r="A132" s="268">
        <v>122</v>
      </c>
      <c r="B132" s="277" t="s">
        <v>231</v>
      </c>
      <c r="C132" s="278">
        <v>2100.35</v>
      </c>
      <c r="D132" s="279">
        <v>2114.4500000000003</v>
      </c>
      <c r="E132" s="279">
        <v>2080.9000000000005</v>
      </c>
      <c r="F132" s="279">
        <v>2061.4500000000003</v>
      </c>
      <c r="G132" s="279">
        <v>2027.9000000000005</v>
      </c>
      <c r="H132" s="279">
        <v>2133.9000000000005</v>
      </c>
      <c r="I132" s="279">
        <v>2167.4500000000007</v>
      </c>
      <c r="J132" s="279">
        <v>2186.9000000000005</v>
      </c>
      <c r="K132" s="277">
        <v>2148</v>
      </c>
      <c r="L132" s="277">
        <v>2095</v>
      </c>
      <c r="M132" s="277">
        <v>7.71244</v>
      </c>
    </row>
    <row r="133" spans="1:13">
      <c r="A133" s="268">
        <v>123</v>
      </c>
      <c r="B133" s="277" t="s">
        <v>94</v>
      </c>
      <c r="C133" s="278">
        <v>4130</v>
      </c>
      <c r="D133" s="279">
        <v>4110.666666666667</v>
      </c>
      <c r="E133" s="279">
        <v>4081.3333333333339</v>
      </c>
      <c r="F133" s="279">
        <v>4032.666666666667</v>
      </c>
      <c r="G133" s="279">
        <v>4003.3333333333339</v>
      </c>
      <c r="H133" s="279">
        <v>4159.3333333333339</v>
      </c>
      <c r="I133" s="279">
        <v>4188.6666666666679</v>
      </c>
      <c r="J133" s="279">
        <v>4237.3333333333339</v>
      </c>
      <c r="K133" s="277">
        <v>4140</v>
      </c>
      <c r="L133" s="277">
        <v>4062</v>
      </c>
      <c r="M133" s="277">
        <v>7.1196000000000002</v>
      </c>
    </row>
    <row r="134" spans="1:13">
      <c r="A134" s="268">
        <v>124</v>
      </c>
      <c r="B134" s="277" t="s">
        <v>1264</v>
      </c>
      <c r="C134" s="278">
        <v>482.8</v>
      </c>
      <c r="D134" s="279">
        <v>489.2</v>
      </c>
      <c r="E134" s="279">
        <v>473.59999999999997</v>
      </c>
      <c r="F134" s="279">
        <v>464.4</v>
      </c>
      <c r="G134" s="279">
        <v>448.79999999999995</v>
      </c>
      <c r="H134" s="279">
        <v>498.4</v>
      </c>
      <c r="I134" s="279">
        <v>514</v>
      </c>
      <c r="J134" s="279">
        <v>523.20000000000005</v>
      </c>
      <c r="K134" s="277">
        <v>504.8</v>
      </c>
      <c r="L134" s="277">
        <v>480</v>
      </c>
      <c r="M134" s="277">
        <v>2.2275299999999998</v>
      </c>
    </row>
    <row r="135" spans="1:13">
      <c r="A135" s="268">
        <v>125</v>
      </c>
      <c r="B135" s="277" t="s">
        <v>239</v>
      </c>
      <c r="C135" s="278">
        <v>78.150000000000006</v>
      </c>
      <c r="D135" s="279">
        <v>77.233333333333334</v>
      </c>
      <c r="E135" s="279">
        <v>76.316666666666663</v>
      </c>
      <c r="F135" s="279">
        <v>74.483333333333334</v>
      </c>
      <c r="G135" s="279">
        <v>73.566666666666663</v>
      </c>
      <c r="H135" s="279">
        <v>79.066666666666663</v>
      </c>
      <c r="I135" s="279">
        <v>79.98333333333332</v>
      </c>
      <c r="J135" s="279">
        <v>81.816666666666663</v>
      </c>
      <c r="K135" s="277">
        <v>78.150000000000006</v>
      </c>
      <c r="L135" s="277">
        <v>75.400000000000006</v>
      </c>
      <c r="M135" s="277">
        <v>14.09159</v>
      </c>
    </row>
    <row r="136" spans="1:13">
      <c r="A136" s="268">
        <v>126</v>
      </c>
      <c r="B136" s="277" t="s">
        <v>95</v>
      </c>
      <c r="C136" s="278">
        <v>20882.45</v>
      </c>
      <c r="D136" s="279">
        <v>20562.650000000001</v>
      </c>
      <c r="E136" s="279">
        <v>20079.950000000004</v>
      </c>
      <c r="F136" s="279">
        <v>19277.450000000004</v>
      </c>
      <c r="G136" s="279">
        <v>18794.750000000007</v>
      </c>
      <c r="H136" s="279">
        <v>21365.15</v>
      </c>
      <c r="I136" s="279">
        <v>21847.85</v>
      </c>
      <c r="J136" s="279">
        <v>22650.35</v>
      </c>
      <c r="K136" s="277">
        <v>21045.35</v>
      </c>
      <c r="L136" s="277">
        <v>19760.150000000001</v>
      </c>
      <c r="M136" s="277">
        <v>4.4606199999999996</v>
      </c>
    </row>
    <row r="137" spans="1:13">
      <c r="A137" s="268">
        <v>127</v>
      </c>
      <c r="B137" s="277" t="s">
        <v>359</v>
      </c>
      <c r="C137" s="278">
        <v>289.64999999999998</v>
      </c>
      <c r="D137" s="279">
        <v>291.5</v>
      </c>
      <c r="E137" s="279">
        <v>286.25</v>
      </c>
      <c r="F137" s="279">
        <v>282.85000000000002</v>
      </c>
      <c r="G137" s="279">
        <v>277.60000000000002</v>
      </c>
      <c r="H137" s="279">
        <v>294.89999999999998</v>
      </c>
      <c r="I137" s="279">
        <v>300.14999999999998</v>
      </c>
      <c r="J137" s="279">
        <v>303.54999999999995</v>
      </c>
      <c r="K137" s="277">
        <v>296.75</v>
      </c>
      <c r="L137" s="277">
        <v>288.10000000000002</v>
      </c>
      <c r="M137" s="277">
        <v>3.0790700000000002</v>
      </c>
    </row>
    <row r="138" spans="1:13">
      <c r="A138" s="268">
        <v>128</v>
      </c>
      <c r="B138" s="277" t="s">
        <v>360</v>
      </c>
      <c r="C138" s="278">
        <v>62.7</v>
      </c>
      <c r="D138" s="279">
        <v>62.683333333333337</v>
      </c>
      <c r="E138" s="279">
        <v>62.066666666666677</v>
      </c>
      <c r="F138" s="279">
        <v>61.433333333333337</v>
      </c>
      <c r="G138" s="279">
        <v>60.816666666666677</v>
      </c>
      <c r="H138" s="279">
        <v>63.316666666666677</v>
      </c>
      <c r="I138" s="279">
        <v>63.933333333333337</v>
      </c>
      <c r="J138" s="279">
        <v>64.566666666666677</v>
      </c>
      <c r="K138" s="277">
        <v>63.3</v>
      </c>
      <c r="L138" s="277">
        <v>62.05</v>
      </c>
      <c r="M138" s="277">
        <v>6.6289999999999996</v>
      </c>
    </row>
    <row r="139" spans="1:13">
      <c r="A139" s="268">
        <v>129</v>
      </c>
      <c r="B139" s="277" t="s">
        <v>361</v>
      </c>
      <c r="C139" s="278">
        <v>168.3</v>
      </c>
      <c r="D139" s="279">
        <v>169.04999999999998</v>
      </c>
      <c r="E139" s="279">
        <v>165.24999999999997</v>
      </c>
      <c r="F139" s="279">
        <v>162.19999999999999</v>
      </c>
      <c r="G139" s="279">
        <v>158.39999999999998</v>
      </c>
      <c r="H139" s="279">
        <v>172.09999999999997</v>
      </c>
      <c r="I139" s="279">
        <v>175.89999999999998</v>
      </c>
      <c r="J139" s="279">
        <v>178.94999999999996</v>
      </c>
      <c r="K139" s="277">
        <v>172.85</v>
      </c>
      <c r="L139" s="277">
        <v>166</v>
      </c>
      <c r="M139" s="277">
        <v>0.41716999999999999</v>
      </c>
    </row>
    <row r="140" spans="1:13">
      <c r="A140" s="268">
        <v>130</v>
      </c>
      <c r="B140" s="277" t="s">
        <v>240</v>
      </c>
      <c r="C140" s="278">
        <v>244.15</v>
      </c>
      <c r="D140" s="279">
        <v>244.43333333333331</v>
      </c>
      <c r="E140" s="279">
        <v>241.86666666666662</v>
      </c>
      <c r="F140" s="279">
        <v>239.58333333333331</v>
      </c>
      <c r="G140" s="279">
        <v>237.01666666666662</v>
      </c>
      <c r="H140" s="279">
        <v>246.71666666666661</v>
      </c>
      <c r="I140" s="279">
        <v>249.28333333333327</v>
      </c>
      <c r="J140" s="279">
        <v>251.56666666666661</v>
      </c>
      <c r="K140" s="277">
        <v>247</v>
      </c>
      <c r="L140" s="277">
        <v>242.15</v>
      </c>
      <c r="M140" s="277">
        <v>11.352</v>
      </c>
    </row>
    <row r="141" spans="1:13">
      <c r="A141" s="268">
        <v>131</v>
      </c>
      <c r="B141" s="277" t="s">
        <v>241</v>
      </c>
      <c r="C141" s="278">
        <v>884.45</v>
      </c>
      <c r="D141" s="279">
        <v>880.44999999999993</v>
      </c>
      <c r="E141" s="279">
        <v>870.99999999999989</v>
      </c>
      <c r="F141" s="279">
        <v>857.55</v>
      </c>
      <c r="G141" s="279">
        <v>848.09999999999991</v>
      </c>
      <c r="H141" s="279">
        <v>893.89999999999986</v>
      </c>
      <c r="I141" s="279">
        <v>903.34999999999991</v>
      </c>
      <c r="J141" s="279">
        <v>916.79999999999984</v>
      </c>
      <c r="K141" s="277">
        <v>889.9</v>
      </c>
      <c r="L141" s="277">
        <v>867</v>
      </c>
      <c r="M141" s="277">
        <v>0.37629000000000001</v>
      </c>
    </row>
    <row r="142" spans="1:13">
      <c r="A142" s="268">
        <v>132</v>
      </c>
      <c r="B142" s="277" t="s">
        <v>242</v>
      </c>
      <c r="C142" s="278">
        <v>70.2</v>
      </c>
      <c r="D142" s="279">
        <v>70.63333333333334</v>
      </c>
      <c r="E142" s="279">
        <v>69.466666666666683</v>
      </c>
      <c r="F142" s="279">
        <v>68.733333333333348</v>
      </c>
      <c r="G142" s="279">
        <v>67.566666666666691</v>
      </c>
      <c r="H142" s="279">
        <v>71.366666666666674</v>
      </c>
      <c r="I142" s="279">
        <v>72.533333333333331</v>
      </c>
      <c r="J142" s="279">
        <v>73.266666666666666</v>
      </c>
      <c r="K142" s="277">
        <v>71.8</v>
      </c>
      <c r="L142" s="277">
        <v>69.900000000000006</v>
      </c>
      <c r="M142" s="277">
        <v>21.755569999999999</v>
      </c>
    </row>
    <row r="143" spans="1:13">
      <c r="A143" s="268">
        <v>133</v>
      </c>
      <c r="B143" s="277" t="s">
        <v>96</v>
      </c>
      <c r="C143" s="278">
        <v>58</v>
      </c>
      <c r="D143" s="279">
        <v>57.633333333333333</v>
      </c>
      <c r="E143" s="279">
        <v>56.866666666666667</v>
      </c>
      <c r="F143" s="279">
        <v>55.733333333333334</v>
      </c>
      <c r="G143" s="279">
        <v>54.966666666666669</v>
      </c>
      <c r="H143" s="279">
        <v>58.766666666666666</v>
      </c>
      <c r="I143" s="279">
        <v>59.533333333333331</v>
      </c>
      <c r="J143" s="279">
        <v>60.666666666666664</v>
      </c>
      <c r="K143" s="277">
        <v>58.4</v>
      </c>
      <c r="L143" s="277">
        <v>56.5</v>
      </c>
      <c r="M143" s="277">
        <v>65.857029999999995</v>
      </c>
    </row>
    <row r="144" spans="1:13">
      <c r="A144" s="268">
        <v>134</v>
      </c>
      <c r="B144" s="277" t="s">
        <v>362</v>
      </c>
      <c r="C144" s="278">
        <v>419.1</v>
      </c>
      <c r="D144" s="279">
        <v>421.26666666666665</v>
      </c>
      <c r="E144" s="279">
        <v>413.58333333333331</v>
      </c>
      <c r="F144" s="279">
        <v>408.06666666666666</v>
      </c>
      <c r="G144" s="279">
        <v>400.38333333333333</v>
      </c>
      <c r="H144" s="279">
        <v>426.7833333333333</v>
      </c>
      <c r="I144" s="279">
        <v>434.4666666666667</v>
      </c>
      <c r="J144" s="279">
        <v>439.98333333333329</v>
      </c>
      <c r="K144" s="277">
        <v>428.95</v>
      </c>
      <c r="L144" s="277">
        <v>415.75</v>
      </c>
      <c r="M144" s="277">
        <v>1.1747300000000001</v>
      </c>
    </row>
    <row r="145" spans="1:13">
      <c r="A145" s="268">
        <v>135</v>
      </c>
      <c r="B145" s="277" t="s">
        <v>97</v>
      </c>
      <c r="C145" s="278">
        <v>1167.25</v>
      </c>
      <c r="D145" s="279">
        <v>1179.1833333333334</v>
      </c>
      <c r="E145" s="279">
        <v>1148.3666666666668</v>
      </c>
      <c r="F145" s="279">
        <v>1129.4833333333333</v>
      </c>
      <c r="G145" s="279">
        <v>1098.6666666666667</v>
      </c>
      <c r="H145" s="279">
        <v>1198.0666666666668</v>
      </c>
      <c r="I145" s="279">
        <v>1228.8833333333334</v>
      </c>
      <c r="J145" s="279">
        <v>1247.7666666666669</v>
      </c>
      <c r="K145" s="277">
        <v>1210</v>
      </c>
      <c r="L145" s="277">
        <v>1160.3</v>
      </c>
      <c r="M145" s="277">
        <v>15.915749999999999</v>
      </c>
    </row>
    <row r="146" spans="1:13">
      <c r="A146" s="268">
        <v>136</v>
      </c>
      <c r="B146" s="277" t="s">
        <v>363</v>
      </c>
      <c r="C146" s="278">
        <v>201.85</v>
      </c>
      <c r="D146" s="279">
        <v>198.78333333333333</v>
      </c>
      <c r="E146" s="279">
        <v>194.06666666666666</v>
      </c>
      <c r="F146" s="279">
        <v>186.28333333333333</v>
      </c>
      <c r="G146" s="279">
        <v>181.56666666666666</v>
      </c>
      <c r="H146" s="279">
        <v>206.56666666666666</v>
      </c>
      <c r="I146" s="279">
        <v>211.2833333333333</v>
      </c>
      <c r="J146" s="279">
        <v>219.06666666666666</v>
      </c>
      <c r="K146" s="277">
        <v>203.5</v>
      </c>
      <c r="L146" s="277">
        <v>191</v>
      </c>
      <c r="M146" s="277">
        <v>5.5253699999999997</v>
      </c>
    </row>
    <row r="147" spans="1:13">
      <c r="A147" s="268">
        <v>137</v>
      </c>
      <c r="B147" s="277" t="s">
        <v>98</v>
      </c>
      <c r="C147" s="278">
        <v>159.1</v>
      </c>
      <c r="D147" s="279">
        <v>159.56666666666666</v>
      </c>
      <c r="E147" s="279">
        <v>158.03333333333333</v>
      </c>
      <c r="F147" s="279">
        <v>156.96666666666667</v>
      </c>
      <c r="G147" s="279">
        <v>155.43333333333334</v>
      </c>
      <c r="H147" s="279">
        <v>160.63333333333333</v>
      </c>
      <c r="I147" s="279">
        <v>162.16666666666663</v>
      </c>
      <c r="J147" s="279">
        <v>163.23333333333332</v>
      </c>
      <c r="K147" s="277">
        <v>161.1</v>
      </c>
      <c r="L147" s="277">
        <v>158.5</v>
      </c>
      <c r="M147" s="277">
        <v>19.837700000000002</v>
      </c>
    </row>
    <row r="148" spans="1:13">
      <c r="A148" s="268">
        <v>138</v>
      </c>
      <c r="B148" s="277" t="s">
        <v>243</v>
      </c>
      <c r="C148" s="278">
        <v>10</v>
      </c>
      <c r="D148" s="279">
        <v>10.133333333333333</v>
      </c>
      <c r="E148" s="279">
        <v>9.8666666666666654</v>
      </c>
      <c r="F148" s="279">
        <v>9.7333333333333325</v>
      </c>
      <c r="G148" s="279">
        <v>9.466666666666665</v>
      </c>
      <c r="H148" s="279">
        <v>10.266666666666666</v>
      </c>
      <c r="I148" s="279">
        <v>10.533333333333331</v>
      </c>
      <c r="J148" s="279">
        <v>10.666666666666666</v>
      </c>
      <c r="K148" s="277">
        <v>10.4</v>
      </c>
      <c r="L148" s="277">
        <v>10</v>
      </c>
      <c r="M148" s="277">
        <v>64.596050000000005</v>
      </c>
    </row>
    <row r="149" spans="1:13">
      <c r="A149" s="268">
        <v>139</v>
      </c>
      <c r="B149" s="277" t="s">
        <v>364</v>
      </c>
      <c r="C149" s="278">
        <v>276</v>
      </c>
      <c r="D149" s="279">
        <v>271.78333333333336</v>
      </c>
      <c r="E149" s="279">
        <v>265.56666666666672</v>
      </c>
      <c r="F149" s="279">
        <v>255.13333333333338</v>
      </c>
      <c r="G149" s="279">
        <v>248.91666666666674</v>
      </c>
      <c r="H149" s="279">
        <v>282.2166666666667</v>
      </c>
      <c r="I149" s="279">
        <v>288.43333333333328</v>
      </c>
      <c r="J149" s="279">
        <v>298.86666666666667</v>
      </c>
      <c r="K149" s="277">
        <v>278</v>
      </c>
      <c r="L149" s="277">
        <v>261.35000000000002</v>
      </c>
      <c r="M149" s="277">
        <v>13.89556</v>
      </c>
    </row>
    <row r="150" spans="1:13">
      <c r="A150" s="268">
        <v>140</v>
      </c>
      <c r="B150" s="277" t="s">
        <v>99</v>
      </c>
      <c r="C150" s="278">
        <v>57.1</v>
      </c>
      <c r="D150" s="279">
        <v>57.033333333333339</v>
      </c>
      <c r="E150" s="279">
        <v>56.366666666666674</v>
      </c>
      <c r="F150" s="279">
        <v>55.633333333333333</v>
      </c>
      <c r="G150" s="279">
        <v>54.966666666666669</v>
      </c>
      <c r="H150" s="279">
        <v>57.76666666666668</v>
      </c>
      <c r="I150" s="279">
        <v>58.433333333333351</v>
      </c>
      <c r="J150" s="279">
        <v>59.166666666666686</v>
      </c>
      <c r="K150" s="277">
        <v>57.7</v>
      </c>
      <c r="L150" s="277">
        <v>56.3</v>
      </c>
      <c r="M150" s="277">
        <v>462.48378000000002</v>
      </c>
    </row>
    <row r="151" spans="1:13">
      <c r="A151" s="268">
        <v>141</v>
      </c>
      <c r="B151" s="277" t="s">
        <v>367</v>
      </c>
      <c r="C151" s="278">
        <v>274.14999999999998</v>
      </c>
      <c r="D151" s="279">
        <v>273.81666666666666</v>
      </c>
      <c r="E151" s="279">
        <v>272.33333333333331</v>
      </c>
      <c r="F151" s="279">
        <v>270.51666666666665</v>
      </c>
      <c r="G151" s="279">
        <v>269.0333333333333</v>
      </c>
      <c r="H151" s="279">
        <v>275.63333333333333</v>
      </c>
      <c r="I151" s="279">
        <v>277.11666666666667</v>
      </c>
      <c r="J151" s="279">
        <v>278.93333333333334</v>
      </c>
      <c r="K151" s="277">
        <v>275.3</v>
      </c>
      <c r="L151" s="277">
        <v>272</v>
      </c>
      <c r="M151" s="277">
        <v>0.30059999999999998</v>
      </c>
    </row>
    <row r="152" spans="1:13">
      <c r="A152" s="268">
        <v>142</v>
      </c>
      <c r="B152" s="277" t="s">
        <v>366</v>
      </c>
      <c r="C152" s="278">
        <v>2069</v>
      </c>
      <c r="D152" s="279">
        <v>2068.0666666666666</v>
      </c>
      <c r="E152" s="279">
        <v>2026.1833333333334</v>
      </c>
      <c r="F152" s="279">
        <v>1983.3666666666668</v>
      </c>
      <c r="G152" s="279">
        <v>1941.4833333333336</v>
      </c>
      <c r="H152" s="279">
        <v>2110.8833333333332</v>
      </c>
      <c r="I152" s="279">
        <v>2152.7666666666664</v>
      </c>
      <c r="J152" s="279">
        <v>2195.583333333333</v>
      </c>
      <c r="K152" s="277">
        <v>2109.9499999999998</v>
      </c>
      <c r="L152" s="277">
        <v>2025.25</v>
      </c>
      <c r="M152" s="277">
        <v>0.16300000000000001</v>
      </c>
    </row>
    <row r="153" spans="1:13">
      <c r="A153" s="268">
        <v>143</v>
      </c>
      <c r="B153" s="277" t="s">
        <v>368</v>
      </c>
      <c r="C153" s="278">
        <v>465.05</v>
      </c>
      <c r="D153" s="279">
        <v>468.2833333333333</v>
      </c>
      <c r="E153" s="279">
        <v>459.76666666666659</v>
      </c>
      <c r="F153" s="279">
        <v>454.48333333333329</v>
      </c>
      <c r="G153" s="279">
        <v>445.96666666666658</v>
      </c>
      <c r="H153" s="279">
        <v>473.56666666666661</v>
      </c>
      <c r="I153" s="279">
        <v>482.08333333333326</v>
      </c>
      <c r="J153" s="279">
        <v>487.36666666666662</v>
      </c>
      <c r="K153" s="277">
        <v>476.8</v>
      </c>
      <c r="L153" s="277">
        <v>463</v>
      </c>
      <c r="M153" s="277">
        <v>0.61999000000000004</v>
      </c>
    </row>
    <row r="154" spans="1:13">
      <c r="A154" s="268">
        <v>144</v>
      </c>
      <c r="B154" s="277" t="s">
        <v>371</v>
      </c>
      <c r="C154" s="278">
        <v>108.55</v>
      </c>
      <c r="D154" s="279">
        <v>109.81666666666666</v>
      </c>
      <c r="E154" s="279">
        <v>106.73333333333332</v>
      </c>
      <c r="F154" s="279">
        <v>104.91666666666666</v>
      </c>
      <c r="G154" s="279">
        <v>101.83333333333331</v>
      </c>
      <c r="H154" s="279">
        <v>111.63333333333333</v>
      </c>
      <c r="I154" s="279">
        <v>114.71666666666667</v>
      </c>
      <c r="J154" s="279">
        <v>116.53333333333333</v>
      </c>
      <c r="K154" s="277">
        <v>112.9</v>
      </c>
      <c r="L154" s="277">
        <v>108</v>
      </c>
      <c r="M154" s="277">
        <v>6.5207699999999997</v>
      </c>
    </row>
    <row r="155" spans="1:13">
      <c r="A155" s="268">
        <v>145</v>
      </c>
      <c r="B155" s="277" t="s">
        <v>365</v>
      </c>
      <c r="C155" s="278">
        <v>355.2</v>
      </c>
      <c r="D155" s="279">
        <v>357.60000000000008</v>
      </c>
      <c r="E155" s="279">
        <v>347.70000000000016</v>
      </c>
      <c r="F155" s="279">
        <v>340.2000000000001</v>
      </c>
      <c r="G155" s="279">
        <v>330.30000000000018</v>
      </c>
      <c r="H155" s="279">
        <v>365.10000000000014</v>
      </c>
      <c r="I155" s="279">
        <v>375.00000000000011</v>
      </c>
      <c r="J155" s="279">
        <v>382.50000000000011</v>
      </c>
      <c r="K155" s="277">
        <v>367.5</v>
      </c>
      <c r="L155" s="277">
        <v>350.1</v>
      </c>
      <c r="M155" s="277">
        <v>2.8709999999999999E-2</v>
      </c>
    </row>
    <row r="156" spans="1:13">
      <c r="A156" s="268">
        <v>146</v>
      </c>
      <c r="B156" s="277" t="s">
        <v>370</v>
      </c>
      <c r="C156" s="278">
        <v>138.1</v>
      </c>
      <c r="D156" s="279">
        <v>137.03333333333333</v>
      </c>
      <c r="E156" s="279">
        <v>135.06666666666666</v>
      </c>
      <c r="F156" s="279">
        <v>132.03333333333333</v>
      </c>
      <c r="G156" s="279">
        <v>130.06666666666666</v>
      </c>
      <c r="H156" s="279">
        <v>140.06666666666666</v>
      </c>
      <c r="I156" s="279">
        <v>142.0333333333333</v>
      </c>
      <c r="J156" s="279">
        <v>145.06666666666666</v>
      </c>
      <c r="K156" s="277">
        <v>139</v>
      </c>
      <c r="L156" s="277">
        <v>134</v>
      </c>
      <c r="M156" s="277">
        <v>18.209129999999998</v>
      </c>
    </row>
    <row r="157" spans="1:13">
      <c r="A157" s="268">
        <v>147</v>
      </c>
      <c r="B157" s="277" t="s">
        <v>244</v>
      </c>
      <c r="C157" s="278">
        <v>100.45</v>
      </c>
      <c r="D157" s="279">
        <v>101.71666666666665</v>
      </c>
      <c r="E157" s="279">
        <v>99.183333333333309</v>
      </c>
      <c r="F157" s="279">
        <v>97.916666666666657</v>
      </c>
      <c r="G157" s="279">
        <v>95.383333333333312</v>
      </c>
      <c r="H157" s="279">
        <v>102.98333333333331</v>
      </c>
      <c r="I157" s="279">
        <v>105.51666666666664</v>
      </c>
      <c r="J157" s="279">
        <v>106.7833333333333</v>
      </c>
      <c r="K157" s="277">
        <v>104.25</v>
      </c>
      <c r="L157" s="277">
        <v>100.45</v>
      </c>
      <c r="M157" s="277">
        <v>32.330730000000003</v>
      </c>
    </row>
    <row r="158" spans="1:13">
      <c r="A158" s="268">
        <v>148</v>
      </c>
      <c r="B158" s="277" t="s">
        <v>369</v>
      </c>
      <c r="C158" s="278">
        <v>44.5</v>
      </c>
      <c r="D158" s="279">
        <v>43.683333333333337</v>
      </c>
      <c r="E158" s="279">
        <v>42.166666666666671</v>
      </c>
      <c r="F158" s="279">
        <v>39.833333333333336</v>
      </c>
      <c r="G158" s="279">
        <v>38.31666666666667</v>
      </c>
      <c r="H158" s="279">
        <v>46.016666666666673</v>
      </c>
      <c r="I158" s="279">
        <v>47.533333333333339</v>
      </c>
      <c r="J158" s="279">
        <v>49.866666666666674</v>
      </c>
      <c r="K158" s="277">
        <v>45.2</v>
      </c>
      <c r="L158" s="277">
        <v>41.35</v>
      </c>
      <c r="M158" s="277">
        <v>95.117230000000006</v>
      </c>
    </row>
    <row r="159" spans="1:13">
      <c r="A159" s="268">
        <v>149</v>
      </c>
      <c r="B159" s="277" t="s">
        <v>100</v>
      </c>
      <c r="C159" s="278">
        <v>102.3</v>
      </c>
      <c r="D159" s="279">
        <v>102.98333333333335</v>
      </c>
      <c r="E159" s="279">
        <v>100.9666666666667</v>
      </c>
      <c r="F159" s="279">
        <v>99.633333333333354</v>
      </c>
      <c r="G159" s="279">
        <v>97.616666666666703</v>
      </c>
      <c r="H159" s="279">
        <v>104.31666666666669</v>
      </c>
      <c r="I159" s="279">
        <v>106.33333333333334</v>
      </c>
      <c r="J159" s="279">
        <v>107.66666666666669</v>
      </c>
      <c r="K159" s="277">
        <v>105</v>
      </c>
      <c r="L159" s="277">
        <v>101.65</v>
      </c>
      <c r="M159" s="277">
        <v>118.05110000000001</v>
      </c>
    </row>
    <row r="160" spans="1:13">
      <c r="A160" s="268">
        <v>150</v>
      </c>
      <c r="B160" s="277" t="s">
        <v>375</v>
      </c>
      <c r="C160" s="278">
        <v>1629.85</v>
      </c>
      <c r="D160" s="279">
        <v>1613.9166666666667</v>
      </c>
      <c r="E160" s="279">
        <v>1572.9833333333336</v>
      </c>
      <c r="F160" s="279">
        <v>1516.1166666666668</v>
      </c>
      <c r="G160" s="279">
        <v>1475.1833333333336</v>
      </c>
      <c r="H160" s="279">
        <v>1670.7833333333335</v>
      </c>
      <c r="I160" s="279">
        <v>1711.7166666666665</v>
      </c>
      <c r="J160" s="279">
        <v>1768.5833333333335</v>
      </c>
      <c r="K160" s="277">
        <v>1654.85</v>
      </c>
      <c r="L160" s="277">
        <v>1557.05</v>
      </c>
      <c r="M160" s="277">
        <v>0.87917999999999996</v>
      </c>
    </row>
    <row r="161" spans="1:13">
      <c r="A161" s="268">
        <v>151</v>
      </c>
      <c r="B161" s="277" t="s">
        <v>376</v>
      </c>
      <c r="C161" s="278">
        <v>1677.45</v>
      </c>
      <c r="D161" s="279">
        <v>1680.0166666666667</v>
      </c>
      <c r="E161" s="279">
        <v>1646.4833333333333</v>
      </c>
      <c r="F161" s="279">
        <v>1615.5166666666667</v>
      </c>
      <c r="G161" s="279">
        <v>1581.9833333333333</v>
      </c>
      <c r="H161" s="279">
        <v>1710.9833333333333</v>
      </c>
      <c r="I161" s="279">
        <v>1744.5166666666667</v>
      </c>
      <c r="J161" s="279">
        <v>1775.4833333333333</v>
      </c>
      <c r="K161" s="277">
        <v>1713.55</v>
      </c>
      <c r="L161" s="277">
        <v>1649.05</v>
      </c>
      <c r="M161" s="277">
        <v>8.0159999999999995E-2</v>
      </c>
    </row>
    <row r="162" spans="1:13">
      <c r="A162" s="268">
        <v>152</v>
      </c>
      <c r="B162" s="277" t="s">
        <v>377</v>
      </c>
      <c r="C162" s="278">
        <v>15.85</v>
      </c>
      <c r="D162" s="279">
        <v>15.833333333333334</v>
      </c>
      <c r="E162" s="279">
        <v>15.566666666666666</v>
      </c>
      <c r="F162" s="279">
        <v>15.283333333333333</v>
      </c>
      <c r="G162" s="279">
        <v>15.016666666666666</v>
      </c>
      <c r="H162" s="279">
        <v>16.116666666666667</v>
      </c>
      <c r="I162" s="279">
        <v>16.383333333333336</v>
      </c>
      <c r="J162" s="279">
        <v>16.666666666666668</v>
      </c>
      <c r="K162" s="277">
        <v>16.100000000000001</v>
      </c>
      <c r="L162" s="277">
        <v>15.55</v>
      </c>
      <c r="M162" s="277">
        <v>1.79389</v>
      </c>
    </row>
    <row r="163" spans="1:13">
      <c r="A163" s="268">
        <v>153</v>
      </c>
      <c r="B163" s="277" t="s">
        <v>372</v>
      </c>
      <c r="C163" s="278">
        <v>497.25</v>
      </c>
      <c r="D163" s="279">
        <v>501.59999999999997</v>
      </c>
      <c r="E163" s="279">
        <v>491.29999999999995</v>
      </c>
      <c r="F163" s="279">
        <v>485.34999999999997</v>
      </c>
      <c r="G163" s="279">
        <v>475.04999999999995</v>
      </c>
      <c r="H163" s="279">
        <v>507.54999999999995</v>
      </c>
      <c r="I163" s="279">
        <v>517.85</v>
      </c>
      <c r="J163" s="279">
        <v>523.79999999999995</v>
      </c>
      <c r="K163" s="277">
        <v>511.9</v>
      </c>
      <c r="L163" s="277">
        <v>495.65</v>
      </c>
      <c r="M163" s="277">
        <v>0.26232</v>
      </c>
    </row>
    <row r="164" spans="1:13">
      <c r="A164" s="268">
        <v>154</v>
      </c>
      <c r="B164" s="277" t="s">
        <v>382</v>
      </c>
      <c r="C164" s="278">
        <v>212.45</v>
      </c>
      <c r="D164" s="279">
        <v>215.19999999999996</v>
      </c>
      <c r="E164" s="279">
        <v>208.44999999999993</v>
      </c>
      <c r="F164" s="279">
        <v>204.44999999999996</v>
      </c>
      <c r="G164" s="279">
        <v>197.69999999999993</v>
      </c>
      <c r="H164" s="279">
        <v>219.19999999999993</v>
      </c>
      <c r="I164" s="279">
        <v>225.95</v>
      </c>
      <c r="J164" s="279">
        <v>229.94999999999993</v>
      </c>
      <c r="K164" s="277">
        <v>221.95</v>
      </c>
      <c r="L164" s="277">
        <v>211.2</v>
      </c>
      <c r="M164" s="277">
        <v>4.7655099999999999</v>
      </c>
    </row>
    <row r="165" spans="1:13">
      <c r="A165" s="268">
        <v>155</v>
      </c>
      <c r="B165" s="277" t="s">
        <v>373</v>
      </c>
      <c r="C165" s="278">
        <v>84.05</v>
      </c>
      <c r="D165" s="279">
        <v>84.75</v>
      </c>
      <c r="E165" s="279">
        <v>83</v>
      </c>
      <c r="F165" s="279">
        <v>81.95</v>
      </c>
      <c r="G165" s="279">
        <v>80.2</v>
      </c>
      <c r="H165" s="279">
        <v>85.8</v>
      </c>
      <c r="I165" s="279">
        <v>87.55</v>
      </c>
      <c r="J165" s="279">
        <v>88.6</v>
      </c>
      <c r="K165" s="277">
        <v>86.5</v>
      </c>
      <c r="L165" s="277">
        <v>83.7</v>
      </c>
      <c r="M165" s="277">
        <v>0.84697999999999996</v>
      </c>
    </row>
    <row r="166" spans="1:13">
      <c r="A166" s="268">
        <v>156</v>
      </c>
      <c r="B166" s="277" t="s">
        <v>374</v>
      </c>
      <c r="C166" s="278">
        <v>160.80000000000001</v>
      </c>
      <c r="D166" s="279">
        <v>159.06666666666669</v>
      </c>
      <c r="E166" s="279">
        <v>154.23333333333338</v>
      </c>
      <c r="F166" s="279">
        <v>147.66666666666669</v>
      </c>
      <c r="G166" s="279">
        <v>142.83333333333337</v>
      </c>
      <c r="H166" s="279">
        <v>165.63333333333338</v>
      </c>
      <c r="I166" s="279">
        <v>170.4666666666667</v>
      </c>
      <c r="J166" s="279">
        <v>177.03333333333339</v>
      </c>
      <c r="K166" s="277">
        <v>163.9</v>
      </c>
      <c r="L166" s="277">
        <v>152.5</v>
      </c>
      <c r="M166" s="277">
        <v>16.3399</v>
      </c>
    </row>
    <row r="167" spans="1:13">
      <c r="A167" s="268">
        <v>157</v>
      </c>
      <c r="B167" s="277" t="s">
        <v>245</v>
      </c>
      <c r="C167" s="278">
        <v>155.6</v>
      </c>
      <c r="D167" s="279">
        <v>155.91666666666666</v>
      </c>
      <c r="E167" s="279">
        <v>153.93333333333331</v>
      </c>
      <c r="F167" s="279">
        <v>152.26666666666665</v>
      </c>
      <c r="G167" s="279">
        <v>150.2833333333333</v>
      </c>
      <c r="H167" s="279">
        <v>157.58333333333331</v>
      </c>
      <c r="I167" s="279">
        <v>159.56666666666666</v>
      </c>
      <c r="J167" s="279">
        <v>161.23333333333332</v>
      </c>
      <c r="K167" s="277">
        <v>157.9</v>
      </c>
      <c r="L167" s="277">
        <v>154.25</v>
      </c>
      <c r="M167" s="277">
        <v>4.4300699999999997</v>
      </c>
    </row>
    <row r="168" spans="1:13">
      <c r="A168" s="268">
        <v>158</v>
      </c>
      <c r="B168" s="277" t="s">
        <v>378</v>
      </c>
      <c r="C168" s="278">
        <v>5068.8500000000004</v>
      </c>
      <c r="D168" s="279">
        <v>5060.9333333333334</v>
      </c>
      <c r="E168" s="279">
        <v>5023.166666666667</v>
      </c>
      <c r="F168" s="279">
        <v>4977.4833333333336</v>
      </c>
      <c r="G168" s="279">
        <v>4939.7166666666672</v>
      </c>
      <c r="H168" s="279">
        <v>5106.6166666666668</v>
      </c>
      <c r="I168" s="279">
        <v>5144.3833333333332</v>
      </c>
      <c r="J168" s="279">
        <v>5190.0666666666666</v>
      </c>
      <c r="K168" s="277">
        <v>5098.7</v>
      </c>
      <c r="L168" s="277">
        <v>5015.25</v>
      </c>
      <c r="M168" s="277">
        <v>0.20029</v>
      </c>
    </row>
    <row r="169" spans="1:13">
      <c r="A169" s="268">
        <v>159</v>
      </c>
      <c r="B169" s="277" t="s">
        <v>379</v>
      </c>
      <c r="C169" s="278">
        <v>1466.15</v>
      </c>
      <c r="D169" s="279">
        <v>1471.1666666666667</v>
      </c>
      <c r="E169" s="279">
        <v>1453.9833333333336</v>
      </c>
      <c r="F169" s="279">
        <v>1441.8166666666668</v>
      </c>
      <c r="G169" s="279">
        <v>1424.6333333333337</v>
      </c>
      <c r="H169" s="279">
        <v>1483.3333333333335</v>
      </c>
      <c r="I169" s="279">
        <v>1500.5166666666664</v>
      </c>
      <c r="J169" s="279">
        <v>1512.6833333333334</v>
      </c>
      <c r="K169" s="277">
        <v>1488.35</v>
      </c>
      <c r="L169" s="277">
        <v>1459</v>
      </c>
      <c r="M169" s="277">
        <v>0.18492</v>
      </c>
    </row>
    <row r="170" spans="1:13">
      <c r="A170" s="268">
        <v>160</v>
      </c>
      <c r="B170" s="277" t="s">
        <v>101</v>
      </c>
      <c r="C170" s="278">
        <v>421.45</v>
      </c>
      <c r="D170" s="279">
        <v>424.2166666666667</v>
      </c>
      <c r="E170" s="279">
        <v>417.73333333333341</v>
      </c>
      <c r="F170" s="279">
        <v>414.01666666666671</v>
      </c>
      <c r="G170" s="279">
        <v>407.53333333333342</v>
      </c>
      <c r="H170" s="279">
        <v>427.93333333333339</v>
      </c>
      <c r="I170" s="279">
        <v>434.41666666666674</v>
      </c>
      <c r="J170" s="279">
        <v>438.13333333333338</v>
      </c>
      <c r="K170" s="277">
        <v>430.7</v>
      </c>
      <c r="L170" s="277">
        <v>420.5</v>
      </c>
      <c r="M170" s="277">
        <v>46.35069</v>
      </c>
    </row>
    <row r="171" spans="1:13">
      <c r="A171" s="268">
        <v>161</v>
      </c>
      <c r="B171" s="277" t="s">
        <v>387</v>
      </c>
      <c r="C171" s="278">
        <v>43.05</v>
      </c>
      <c r="D171" s="279">
        <v>42.666666666666664</v>
      </c>
      <c r="E171" s="279">
        <v>41.68333333333333</v>
      </c>
      <c r="F171" s="279">
        <v>40.316666666666663</v>
      </c>
      <c r="G171" s="279">
        <v>39.333333333333329</v>
      </c>
      <c r="H171" s="279">
        <v>44.033333333333331</v>
      </c>
      <c r="I171" s="279">
        <v>45.016666666666666</v>
      </c>
      <c r="J171" s="279">
        <v>46.383333333333333</v>
      </c>
      <c r="K171" s="277">
        <v>43.65</v>
      </c>
      <c r="L171" s="277">
        <v>41.3</v>
      </c>
      <c r="M171" s="277">
        <v>57.340780000000002</v>
      </c>
    </row>
    <row r="172" spans="1:13">
      <c r="A172" s="268">
        <v>162</v>
      </c>
      <c r="B172" s="277" t="s">
        <v>103</v>
      </c>
      <c r="C172" s="278">
        <v>21.65</v>
      </c>
      <c r="D172" s="279">
        <v>21.383333333333336</v>
      </c>
      <c r="E172" s="279">
        <v>20.616666666666674</v>
      </c>
      <c r="F172" s="279">
        <v>19.583333333333339</v>
      </c>
      <c r="G172" s="279">
        <v>18.816666666666677</v>
      </c>
      <c r="H172" s="279">
        <v>22.416666666666671</v>
      </c>
      <c r="I172" s="279">
        <v>23.18333333333333</v>
      </c>
      <c r="J172" s="279">
        <v>24.216666666666669</v>
      </c>
      <c r="K172" s="277">
        <v>22.15</v>
      </c>
      <c r="L172" s="277">
        <v>20.350000000000001</v>
      </c>
      <c r="M172" s="277">
        <v>233.70609999999999</v>
      </c>
    </row>
    <row r="173" spans="1:13">
      <c r="A173" s="268">
        <v>163</v>
      </c>
      <c r="B173" s="277" t="s">
        <v>388</v>
      </c>
      <c r="C173" s="278">
        <v>163.95</v>
      </c>
      <c r="D173" s="279">
        <v>164.43333333333331</v>
      </c>
      <c r="E173" s="279">
        <v>162.26666666666662</v>
      </c>
      <c r="F173" s="279">
        <v>160.58333333333331</v>
      </c>
      <c r="G173" s="279">
        <v>158.41666666666663</v>
      </c>
      <c r="H173" s="279">
        <v>166.11666666666662</v>
      </c>
      <c r="I173" s="279">
        <v>168.2833333333333</v>
      </c>
      <c r="J173" s="279">
        <v>169.96666666666661</v>
      </c>
      <c r="K173" s="277">
        <v>166.6</v>
      </c>
      <c r="L173" s="277">
        <v>162.75</v>
      </c>
      <c r="M173" s="277">
        <v>12.835150000000001</v>
      </c>
    </row>
    <row r="174" spans="1:13">
      <c r="A174" s="268">
        <v>164</v>
      </c>
      <c r="B174" s="277" t="s">
        <v>380</v>
      </c>
      <c r="C174" s="278">
        <v>925</v>
      </c>
      <c r="D174" s="279">
        <v>927.83333333333337</v>
      </c>
      <c r="E174" s="279">
        <v>920.16666666666674</v>
      </c>
      <c r="F174" s="279">
        <v>915.33333333333337</v>
      </c>
      <c r="G174" s="279">
        <v>907.66666666666674</v>
      </c>
      <c r="H174" s="279">
        <v>932.66666666666674</v>
      </c>
      <c r="I174" s="279">
        <v>940.33333333333348</v>
      </c>
      <c r="J174" s="279">
        <v>945.16666666666674</v>
      </c>
      <c r="K174" s="277">
        <v>935.5</v>
      </c>
      <c r="L174" s="277">
        <v>923</v>
      </c>
      <c r="M174" s="277">
        <v>0.42060999999999998</v>
      </c>
    </row>
    <row r="175" spans="1:13">
      <c r="A175" s="268">
        <v>165</v>
      </c>
      <c r="B175" s="277" t="s">
        <v>246</v>
      </c>
      <c r="C175" s="278">
        <v>464</v>
      </c>
      <c r="D175" s="279">
        <v>472.01666666666665</v>
      </c>
      <c r="E175" s="279">
        <v>450.23333333333329</v>
      </c>
      <c r="F175" s="279">
        <v>436.46666666666664</v>
      </c>
      <c r="G175" s="279">
        <v>414.68333333333328</v>
      </c>
      <c r="H175" s="279">
        <v>485.7833333333333</v>
      </c>
      <c r="I175" s="279">
        <v>507.56666666666661</v>
      </c>
      <c r="J175" s="279">
        <v>521.33333333333326</v>
      </c>
      <c r="K175" s="277">
        <v>493.8</v>
      </c>
      <c r="L175" s="277">
        <v>458.25</v>
      </c>
      <c r="M175" s="277">
        <v>9.6422399999999993</v>
      </c>
    </row>
    <row r="176" spans="1:13">
      <c r="A176" s="268">
        <v>166</v>
      </c>
      <c r="B176" s="277" t="s">
        <v>104</v>
      </c>
      <c r="C176" s="278">
        <v>681.7</v>
      </c>
      <c r="D176" s="279">
        <v>682.94999999999993</v>
      </c>
      <c r="E176" s="279">
        <v>667.14999999999986</v>
      </c>
      <c r="F176" s="279">
        <v>652.59999999999991</v>
      </c>
      <c r="G176" s="279">
        <v>636.79999999999984</v>
      </c>
      <c r="H176" s="279">
        <v>697.49999999999989</v>
      </c>
      <c r="I176" s="279">
        <v>713.29999999999984</v>
      </c>
      <c r="J176" s="279">
        <v>727.84999999999991</v>
      </c>
      <c r="K176" s="277">
        <v>698.75</v>
      </c>
      <c r="L176" s="277">
        <v>668.4</v>
      </c>
      <c r="M176" s="277">
        <v>20.536670000000001</v>
      </c>
    </row>
    <row r="177" spans="1:13">
      <c r="A177" s="268">
        <v>167</v>
      </c>
      <c r="B177" s="277" t="s">
        <v>247</v>
      </c>
      <c r="C177" s="278">
        <v>361.35</v>
      </c>
      <c r="D177" s="279">
        <v>359.5333333333333</v>
      </c>
      <c r="E177" s="279">
        <v>355.11666666666662</v>
      </c>
      <c r="F177" s="279">
        <v>348.88333333333333</v>
      </c>
      <c r="G177" s="279">
        <v>344.46666666666664</v>
      </c>
      <c r="H177" s="279">
        <v>365.76666666666659</v>
      </c>
      <c r="I177" s="279">
        <v>370.18333333333334</v>
      </c>
      <c r="J177" s="279">
        <v>376.41666666666657</v>
      </c>
      <c r="K177" s="277">
        <v>363.95</v>
      </c>
      <c r="L177" s="277">
        <v>353.3</v>
      </c>
      <c r="M177" s="277">
        <v>1.90056</v>
      </c>
    </row>
    <row r="178" spans="1:13">
      <c r="A178" s="268">
        <v>168</v>
      </c>
      <c r="B178" s="277" t="s">
        <v>248</v>
      </c>
      <c r="C178" s="278">
        <v>895.35</v>
      </c>
      <c r="D178" s="279">
        <v>895.33333333333337</v>
      </c>
      <c r="E178" s="279">
        <v>887.01666666666677</v>
      </c>
      <c r="F178" s="279">
        <v>878.68333333333339</v>
      </c>
      <c r="G178" s="279">
        <v>870.36666666666679</v>
      </c>
      <c r="H178" s="279">
        <v>903.66666666666674</v>
      </c>
      <c r="I178" s="279">
        <v>911.98333333333335</v>
      </c>
      <c r="J178" s="279">
        <v>920.31666666666672</v>
      </c>
      <c r="K178" s="277">
        <v>903.65</v>
      </c>
      <c r="L178" s="277">
        <v>887</v>
      </c>
      <c r="M178" s="277">
        <v>1.9100200000000001</v>
      </c>
    </row>
    <row r="179" spans="1:13">
      <c r="A179" s="268">
        <v>169</v>
      </c>
      <c r="B179" s="277" t="s">
        <v>389</v>
      </c>
      <c r="C179" s="278">
        <v>79.95</v>
      </c>
      <c r="D179" s="279">
        <v>80.166666666666671</v>
      </c>
      <c r="E179" s="279">
        <v>79.033333333333346</v>
      </c>
      <c r="F179" s="279">
        <v>78.116666666666674</v>
      </c>
      <c r="G179" s="279">
        <v>76.983333333333348</v>
      </c>
      <c r="H179" s="279">
        <v>81.083333333333343</v>
      </c>
      <c r="I179" s="279">
        <v>82.216666666666669</v>
      </c>
      <c r="J179" s="279">
        <v>83.13333333333334</v>
      </c>
      <c r="K179" s="277">
        <v>81.3</v>
      </c>
      <c r="L179" s="277">
        <v>79.25</v>
      </c>
      <c r="M179" s="277">
        <v>6.5705999999999998</v>
      </c>
    </row>
    <row r="180" spans="1:13">
      <c r="A180" s="268">
        <v>170</v>
      </c>
      <c r="B180" s="277" t="s">
        <v>381</v>
      </c>
      <c r="C180" s="278">
        <v>280.64999999999998</v>
      </c>
      <c r="D180" s="279">
        <v>277.18333333333334</v>
      </c>
      <c r="E180" s="279">
        <v>272.41666666666669</v>
      </c>
      <c r="F180" s="279">
        <v>264.18333333333334</v>
      </c>
      <c r="G180" s="279">
        <v>259.41666666666669</v>
      </c>
      <c r="H180" s="279">
        <v>285.41666666666669</v>
      </c>
      <c r="I180" s="279">
        <v>290.18333333333334</v>
      </c>
      <c r="J180" s="279">
        <v>298.41666666666669</v>
      </c>
      <c r="K180" s="277">
        <v>281.95</v>
      </c>
      <c r="L180" s="277">
        <v>268.95</v>
      </c>
      <c r="M180" s="277">
        <v>65.444990000000004</v>
      </c>
    </row>
    <row r="181" spans="1:13">
      <c r="A181" s="268">
        <v>171</v>
      </c>
      <c r="B181" s="277" t="s">
        <v>249</v>
      </c>
      <c r="C181" s="278">
        <v>176.75</v>
      </c>
      <c r="D181" s="279">
        <v>176.88333333333333</v>
      </c>
      <c r="E181" s="279">
        <v>174.76666666666665</v>
      </c>
      <c r="F181" s="279">
        <v>172.78333333333333</v>
      </c>
      <c r="G181" s="279">
        <v>170.66666666666666</v>
      </c>
      <c r="H181" s="279">
        <v>178.86666666666665</v>
      </c>
      <c r="I181" s="279">
        <v>180.98333333333332</v>
      </c>
      <c r="J181" s="279">
        <v>182.96666666666664</v>
      </c>
      <c r="K181" s="277">
        <v>179</v>
      </c>
      <c r="L181" s="277">
        <v>174.9</v>
      </c>
      <c r="M181" s="277">
        <v>2.65144</v>
      </c>
    </row>
    <row r="182" spans="1:13">
      <c r="A182" s="268">
        <v>172</v>
      </c>
      <c r="B182" s="277" t="s">
        <v>105</v>
      </c>
      <c r="C182" s="278">
        <v>598.25</v>
      </c>
      <c r="D182" s="279">
        <v>602.35</v>
      </c>
      <c r="E182" s="279">
        <v>592.90000000000009</v>
      </c>
      <c r="F182" s="279">
        <v>587.55000000000007</v>
      </c>
      <c r="G182" s="279">
        <v>578.10000000000014</v>
      </c>
      <c r="H182" s="279">
        <v>607.70000000000005</v>
      </c>
      <c r="I182" s="279">
        <v>617.15000000000009</v>
      </c>
      <c r="J182" s="279">
        <v>622.5</v>
      </c>
      <c r="K182" s="277">
        <v>611.79999999999995</v>
      </c>
      <c r="L182" s="277">
        <v>597</v>
      </c>
      <c r="M182" s="277">
        <v>12.069599999999999</v>
      </c>
    </row>
    <row r="183" spans="1:13">
      <c r="A183" s="268">
        <v>173</v>
      </c>
      <c r="B183" s="277" t="s">
        <v>383</v>
      </c>
      <c r="C183" s="278">
        <v>85.9</v>
      </c>
      <c r="D183" s="279">
        <v>85.916666666666671</v>
      </c>
      <c r="E183" s="279">
        <v>84.88333333333334</v>
      </c>
      <c r="F183" s="279">
        <v>83.866666666666674</v>
      </c>
      <c r="G183" s="279">
        <v>82.833333333333343</v>
      </c>
      <c r="H183" s="279">
        <v>86.933333333333337</v>
      </c>
      <c r="I183" s="279">
        <v>87.966666666666669</v>
      </c>
      <c r="J183" s="279">
        <v>88.983333333333334</v>
      </c>
      <c r="K183" s="277">
        <v>86.95</v>
      </c>
      <c r="L183" s="277">
        <v>84.9</v>
      </c>
      <c r="M183" s="277">
        <v>2.4557199999999999</v>
      </c>
    </row>
    <row r="184" spans="1:13">
      <c r="A184" s="268">
        <v>174</v>
      </c>
      <c r="B184" s="277" t="s">
        <v>384</v>
      </c>
      <c r="C184" s="278">
        <v>492.95</v>
      </c>
      <c r="D184" s="279">
        <v>490.61666666666662</v>
      </c>
      <c r="E184" s="279">
        <v>485.38333333333321</v>
      </c>
      <c r="F184" s="279">
        <v>477.81666666666661</v>
      </c>
      <c r="G184" s="279">
        <v>472.5833333333332</v>
      </c>
      <c r="H184" s="279">
        <v>498.18333333333322</v>
      </c>
      <c r="I184" s="279">
        <v>503.41666666666669</v>
      </c>
      <c r="J184" s="279">
        <v>510.98333333333323</v>
      </c>
      <c r="K184" s="277">
        <v>495.85</v>
      </c>
      <c r="L184" s="277">
        <v>483.05</v>
      </c>
      <c r="M184" s="277">
        <v>0.19167000000000001</v>
      </c>
    </row>
    <row r="185" spans="1:13">
      <c r="A185" s="268">
        <v>175</v>
      </c>
      <c r="B185" s="277" t="s">
        <v>390</v>
      </c>
      <c r="C185" s="278">
        <v>60.85</v>
      </c>
      <c r="D185" s="279">
        <v>60.79999999999999</v>
      </c>
      <c r="E185" s="279">
        <v>60.34999999999998</v>
      </c>
      <c r="F185" s="279">
        <v>59.849999999999987</v>
      </c>
      <c r="G185" s="279">
        <v>59.399999999999977</v>
      </c>
      <c r="H185" s="279">
        <v>61.299999999999983</v>
      </c>
      <c r="I185" s="279">
        <v>61.749999999999986</v>
      </c>
      <c r="J185" s="279">
        <v>62.249999999999986</v>
      </c>
      <c r="K185" s="277">
        <v>61.25</v>
      </c>
      <c r="L185" s="277">
        <v>60.3</v>
      </c>
      <c r="M185" s="277">
        <v>8.4134899999999995</v>
      </c>
    </row>
    <row r="186" spans="1:13">
      <c r="A186" s="268">
        <v>176</v>
      </c>
      <c r="B186" s="277" t="s">
        <v>250</v>
      </c>
      <c r="C186" s="278">
        <v>211.05</v>
      </c>
      <c r="D186" s="279">
        <v>213.11666666666667</v>
      </c>
      <c r="E186" s="279">
        <v>206.98333333333335</v>
      </c>
      <c r="F186" s="279">
        <v>202.91666666666669</v>
      </c>
      <c r="G186" s="279">
        <v>196.78333333333336</v>
      </c>
      <c r="H186" s="279">
        <v>217.18333333333334</v>
      </c>
      <c r="I186" s="279">
        <v>223.31666666666666</v>
      </c>
      <c r="J186" s="279">
        <v>227.38333333333333</v>
      </c>
      <c r="K186" s="277">
        <v>219.25</v>
      </c>
      <c r="L186" s="277">
        <v>209.05</v>
      </c>
      <c r="M186" s="277">
        <v>9.4408999999999992</v>
      </c>
    </row>
    <row r="187" spans="1:13">
      <c r="A187" s="268">
        <v>177</v>
      </c>
      <c r="B187" s="277" t="s">
        <v>385</v>
      </c>
      <c r="C187" s="278">
        <v>332.2</v>
      </c>
      <c r="D187" s="279">
        <v>332.95</v>
      </c>
      <c r="E187" s="279">
        <v>329.34999999999997</v>
      </c>
      <c r="F187" s="279">
        <v>326.5</v>
      </c>
      <c r="G187" s="279">
        <v>322.89999999999998</v>
      </c>
      <c r="H187" s="279">
        <v>335.79999999999995</v>
      </c>
      <c r="I187" s="279">
        <v>339.4</v>
      </c>
      <c r="J187" s="279">
        <v>342.24999999999994</v>
      </c>
      <c r="K187" s="277">
        <v>336.55</v>
      </c>
      <c r="L187" s="277">
        <v>330.1</v>
      </c>
      <c r="M187" s="277">
        <v>0.51136999999999999</v>
      </c>
    </row>
    <row r="188" spans="1:13">
      <c r="A188" s="268">
        <v>178</v>
      </c>
      <c r="B188" s="277" t="s">
        <v>386</v>
      </c>
      <c r="C188" s="278">
        <v>299.95</v>
      </c>
      <c r="D188" s="279">
        <v>302.18333333333334</v>
      </c>
      <c r="E188" s="279">
        <v>295.36666666666667</v>
      </c>
      <c r="F188" s="279">
        <v>290.78333333333336</v>
      </c>
      <c r="G188" s="279">
        <v>283.9666666666667</v>
      </c>
      <c r="H188" s="279">
        <v>306.76666666666665</v>
      </c>
      <c r="I188" s="279">
        <v>313.58333333333337</v>
      </c>
      <c r="J188" s="279">
        <v>318.16666666666663</v>
      </c>
      <c r="K188" s="277">
        <v>309</v>
      </c>
      <c r="L188" s="277">
        <v>297.60000000000002</v>
      </c>
      <c r="M188" s="277">
        <v>4.7891000000000004</v>
      </c>
    </row>
    <row r="189" spans="1:13">
      <c r="A189" s="268">
        <v>179</v>
      </c>
      <c r="B189" s="277" t="s">
        <v>391</v>
      </c>
      <c r="C189" s="278">
        <v>593.54999999999995</v>
      </c>
      <c r="D189" s="279">
        <v>591.51666666666665</v>
      </c>
      <c r="E189" s="279">
        <v>578.0333333333333</v>
      </c>
      <c r="F189" s="279">
        <v>562.51666666666665</v>
      </c>
      <c r="G189" s="279">
        <v>549.0333333333333</v>
      </c>
      <c r="H189" s="279">
        <v>607.0333333333333</v>
      </c>
      <c r="I189" s="279">
        <v>620.51666666666665</v>
      </c>
      <c r="J189" s="279">
        <v>636.0333333333333</v>
      </c>
      <c r="K189" s="277">
        <v>605</v>
      </c>
      <c r="L189" s="277">
        <v>576</v>
      </c>
      <c r="M189" s="277">
        <v>0.83479000000000003</v>
      </c>
    </row>
    <row r="190" spans="1:13">
      <c r="A190" s="268">
        <v>180</v>
      </c>
      <c r="B190" s="277" t="s">
        <v>399</v>
      </c>
      <c r="C190" s="278">
        <v>931.65</v>
      </c>
      <c r="D190" s="279">
        <v>931.01666666666654</v>
      </c>
      <c r="E190" s="279">
        <v>909.23333333333312</v>
      </c>
      <c r="F190" s="279">
        <v>886.81666666666661</v>
      </c>
      <c r="G190" s="279">
        <v>865.03333333333319</v>
      </c>
      <c r="H190" s="279">
        <v>953.43333333333305</v>
      </c>
      <c r="I190" s="279">
        <v>975.21666666666658</v>
      </c>
      <c r="J190" s="279">
        <v>997.63333333333298</v>
      </c>
      <c r="K190" s="277">
        <v>952.8</v>
      </c>
      <c r="L190" s="277">
        <v>908.6</v>
      </c>
      <c r="M190" s="277">
        <v>7.2056199999999997</v>
      </c>
    </row>
    <row r="191" spans="1:13">
      <c r="A191" s="268">
        <v>181</v>
      </c>
      <c r="B191" s="277" t="s">
        <v>393</v>
      </c>
      <c r="C191" s="278">
        <v>663</v>
      </c>
      <c r="D191" s="279">
        <v>669.06666666666672</v>
      </c>
      <c r="E191" s="279">
        <v>654.18333333333339</v>
      </c>
      <c r="F191" s="279">
        <v>645.36666666666667</v>
      </c>
      <c r="G191" s="279">
        <v>630.48333333333335</v>
      </c>
      <c r="H191" s="279">
        <v>677.88333333333344</v>
      </c>
      <c r="I191" s="279">
        <v>692.76666666666688</v>
      </c>
      <c r="J191" s="279">
        <v>701.58333333333348</v>
      </c>
      <c r="K191" s="277">
        <v>683.95</v>
      </c>
      <c r="L191" s="277">
        <v>660.25</v>
      </c>
      <c r="M191" s="277">
        <v>0.17263999999999999</v>
      </c>
    </row>
    <row r="192" spans="1:13">
      <c r="A192" s="268">
        <v>182</v>
      </c>
      <c r="B192" s="277" t="s">
        <v>106</v>
      </c>
      <c r="C192" s="278">
        <v>605.65</v>
      </c>
      <c r="D192" s="279">
        <v>600.4</v>
      </c>
      <c r="E192" s="279">
        <v>588.79999999999995</v>
      </c>
      <c r="F192" s="279">
        <v>571.94999999999993</v>
      </c>
      <c r="G192" s="279">
        <v>560.34999999999991</v>
      </c>
      <c r="H192" s="279">
        <v>617.25</v>
      </c>
      <c r="I192" s="279">
        <v>628.85000000000014</v>
      </c>
      <c r="J192" s="279">
        <v>645.70000000000005</v>
      </c>
      <c r="K192" s="277">
        <v>612</v>
      </c>
      <c r="L192" s="277">
        <v>583.54999999999995</v>
      </c>
      <c r="M192" s="277">
        <v>38.509430000000002</v>
      </c>
    </row>
    <row r="193" spans="1:13">
      <c r="A193" s="268">
        <v>183</v>
      </c>
      <c r="B193" s="277" t="s">
        <v>108</v>
      </c>
      <c r="C193" s="278">
        <v>652.85</v>
      </c>
      <c r="D193" s="279">
        <v>651.11666666666667</v>
      </c>
      <c r="E193" s="279">
        <v>645.2833333333333</v>
      </c>
      <c r="F193" s="279">
        <v>637.71666666666658</v>
      </c>
      <c r="G193" s="279">
        <v>631.88333333333321</v>
      </c>
      <c r="H193" s="279">
        <v>658.68333333333339</v>
      </c>
      <c r="I193" s="279">
        <v>664.51666666666665</v>
      </c>
      <c r="J193" s="279">
        <v>672.08333333333348</v>
      </c>
      <c r="K193" s="277">
        <v>656.95</v>
      </c>
      <c r="L193" s="277">
        <v>643.54999999999995</v>
      </c>
      <c r="M193" s="277">
        <v>31.731259999999999</v>
      </c>
    </row>
    <row r="194" spans="1:13">
      <c r="A194" s="268">
        <v>184</v>
      </c>
      <c r="B194" s="277" t="s">
        <v>109</v>
      </c>
      <c r="C194" s="278">
        <v>1875.8</v>
      </c>
      <c r="D194" s="279">
        <v>1885.8</v>
      </c>
      <c r="E194" s="279">
        <v>1861.6</v>
      </c>
      <c r="F194" s="279">
        <v>1847.3999999999999</v>
      </c>
      <c r="G194" s="279">
        <v>1823.1999999999998</v>
      </c>
      <c r="H194" s="279">
        <v>1900</v>
      </c>
      <c r="I194" s="279">
        <v>1924.2000000000003</v>
      </c>
      <c r="J194" s="279">
        <v>1938.4</v>
      </c>
      <c r="K194" s="277">
        <v>1910</v>
      </c>
      <c r="L194" s="277">
        <v>1871.6</v>
      </c>
      <c r="M194" s="277">
        <v>36.47242</v>
      </c>
    </row>
    <row r="195" spans="1:13">
      <c r="A195" s="268">
        <v>185</v>
      </c>
      <c r="B195" s="277" t="s">
        <v>252</v>
      </c>
      <c r="C195" s="278">
        <v>2494.65</v>
      </c>
      <c r="D195" s="279">
        <v>2498.9833333333331</v>
      </c>
      <c r="E195" s="279">
        <v>2470.9666666666662</v>
      </c>
      <c r="F195" s="279">
        <v>2447.2833333333333</v>
      </c>
      <c r="G195" s="279">
        <v>2419.2666666666664</v>
      </c>
      <c r="H195" s="279">
        <v>2522.6666666666661</v>
      </c>
      <c r="I195" s="279">
        <v>2550.6833333333334</v>
      </c>
      <c r="J195" s="279">
        <v>2574.3666666666659</v>
      </c>
      <c r="K195" s="277">
        <v>2527</v>
      </c>
      <c r="L195" s="277">
        <v>2475.3000000000002</v>
      </c>
      <c r="M195" s="277">
        <v>5.0286600000000004</v>
      </c>
    </row>
    <row r="196" spans="1:13">
      <c r="A196" s="268">
        <v>186</v>
      </c>
      <c r="B196" s="277" t="s">
        <v>110</v>
      </c>
      <c r="C196" s="278">
        <v>1130.4000000000001</v>
      </c>
      <c r="D196" s="279">
        <v>1130.1833333333334</v>
      </c>
      <c r="E196" s="279">
        <v>1116.4666666666667</v>
      </c>
      <c r="F196" s="279">
        <v>1102.5333333333333</v>
      </c>
      <c r="G196" s="279">
        <v>1088.8166666666666</v>
      </c>
      <c r="H196" s="279">
        <v>1144.1166666666668</v>
      </c>
      <c r="I196" s="279">
        <v>1157.8333333333335</v>
      </c>
      <c r="J196" s="279">
        <v>1171.7666666666669</v>
      </c>
      <c r="K196" s="277">
        <v>1143.9000000000001</v>
      </c>
      <c r="L196" s="277">
        <v>1116.25</v>
      </c>
      <c r="M196" s="277">
        <v>100.74805000000001</v>
      </c>
    </row>
    <row r="197" spans="1:13">
      <c r="A197" s="268">
        <v>187</v>
      </c>
      <c r="B197" s="277" t="s">
        <v>253</v>
      </c>
      <c r="C197" s="278">
        <v>622.70000000000005</v>
      </c>
      <c r="D197" s="279">
        <v>619.01666666666677</v>
      </c>
      <c r="E197" s="279">
        <v>614.33333333333348</v>
      </c>
      <c r="F197" s="279">
        <v>605.9666666666667</v>
      </c>
      <c r="G197" s="279">
        <v>601.28333333333342</v>
      </c>
      <c r="H197" s="279">
        <v>627.38333333333355</v>
      </c>
      <c r="I197" s="279">
        <v>632.06666666666672</v>
      </c>
      <c r="J197" s="279">
        <v>640.43333333333362</v>
      </c>
      <c r="K197" s="277">
        <v>623.70000000000005</v>
      </c>
      <c r="L197" s="277">
        <v>610.65</v>
      </c>
      <c r="M197" s="277">
        <v>29.577970000000001</v>
      </c>
    </row>
    <row r="198" spans="1:13">
      <c r="A198" s="268">
        <v>188</v>
      </c>
      <c r="B198" s="277" t="s">
        <v>251</v>
      </c>
      <c r="C198" s="278">
        <v>814.05</v>
      </c>
      <c r="D198" s="279">
        <v>819.35</v>
      </c>
      <c r="E198" s="279">
        <v>802.7</v>
      </c>
      <c r="F198" s="279">
        <v>791.35</v>
      </c>
      <c r="G198" s="279">
        <v>774.7</v>
      </c>
      <c r="H198" s="279">
        <v>830.7</v>
      </c>
      <c r="I198" s="279">
        <v>847.34999999999991</v>
      </c>
      <c r="J198" s="279">
        <v>858.7</v>
      </c>
      <c r="K198" s="277">
        <v>836</v>
      </c>
      <c r="L198" s="277">
        <v>808</v>
      </c>
      <c r="M198" s="277">
        <v>2.9161700000000002</v>
      </c>
    </row>
    <row r="199" spans="1:13">
      <c r="A199" s="268">
        <v>189</v>
      </c>
      <c r="B199" s="277" t="s">
        <v>394</v>
      </c>
      <c r="C199" s="278">
        <v>176.25</v>
      </c>
      <c r="D199" s="279">
        <v>176.93333333333331</v>
      </c>
      <c r="E199" s="279">
        <v>174.86666666666662</v>
      </c>
      <c r="F199" s="279">
        <v>173.48333333333332</v>
      </c>
      <c r="G199" s="279">
        <v>171.41666666666663</v>
      </c>
      <c r="H199" s="279">
        <v>178.31666666666661</v>
      </c>
      <c r="I199" s="279">
        <v>180.38333333333327</v>
      </c>
      <c r="J199" s="279">
        <v>181.76666666666659</v>
      </c>
      <c r="K199" s="277">
        <v>179</v>
      </c>
      <c r="L199" s="277">
        <v>175.55</v>
      </c>
      <c r="M199" s="277">
        <v>3.59036</v>
      </c>
    </row>
    <row r="200" spans="1:13">
      <c r="A200" s="268">
        <v>190</v>
      </c>
      <c r="B200" s="277" t="s">
        <v>395</v>
      </c>
      <c r="C200" s="278">
        <v>321.60000000000002</v>
      </c>
      <c r="D200" s="279">
        <v>315.45</v>
      </c>
      <c r="E200" s="279">
        <v>304.89999999999998</v>
      </c>
      <c r="F200" s="279">
        <v>288.2</v>
      </c>
      <c r="G200" s="279">
        <v>277.64999999999998</v>
      </c>
      <c r="H200" s="279">
        <v>332.15</v>
      </c>
      <c r="I200" s="279">
        <v>342.70000000000005</v>
      </c>
      <c r="J200" s="279">
        <v>359.4</v>
      </c>
      <c r="K200" s="277">
        <v>326</v>
      </c>
      <c r="L200" s="277">
        <v>298.75</v>
      </c>
      <c r="M200" s="277">
        <v>2.56467</v>
      </c>
    </row>
    <row r="201" spans="1:13">
      <c r="A201" s="268">
        <v>191</v>
      </c>
      <c r="B201" s="277" t="s">
        <v>111</v>
      </c>
      <c r="C201" s="278">
        <v>2771.2</v>
      </c>
      <c r="D201" s="279">
        <v>2769.8333333333335</v>
      </c>
      <c r="E201" s="279">
        <v>2746.7166666666672</v>
      </c>
      <c r="F201" s="279">
        <v>2722.2333333333336</v>
      </c>
      <c r="G201" s="279">
        <v>2699.1166666666672</v>
      </c>
      <c r="H201" s="279">
        <v>2794.3166666666671</v>
      </c>
      <c r="I201" s="279">
        <v>2817.4333333333329</v>
      </c>
      <c r="J201" s="279">
        <v>2841.916666666667</v>
      </c>
      <c r="K201" s="277">
        <v>2792.95</v>
      </c>
      <c r="L201" s="277">
        <v>2745.35</v>
      </c>
      <c r="M201" s="277">
        <v>11.176629999999999</v>
      </c>
    </row>
    <row r="202" spans="1:13">
      <c r="A202" s="268">
        <v>192</v>
      </c>
      <c r="B202" s="277" t="s">
        <v>112</v>
      </c>
      <c r="C202" s="278">
        <v>356.25</v>
      </c>
      <c r="D202" s="279">
        <v>356.51666666666665</v>
      </c>
      <c r="E202" s="279">
        <v>354.63333333333333</v>
      </c>
      <c r="F202" s="279">
        <v>353.01666666666665</v>
      </c>
      <c r="G202" s="279">
        <v>351.13333333333333</v>
      </c>
      <c r="H202" s="279">
        <v>358.13333333333333</v>
      </c>
      <c r="I202" s="279">
        <v>360.01666666666665</v>
      </c>
      <c r="J202" s="279">
        <v>361.63333333333333</v>
      </c>
      <c r="K202" s="277">
        <v>358.4</v>
      </c>
      <c r="L202" s="277">
        <v>354.9</v>
      </c>
      <c r="M202" s="277">
        <v>4.47316</v>
      </c>
    </row>
    <row r="203" spans="1:13">
      <c r="A203" s="268">
        <v>193</v>
      </c>
      <c r="B203" s="277" t="s">
        <v>396</v>
      </c>
      <c r="C203" s="278">
        <v>12.75</v>
      </c>
      <c r="D203" s="279">
        <v>12.816666666666668</v>
      </c>
      <c r="E203" s="279">
        <v>12.583333333333336</v>
      </c>
      <c r="F203" s="279">
        <v>12.416666666666668</v>
      </c>
      <c r="G203" s="279">
        <v>12.183333333333335</v>
      </c>
      <c r="H203" s="279">
        <v>12.983333333333336</v>
      </c>
      <c r="I203" s="279">
        <v>13.216666666666667</v>
      </c>
      <c r="J203" s="279">
        <v>13.383333333333336</v>
      </c>
      <c r="K203" s="277">
        <v>13.05</v>
      </c>
      <c r="L203" s="277">
        <v>12.65</v>
      </c>
      <c r="M203" s="277">
        <v>12.641069999999999</v>
      </c>
    </row>
    <row r="204" spans="1:13">
      <c r="A204" s="268">
        <v>194</v>
      </c>
      <c r="B204" s="277" t="s">
        <v>398</v>
      </c>
      <c r="C204" s="278">
        <v>65.3</v>
      </c>
      <c r="D204" s="279">
        <v>65.600000000000009</v>
      </c>
      <c r="E204" s="279">
        <v>63.500000000000014</v>
      </c>
      <c r="F204" s="279">
        <v>61.7</v>
      </c>
      <c r="G204" s="279">
        <v>59.600000000000009</v>
      </c>
      <c r="H204" s="279">
        <v>67.40000000000002</v>
      </c>
      <c r="I204" s="279">
        <v>69.500000000000014</v>
      </c>
      <c r="J204" s="279">
        <v>71.300000000000026</v>
      </c>
      <c r="K204" s="277">
        <v>67.7</v>
      </c>
      <c r="L204" s="277">
        <v>63.8</v>
      </c>
      <c r="M204" s="277">
        <v>7.5814500000000002</v>
      </c>
    </row>
    <row r="205" spans="1:13">
      <c r="A205" s="268">
        <v>195</v>
      </c>
      <c r="B205" s="277" t="s">
        <v>114</v>
      </c>
      <c r="C205" s="278">
        <v>162</v>
      </c>
      <c r="D205" s="279">
        <v>161.38333333333333</v>
      </c>
      <c r="E205" s="279">
        <v>160.31666666666666</v>
      </c>
      <c r="F205" s="279">
        <v>158.63333333333333</v>
      </c>
      <c r="G205" s="279">
        <v>157.56666666666666</v>
      </c>
      <c r="H205" s="279">
        <v>163.06666666666666</v>
      </c>
      <c r="I205" s="279">
        <v>164.13333333333333</v>
      </c>
      <c r="J205" s="279">
        <v>165.81666666666666</v>
      </c>
      <c r="K205" s="277">
        <v>162.44999999999999</v>
      </c>
      <c r="L205" s="277">
        <v>159.69999999999999</v>
      </c>
      <c r="M205" s="277">
        <v>82.583609999999993</v>
      </c>
    </row>
    <row r="206" spans="1:13">
      <c r="A206" s="268">
        <v>196</v>
      </c>
      <c r="B206" s="277" t="s">
        <v>400</v>
      </c>
      <c r="C206" s="278">
        <v>37.1</v>
      </c>
      <c r="D206" s="279">
        <v>37.116666666666667</v>
      </c>
      <c r="E206" s="279">
        <v>36.533333333333331</v>
      </c>
      <c r="F206" s="279">
        <v>35.966666666666661</v>
      </c>
      <c r="G206" s="279">
        <v>35.383333333333326</v>
      </c>
      <c r="H206" s="279">
        <v>37.683333333333337</v>
      </c>
      <c r="I206" s="279">
        <v>38.266666666666666</v>
      </c>
      <c r="J206" s="279">
        <v>38.833333333333343</v>
      </c>
      <c r="K206" s="277">
        <v>37.700000000000003</v>
      </c>
      <c r="L206" s="277">
        <v>36.549999999999997</v>
      </c>
      <c r="M206" s="277">
        <v>13.03293</v>
      </c>
    </row>
    <row r="207" spans="1:13">
      <c r="A207" s="268">
        <v>197</v>
      </c>
      <c r="B207" s="277" t="s">
        <v>115</v>
      </c>
      <c r="C207" s="278">
        <v>232.05</v>
      </c>
      <c r="D207" s="279">
        <v>231.76666666666665</v>
      </c>
      <c r="E207" s="279">
        <v>225.93333333333331</v>
      </c>
      <c r="F207" s="279">
        <v>219.81666666666666</v>
      </c>
      <c r="G207" s="279">
        <v>213.98333333333332</v>
      </c>
      <c r="H207" s="279">
        <v>237.8833333333333</v>
      </c>
      <c r="I207" s="279">
        <v>243.71666666666667</v>
      </c>
      <c r="J207" s="279">
        <v>249.83333333333329</v>
      </c>
      <c r="K207" s="277">
        <v>237.6</v>
      </c>
      <c r="L207" s="277">
        <v>225.65</v>
      </c>
      <c r="M207" s="277">
        <v>96.120279999999994</v>
      </c>
    </row>
    <row r="208" spans="1:13">
      <c r="A208" s="268">
        <v>198</v>
      </c>
      <c r="B208" s="277" t="s">
        <v>116</v>
      </c>
      <c r="C208" s="278">
        <v>2211.35</v>
      </c>
      <c r="D208" s="279">
        <v>2228.0166666666669</v>
      </c>
      <c r="E208" s="279">
        <v>2188.8833333333337</v>
      </c>
      <c r="F208" s="279">
        <v>2166.416666666667</v>
      </c>
      <c r="G208" s="279">
        <v>2127.2833333333338</v>
      </c>
      <c r="H208" s="279">
        <v>2250.4833333333336</v>
      </c>
      <c r="I208" s="279">
        <v>2289.6166666666668</v>
      </c>
      <c r="J208" s="279">
        <v>2312.0833333333335</v>
      </c>
      <c r="K208" s="277">
        <v>2267.15</v>
      </c>
      <c r="L208" s="277">
        <v>2205.5500000000002</v>
      </c>
      <c r="M208" s="277">
        <v>39.368859999999998</v>
      </c>
    </row>
    <row r="209" spans="1:13">
      <c r="A209" s="268">
        <v>199</v>
      </c>
      <c r="B209" s="277" t="s">
        <v>254</v>
      </c>
      <c r="C209" s="278">
        <v>207.4</v>
      </c>
      <c r="D209" s="279">
        <v>205.45000000000002</v>
      </c>
      <c r="E209" s="279">
        <v>200.25000000000003</v>
      </c>
      <c r="F209" s="279">
        <v>193.10000000000002</v>
      </c>
      <c r="G209" s="279">
        <v>187.90000000000003</v>
      </c>
      <c r="H209" s="279">
        <v>212.60000000000002</v>
      </c>
      <c r="I209" s="279">
        <v>217.8</v>
      </c>
      <c r="J209" s="279">
        <v>224.95000000000002</v>
      </c>
      <c r="K209" s="277">
        <v>210.65</v>
      </c>
      <c r="L209" s="277">
        <v>198.3</v>
      </c>
      <c r="M209" s="277">
        <v>59.59543</v>
      </c>
    </row>
    <row r="210" spans="1:13">
      <c r="A210" s="268">
        <v>200</v>
      </c>
      <c r="B210" s="277" t="s">
        <v>401</v>
      </c>
      <c r="C210" s="278">
        <v>27977</v>
      </c>
      <c r="D210" s="279">
        <v>28204.5</v>
      </c>
      <c r="E210" s="279">
        <v>27674.7</v>
      </c>
      <c r="F210" s="279">
        <v>27372.400000000001</v>
      </c>
      <c r="G210" s="279">
        <v>26842.600000000002</v>
      </c>
      <c r="H210" s="279">
        <v>28506.799999999999</v>
      </c>
      <c r="I210" s="279">
        <v>29036.600000000002</v>
      </c>
      <c r="J210" s="279">
        <v>29338.899999999998</v>
      </c>
      <c r="K210" s="277">
        <v>28734.3</v>
      </c>
      <c r="L210" s="277">
        <v>27902.2</v>
      </c>
      <c r="M210" s="277">
        <v>2.308E-2</v>
      </c>
    </row>
    <row r="211" spans="1:13">
      <c r="A211" s="268">
        <v>201</v>
      </c>
      <c r="B211" s="277" t="s">
        <v>397</v>
      </c>
      <c r="C211" s="278">
        <v>46.55</v>
      </c>
      <c r="D211" s="279">
        <v>46.949999999999996</v>
      </c>
      <c r="E211" s="279">
        <v>45.599999999999994</v>
      </c>
      <c r="F211" s="279">
        <v>44.65</v>
      </c>
      <c r="G211" s="279">
        <v>43.3</v>
      </c>
      <c r="H211" s="279">
        <v>47.899999999999991</v>
      </c>
      <c r="I211" s="279">
        <v>49.25</v>
      </c>
      <c r="J211" s="279">
        <v>50.199999999999989</v>
      </c>
      <c r="K211" s="277">
        <v>48.3</v>
      </c>
      <c r="L211" s="277">
        <v>46</v>
      </c>
      <c r="M211" s="277">
        <v>13.60195</v>
      </c>
    </row>
    <row r="212" spans="1:13">
      <c r="A212" s="268">
        <v>202</v>
      </c>
      <c r="B212" s="277" t="s">
        <v>255</v>
      </c>
      <c r="C212" s="278">
        <v>35</v>
      </c>
      <c r="D212" s="279">
        <v>35.116666666666667</v>
      </c>
      <c r="E212" s="279">
        <v>34.683333333333337</v>
      </c>
      <c r="F212" s="279">
        <v>34.366666666666667</v>
      </c>
      <c r="G212" s="279">
        <v>33.933333333333337</v>
      </c>
      <c r="H212" s="279">
        <v>35.433333333333337</v>
      </c>
      <c r="I212" s="279">
        <v>35.86666666666666</v>
      </c>
      <c r="J212" s="279">
        <v>36.183333333333337</v>
      </c>
      <c r="K212" s="277">
        <v>35.549999999999997</v>
      </c>
      <c r="L212" s="277">
        <v>34.799999999999997</v>
      </c>
      <c r="M212" s="277">
        <v>12.476570000000001</v>
      </c>
    </row>
    <row r="213" spans="1:13">
      <c r="A213" s="268">
        <v>203</v>
      </c>
      <c r="B213" s="277" t="s">
        <v>415</v>
      </c>
      <c r="C213" s="278">
        <v>55.25</v>
      </c>
      <c r="D213" s="279">
        <v>55.916666666666664</v>
      </c>
      <c r="E213" s="279">
        <v>54.333333333333329</v>
      </c>
      <c r="F213" s="279">
        <v>53.416666666666664</v>
      </c>
      <c r="G213" s="279">
        <v>51.833333333333329</v>
      </c>
      <c r="H213" s="279">
        <v>56.833333333333329</v>
      </c>
      <c r="I213" s="279">
        <v>58.416666666666657</v>
      </c>
      <c r="J213" s="279">
        <v>59.333333333333329</v>
      </c>
      <c r="K213" s="277">
        <v>57.5</v>
      </c>
      <c r="L213" s="277">
        <v>55</v>
      </c>
      <c r="M213" s="277">
        <v>12.558009999999999</v>
      </c>
    </row>
    <row r="214" spans="1:13">
      <c r="A214" s="268">
        <v>204</v>
      </c>
      <c r="B214" s="277" t="s">
        <v>117</v>
      </c>
      <c r="C214" s="278">
        <v>219.25</v>
      </c>
      <c r="D214" s="279">
        <v>220</v>
      </c>
      <c r="E214" s="279">
        <v>216.75</v>
      </c>
      <c r="F214" s="279">
        <v>214.25</v>
      </c>
      <c r="G214" s="279">
        <v>211</v>
      </c>
      <c r="H214" s="279">
        <v>222.5</v>
      </c>
      <c r="I214" s="279">
        <v>225.75</v>
      </c>
      <c r="J214" s="279">
        <v>228.25</v>
      </c>
      <c r="K214" s="277">
        <v>223.25</v>
      </c>
      <c r="L214" s="277">
        <v>217.5</v>
      </c>
      <c r="M214" s="277">
        <v>110.27856</v>
      </c>
    </row>
    <row r="215" spans="1:13">
      <c r="A215" s="268">
        <v>205</v>
      </c>
      <c r="B215" s="277" t="s">
        <v>414</v>
      </c>
      <c r="C215" s="278">
        <v>47.15</v>
      </c>
      <c r="D215" s="279">
        <v>46.866666666666667</v>
      </c>
      <c r="E215" s="279">
        <v>45.283333333333331</v>
      </c>
      <c r="F215" s="279">
        <v>43.416666666666664</v>
      </c>
      <c r="G215" s="279">
        <v>41.833333333333329</v>
      </c>
      <c r="H215" s="279">
        <v>48.733333333333334</v>
      </c>
      <c r="I215" s="279">
        <v>50.316666666666663</v>
      </c>
      <c r="J215" s="279">
        <v>52.183333333333337</v>
      </c>
      <c r="K215" s="277">
        <v>48.45</v>
      </c>
      <c r="L215" s="277">
        <v>45</v>
      </c>
      <c r="M215" s="277">
        <v>1.0632900000000001</v>
      </c>
    </row>
    <row r="216" spans="1:13">
      <c r="A216" s="268">
        <v>206</v>
      </c>
      <c r="B216" s="277" t="s">
        <v>258</v>
      </c>
      <c r="C216" s="278">
        <v>116.75</v>
      </c>
      <c r="D216" s="279">
        <v>117.25</v>
      </c>
      <c r="E216" s="279">
        <v>114.75</v>
      </c>
      <c r="F216" s="279">
        <v>112.75</v>
      </c>
      <c r="G216" s="279">
        <v>110.25</v>
      </c>
      <c r="H216" s="279">
        <v>119.25</v>
      </c>
      <c r="I216" s="279">
        <v>121.75</v>
      </c>
      <c r="J216" s="279">
        <v>123.75</v>
      </c>
      <c r="K216" s="277">
        <v>119.75</v>
      </c>
      <c r="L216" s="277">
        <v>115.25</v>
      </c>
      <c r="M216" s="277">
        <v>6.6678699999999997</v>
      </c>
    </row>
    <row r="217" spans="1:13">
      <c r="A217" s="268">
        <v>207</v>
      </c>
      <c r="B217" s="277" t="s">
        <v>118</v>
      </c>
      <c r="C217" s="278">
        <v>392.25</v>
      </c>
      <c r="D217" s="279">
        <v>388.91666666666669</v>
      </c>
      <c r="E217" s="279">
        <v>382.18333333333339</v>
      </c>
      <c r="F217" s="279">
        <v>372.11666666666673</v>
      </c>
      <c r="G217" s="279">
        <v>365.38333333333344</v>
      </c>
      <c r="H217" s="279">
        <v>398.98333333333335</v>
      </c>
      <c r="I217" s="279">
        <v>405.71666666666658</v>
      </c>
      <c r="J217" s="279">
        <v>415.7833333333333</v>
      </c>
      <c r="K217" s="277">
        <v>395.65</v>
      </c>
      <c r="L217" s="277">
        <v>378.85</v>
      </c>
      <c r="M217" s="277">
        <v>378.38252999999997</v>
      </c>
    </row>
    <row r="218" spans="1:13">
      <c r="A218" s="268">
        <v>208</v>
      </c>
      <c r="B218" s="277" t="s">
        <v>256</v>
      </c>
      <c r="C218" s="278">
        <v>1283.0999999999999</v>
      </c>
      <c r="D218" s="279">
        <v>1290.6833333333332</v>
      </c>
      <c r="E218" s="279">
        <v>1267.5166666666664</v>
      </c>
      <c r="F218" s="279">
        <v>1251.9333333333332</v>
      </c>
      <c r="G218" s="279">
        <v>1228.7666666666664</v>
      </c>
      <c r="H218" s="279">
        <v>1306.2666666666664</v>
      </c>
      <c r="I218" s="279">
        <v>1329.4333333333329</v>
      </c>
      <c r="J218" s="279">
        <v>1345.0166666666664</v>
      </c>
      <c r="K218" s="277">
        <v>1313.85</v>
      </c>
      <c r="L218" s="277">
        <v>1275.0999999999999</v>
      </c>
      <c r="M218" s="277">
        <v>4.4782900000000003</v>
      </c>
    </row>
    <row r="219" spans="1:13">
      <c r="A219" s="268">
        <v>209</v>
      </c>
      <c r="B219" s="277" t="s">
        <v>119</v>
      </c>
      <c r="C219" s="278">
        <v>450.8</v>
      </c>
      <c r="D219" s="279">
        <v>448.81666666666666</v>
      </c>
      <c r="E219" s="279">
        <v>444.98333333333335</v>
      </c>
      <c r="F219" s="279">
        <v>439.16666666666669</v>
      </c>
      <c r="G219" s="279">
        <v>435.33333333333337</v>
      </c>
      <c r="H219" s="279">
        <v>454.63333333333333</v>
      </c>
      <c r="I219" s="279">
        <v>458.4666666666667</v>
      </c>
      <c r="J219" s="279">
        <v>464.2833333333333</v>
      </c>
      <c r="K219" s="277">
        <v>452.65</v>
      </c>
      <c r="L219" s="277">
        <v>443</v>
      </c>
      <c r="M219" s="277">
        <v>41.139499999999998</v>
      </c>
    </row>
    <row r="220" spans="1:13">
      <c r="A220" s="268">
        <v>210</v>
      </c>
      <c r="B220" s="277" t="s">
        <v>403</v>
      </c>
      <c r="C220" s="278">
        <v>2534.9</v>
      </c>
      <c r="D220" s="279">
        <v>2535.5499999999997</v>
      </c>
      <c r="E220" s="279">
        <v>2510.3499999999995</v>
      </c>
      <c r="F220" s="279">
        <v>2485.7999999999997</v>
      </c>
      <c r="G220" s="279">
        <v>2460.5999999999995</v>
      </c>
      <c r="H220" s="279">
        <v>2560.0999999999995</v>
      </c>
      <c r="I220" s="279">
        <v>2585.2999999999993</v>
      </c>
      <c r="J220" s="279">
        <v>2609.8499999999995</v>
      </c>
      <c r="K220" s="277">
        <v>2560.75</v>
      </c>
      <c r="L220" s="277">
        <v>2511</v>
      </c>
      <c r="M220" s="277">
        <v>1.4449999999999999E-2</v>
      </c>
    </row>
    <row r="221" spans="1:13">
      <c r="A221" s="268">
        <v>211</v>
      </c>
      <c r="B221" s="277" t="s">
        <v>257</v>
      </c>
      <c r="C221" s="278">
        <v>39.1</v>
      </c>
      <c r="D221" s="279">
        <v>39.06666666666667</v>
      </c>
      <c r="E221" s="279">
        <v>38.583333333333343</v>
      </c>
      <c r="F221" s="279">
        <v>38.06666666666667</v>
      </c>
      <c r="G221" s="279">
        <v>37.583333333333343</v>
      </c>
      <c r="H221" s="279">
        <v>39.583333333333343</v>
      </c>
      <c r="I221" s="279">
        <v>40.066666666666677</v>
      </c>
      <c r="J221" s="279">
        <v>40.583333333333343</v>
      </c>
      <c r="K221" s="277">
        <v>39.549999999999997</v>
      </c>
      <c r="L221" s="277">
        <v>38.549999999999997</v>
      </c>
      <c r="M221" s="277">
        <v>18.032820000000001</v>
      </c>
    </row>
    <row r="222" spans="1:13">
      <c r="A222" s="268">
        <v>212</v>
      </c>
      <c r="B222" s="277" t="s">
        <v>120</v>
      </c>
      <c r="C222" s="278">
        <v>8.6</v>
      </c>
      <c r="D222" s="279">
        <v>8.6666666666666661</v>
      </c>
      <c r="E222" s="279">
        <v>8.4333333333333318</v>
      </c>
      <c r="F222" s="279">
        <v>8.2666666666666657</v>
      </c>
      <c r="G222" s="279">
        <v>8.0333333333333314</v>
      </c>
      <c r="H222" s="279">
        <v>8.8333333333333321</v>
      </c>
      <c r="I222" s="279">
        <v>9.0666666666666664</v>
      </c>
      <c r="J222" s="279">
        <v>9.2333333333333325</v>
      </c>
      <c r="K222" s="277">
        <v>8.9</v>
      </c>
      <c r="L222" s="277">
        <v>8.5</v>
      </c>
      <c r="M222" s="277">
        <v>2320.4199800000001</v>
      </c>
    </row>
    <row r="223" spans="1:13">
      <c r="A223" s="268">
        <v>213</v>
      </c>
      <c r="B223" s="277" t="s">
        <v>404</v>
      </c>
      <c r="C223" s="278">
        <v>18.7</v>
      </c>
      <c r="D223" s="279">
        <v>18.783333333333335</v>
      </c>
      <c r="E223" s="279">
        <v>18.56666666666667</v>
      </c>
      <c r="F223" s="279">
        <v>18.433333333333334</v>
      </c>
      <c r="G223" s="279">
        <v>18.216666666666669</v>
      </c>
      <c r="H223" s="279">
        <v>18.916666666666671</v>
      </c>
      <c r="I223" s="279">
        <v>19.133333333333333</v>
      </c>
      <c r="J223" s="279">
        <v>19.266666666666673</v>
      </c>
      <c r="K223" s="277">
        <v>19</v>
      </c>
      <c r="L223" s="277">
        <v>18.649999999999999</v>
      </c>
      <c r="M223" s="277">
        <v>58.383980000000001</v>
      </c>
    </row>
    <row r="224" spans="1:13">
      <c r="A224" s="268">
        <v>214</v>
      </c>
      <c r="B224" s="277" t="s">
        <v>121</v>
      </c>
      <c r="C224" s="278">
        <v>27.3</v>
      </c>
      <c r="D224" s="279">
        <v>27.183333333333334</v>
      </c>
      <c r="E224" s="279">
        <v>26.916666666666668</v>
      </c>
      <c r="F224" s="279">
        <v>26.533333333333335</v>
      </c>
      <c r="G224" s="279">
        <v>26.266666666666669</v>
      </c>
      <c r="H224" s="279">
        <v>27.566666666666666</v>
      </c>
      <c r="I224" s="279">
        <v>27.833333333333332</v>
      </c>
      <c r="J224" s="279">
        <v>28.216666666666665</v>
      </c>
      <c r="K224" s="277">
        <v>27.45</v>
      </c>
      <c r="L224" s="277">
        <v>26.8</v>
      </c>
      <c r="M224" s="277">
        <v>238.29410999999999</v>
      </c>
    </row>
    <row r="225" spans="1:13">
      <c r="A225" s="268">
        <v>215</v>
      </c>
      <c r="B225" s="277" t="s">
        <v>416</v>
      </c>
      <c r="C225" s="278">
        <v>173.05</v>
      </c>
      <c r="D225" s="279">
        <v>173.60000000000002</v>
      </c>
      <c r="E225" s="279">
        <v>170.80000000000004</v>
      </c>
      <c r="F225" s="279">
        <v>168.55</v>
      </c>
      <c r="G225" s="279">
        <v>165.75000000000003</v>
      </c>
      <c r="H225" s="279">
        <v>175.85000000000005</v>
      </c>
      <c r="I225" s="279">
        <v>178.65</v>
      </c>
      <c r="J225" s="279">
        <v>180.90000000000006</v>
      </c>
      <c r="K225" s="277">
        <v>176.4</v>
      </c>
      <c r="L225" s="277">
        <v>171.35</v>
      </c>
      <c r="M225" s="277">
        <v>4.6792800000000003</v>
      </c>
    </row>
    <row r="226" spans="1:13">
      <c r="A226" s="268">
        <v>216</v>
      </c>
      <c r="B226" s="277" t="s">
        <v>405</v>
      </c>
      <c r="C226" s="278">
        <v>388.85</v>
      </c>
      <c r="D226" s="279">
        <v>384.61666666666662</v>
      </c>
      <c r="E226" s="279">
        <v>374.23333333333323</v>
      </c>
      <c r="F226" s="279">
        <v>359.61666666666662</v>
      </c>
      <c r="G226" s="279">
        <v>349.23333333333323</v>
      </c>
      <c r="H226" s="279">
        <v>399.23333333333323</v>
      </c>
      <c r="I226" s="279">
        <v>409.61666666666656</v>
      </c>
      <c r="J226" s="279">
        <v>424.23333333333323</v>
      </c>
      <c r="K226" s="277">
        <v>395</v>
      </c>
      <c r="L226" s="277">
        <v>370</v>
      </c>
      <c r="M226" s="277">
        <v>0.62134</v>
      </c>
    </row>
    <row r="227" spans="1:13">
      <c r="A227" s="268">
        <v>217</v>
      </c>
      <c r="B227" s="277" t="s">
        <v>406</v>
      </c>
      <c r="C227" s="278">
        <v>6.7</v>
      </c>
      <c r="D227" s="279">
        <v>6.6833333333333327</v>
      </c>
      <c r="E227" s="279">
        <v>6.6166666666666654</v>
      </c>
      <c r="F227" s="279">
        <v>6.5333333333333323</v>
      </c>
      <c r="G227" s="279">
        <v>6.466666666666665</v>
      </c>
      <c r="H227" s="279">
        <v>6.7666666666666657</v>
      </c>
      <c r="I227" s="279">
        <v>6.8333333333333339</v>
      </c>
      <c r="J227" s="279">
        <v>6.9166666666666661</v>
      </c>
      <c r="K227" s="277">
        <v>6.75</v>
      </c>
      <c r="L227" s="277">
        <v>6.6</v>
      </c>
      <c r="M227" s="277">
        <v>14.91175</v>
      </c>
    </row>
    <row r="228" spans="1:13">
      <c r="A228" s="268">
        <v>218</v>
      </c>
      <c r="B228" s="277" t="s">
        <v>122</v>
      </c>
      <c r="C228" s="278">
        <v>414.15</v>
      </c>
      <c r="D228" s="279">
        <v>412.01666666666665</v>
      </c>
      <c r="E228" s="279">
        <v>408.13333333333333</v>
      </c>
      <c r="F228" s="279">
        <v>402.11666666666667</v>
      </c>
      <c r="G228" s="279">
        <v>398.23333333333335</v>
      </c>
      <c r="H228" s="279">
        <v>418.0333333333333</v>
      </c>
      <c r="I228" s="279">
        <v>421.91666666666663</v>
      </c>
      <c r="J228" s="279">
        <v>427.93333333333328</v>
      </c>
      <c r="K228" s="277">
        <v>415.9</v>
      </c>
      <c r="L228" s="277">
        <v>406</v>
      </c>
      <c r="M228" s="277">
        <v>43.347380000000001</v>
      </c>
    </row>
    <row r="229" spans="1:13">
      <c r="A229" s="268">
        <v>219</v>
      </c>
      <c r="B229" s="277" t="s">
        <v>407</v>
      </c>
      <c r="C229" s="278">
        <v>75.2</v>
      </c>
      <c r="D229" s="279">
        <v>76</v>
      </c>
      <c r="E229" s="279">
        <v>73.95</v>
      </c>
      <c r="F229" s="279">
        <v>72.7</v>
      </c>
      <c r="G229" s="279">
        <v>70.650000000000006</v>
      </c>
      <c r="H229" s="279">
        <v>77.25</v>
      </c>
      <c r="I229" s="279">
        <v>79.300000000000011</v>
      </c>
      <c r="J229" s="279">
        <v>80.55</v>
      </c>
      <c r="K229" s="277">
        <v>78.05</v>
      </c>
      <c r="L229" s="277">
        <v>74.75</v>
      </c>
      <c r="M229" s="277">
        <v>7.8516500000000002</v>
      </c>
    </row>
    <row r="230" spans="1:13">
      <c r="A230" s="268">
        <v>220</v>
      </c>
      <c r="B230" s="277" t="s">
        <v>260</v>
      </c>
      <c r="C230" s="278">
        <v>81.349999999999994</v>
      </c>
      <c r="D230" s="279">
        <v>81.266666666666666</v>
      </c>
      <c r="E230" s="279">
        <v>80.033333333333331</v>
      </c>
      <c r="F230" s="279">
        <v>78.716666666666669</v>
      </c>
      <c r="G230" s="279">
        <v>77.483333333333334</v>
      </c>
      <c r="H230" s="279">
        <v>82.583333333333329</v>
      </c>
      <c r="I230" s="279">
        <v>83.816666666666649</v>
      </c>
      <c r="J230" s="279">
        <v>85.133333333333326</v>
      </c>
      <c r="K230" s="277">
        <v>82.5</v>
      </c>
      <c r="L230" s="277">
        <v>79.95</v>
      </c>
      <c r="M230" s="277">
        <v>37.91825</v>
      </c>
    </row>
    <row r="231" spans="1:13">
      <c r="A231" s="268">
        <v>221</v>
      </c>
      <c r="B231" s="277" t="s">
        <v>412</v>
      </c>
      <c r="C231" s="278">
        <v>119.9</v>
      </c>
      <c r="D231" s="279">
        <v>120.01666666666667</v>
      </c>
      <c r="E231" s="279">
        <v>119.08333333333333</v>
      </c>
      <c r="F231" s="279">
        <v>118.26666666666667</v>
      </c>
      <c r="G231" s="279">
        <v>117.33333333333333</v>
      </c>
      <c r="H231" s="279">
        <v>120.83333333333333</v>
      </c>
      <c r="I231" s="279">
        <v>121.76666666666667</v>
      </c>
      <c r="J231" s="279">
        <v>122.58333333333333</v>
      </c>
      <c r="K231" s="277">
        <v>120.95</v>
      </c>
      <c r="L231" s="277">
        <v>119.2</v>
      </c>
      <c r="M231" s="277">
        <v>9.2865500000000001</v>
      </c>
    </row>
    <row r="232" spans="1:13">
      <c r="A232" s="268">
        <v>222</v>
      </c>
      <c r="B232" s="277" t="s">
        <v>1616</v>
      </c>
      <c r="C232" s="278">
        <v>2437.15</v>
      </c>
      <c r="D232" s="279">
        <v>2395.7166666666667</v>
      </c>
      <c r="E232" s="279">
        <v>2301.4333333333334</v>
      </c>
      <c r="F232" s="279">
        <v>2165.7166666666667</v>
      </c>
      <c r="G232" s="279">
        <v>2071.4333333333334</v>
      </c>
      <c r="H232" s="279">
        <v>2531.4333333333334</v>
      </c>
      <c r="I232" s="279">
        <v>2625.7166666666672</v>
      </c>
      <c r="J232" s="279">
        <v>2761.4333333333334</v>
      </c>
      <c r="K232" s="277">
        <v>2490</v>
      </c>
      <c r="L232" s="277">
        <v>2260</v>
      </c>
      <c r="M232" s="277">
        <v>10.93896</v>
      </c>
    </row>
    <row r="233" spans="1:13">
      <c r="A233" s="268">
        <v>223</v>
      </c>
      <c r="B233" s="277" t="s">
        <v>259</v>
      </c>
      <c r="C233" s="278">
        <v>61.2</v>
      </c>
      <c r="D233" s="279">
        <v>61.133333333333333</v>
      </c>
      <c r="E233" s="279">
        <v>60.566666666666663</v>
      </c>
      <c r="F233" s="279">
        <v>59.93333333333333</v>
      </c>
      <c r="G233" s="279">
        <v>59.36666666666666</v>
      </c>
      <c r="H233" s="279">
        <v>61.766666666666666</v>
      </c>
      <c r="I233" s="279">
        <v>62.333333333333343</v>
      </c>
      <c r="J233" s="279">
        <v>62.966666666666669</v>
      </c>
      <c r="K233" s="277">
        <v>61.7</v>
      </c>
      <c r="L233" s="277">
        <v>60.5</v>
      </c>
      <c r="M233" s="277">
        <v>11.55015</v>
      </c>
    </row>
    <row r="234" spans="1:13">
      <c r="A234" s="268">
        <v>224</v>
      </c>
      <c r="B234" s="277" t="s">
        <v>123</v>
      </c>
      <c r="C234" s="278">
        <v>963.85</v>
      </c>
      <c r="D234" s="279">
        <v>968.98333333333323</v>
      </c>
      <c r="E234" s="279">
        <v>955.96666666666647</v>
      </c>
      <c r="F234" s="279">
        <v>948.08333333333326</v>
      </c>
      <c r="G234" s="279">
        <v>935.06666666666649</v>
      </c>
      <c r="H234" s="279">
        <v>976.86666666666645</v>
      </c>
      <c r="I234" s="279">
        <v>989.8833333333331</v>
      </c>
      <c r="J234" s="279">
        <v>997.76666666666642</v>
      </c>
      <c r="K234" s="277">
        <v>982</v>
      </c>
      <c r="L234" s="277">
        <v>961.1</v>
      </c>
      <c r="M234" s="277">
        <v>11.246639999999999</v>
      </c>
    </row>
    <row r="235" spans="1:13">
      <c r="A235" s="268">
        <v>225</v>
      </c>
      <c r="B235" s="277" t="s">
        <v>418</v>
      </c>
      <c r="C235" s="278">
        <v>268.45</v>
      </c>
      <c r="D235" s="279">
        <v>269.45</v>
      </c>
      <c r="E235" s="279">
        <v>265.2</v>
      </c>
      <c r="F235" s="279">
        <v>261.95</v>
      </c>
      <c r="G235" s="279">
        <v>257.7</v>
      </c>
      <c r="H235" s="279">
        <v>272.7</v>
      </c>
      <c r="I235" s="279">
        <v>276.95</v>
      </c>
      <c r="J235" s="279">
        <v>280.2</v>
      </c>
      <c r="K235" s="277">
        <v>273.7</v>
      </c>
      <c r="L235" s="277">
        <v>266.2</v>
      </c>
      <c r="M235" s="277">
        <v>7.2120000000000004E-2</v>
      </c>
    </row>
    <row r="236" spans="1:13">
      <c r="A236" s="268">
        <v>226</v>
      </c>
      <c r="B236" s="277" t="s">
        <v>124</v>
      </c>
      <c r="C236" s="278">
        <v>513.9</v>
      </c>
      <c r="D236" s="279">
        <v>515</v>
      </c>
      <c r="E236" s="279">
        <v>509</v>
      </c>
      <c r="F236" s="279">
        <v>504.1</v>
      </c>
      <c r="G236" s="279">
        <v>498.1</v>
      </c>
      <c r="H236" s="279">
        <v>519.9</v>
      </c>
      <c r="I236" s="279">
        <v>525.9</v>
      </c>
      <c r="J236" s="279">
        <v>530.79999999999995</v>
      </c>
      <c r="K236" s="277">
        <v>521</v>
      </c>
      <c r="L236" s="277">
        <v>510.1</v>
      </c>
      <c r="M236" s="277">
        <v>113.00648</v>
      </c>
    </row>
    <row r="237" spans="1:13">
      <c r="A237" s="268">
        <v>227</v>
      </c>
      <c r="B237" s="277" t="s">
        <v>419</v>
      </c>
      <c r="C237" s="278">
        <v>72.75</v>
      </c>
      <c r="D237" s="279">
        <v>72.933333333333337</v>
      </c>
      <c r="E237" s="279">
        <v>72.116666666666674</v>
      </c>
      <c r="F237" s="279">
        <v>71.483333333333334</v>
      </c>
      <c r="G237" s="279">
        <v>70.666666666666671</v>
      </c>
      <c r="H237" s="279">
        <v>73.566666666666677</v>
      </c>
      <c r="I237" s="279">
        <v>74.38333333333334</v>
      </c>
      <c r="J237" s="279">
        <v>75.01666666666668</v>
      </c>
      <c r="K237" s="277">
        <v>73.75</v>
      </c>
      <c r="L237" s="277">
        <v>72.3</v>
      </c>
      <c r="M237" s="277">
        <v>10.66919</v>
      </c>
    </row>
    <row r="238" spans="1:13">
      <c r="A238" s="268">
        <v>228</v>
      </c>
      <c r="B238" s="277" t="s">
        <v>125</v>
      </c>
      <c r="C238" s="278">
        <v>200.7</v>
      </c>
      <c r="D238" s="279">
        <v>200.38333333333333</v>
      </c>
      <c r="E238" s="279">
        <v>198.81666666666666</v>
      </c>
      <c r="F238" s="279">
        <v>196.93333333333334</v>
      </c>
      <c r="G238" s="279">
        <v>195.36666666666667</v>
      </c>
      <c r="H238" s="279">
        <v>202.26666666666665</v>
      </c>
      <c r="I238" s="279">
        <v>203.83333333333331</v>
      </c>
      <c r="J238" s="279">
        <v>205.71666666666664</v>
      </c>
      <c r="K238" s="277">
        <v>201.95</v>
      </c>
      <c r="L238" s="277">
        <v>198.5</v>
      </c>
      <c r="M238" s="277">
        <v>54.133220000000001</v>
      </c>
    </row>
    <row r="239" spans="1:13">
      <c r="A239" s="268">
        <v>229</v>
      </c>
      <c r="B239" s="277" t="s">
        <v>126</v>
      </c>
      <c r="C239" s="278">
        <v>907.95</v>
      </c>
      <c r="D239" s="279">
        <v>908.13333333333333</v>
      </c>
      <c r="E239" s="279">
        <v>900.4666666666667</v>
      </c>
      <c r="F239" s="279">
        <v>892.98333333333335</v>
      </c>
      <c r="G239" s="279">
        <v>885.31666666666672</v>
      </c>
      <c r="H239" s="279">
        <v>915.61666666666667</v>
      </c>
      <c r="I239" s="279">
        <v>923.28333333333342</v>
      </c>
      <c r="J239" s="279">
        <v>930.76666666666665</v>
      </c>
      <c r="K239" s="277">
        <v>915.8</v>
      </c>
      <c r="L239" s="277">
        <v>900.65</v>
      </c>
      <c r="M239" s="277">
        <v>130.52804</v>
      </c>
    </row>
    <row r="240" spans="1:13">
      <c r="A240" s="268">
        <v>230</v>
      </c>
      <c r="B240" s="277" t="s">
        <v>420</v>
      </c>
      <c r="C240" s="278">
        <v>242.15</v>
      </c>
      <c r="D240" s="279">
        <v>241.35</v>
      </c>
      <c r="E240" s="279">
        <v>238.79999999999998</v>
      </c>
      <c r="F240" s="279">
        <v>235.45</v>
      </c>
      <c r="G240" s="279">
        <v>232.89999999999998</v>
      </c>
      <c r="H240" s="279">
        <v>244.7</v>
      </c>
      <c r="I240" s="279">
        <v>247.25</v>
      </c>
      <c r="J240" s="279">
        <v>250.6</v>
      </c>
      <c r="K240" s="277">
        <v>243.9</v>
      </c>
      <c r="L240" s="277">
        <v>238</v>
      </c>
      <c r="M240" s="277">
        <v>4.1940999999999997</v>
      </c>
    </row>
    <row r="241" spans="1:13">
      <c r="A241" s="268">
        <v>231</v>
      </c>
      <c r="B241" s="277" t="s">
        <v>421</v>
      </c>
      <c r="C241" s="278">
        <v>155.15</v>
      </c>
      <c r="D241" s="279">
        <v>155.15</v>
      </c>
      <c r="E241" s="279">
        <v>155.15</v>
      </c>
      <c r="F241" s="279">
        <v>155.15</v>
      </c>
      <c r="G241" s="279">
        <v>155.15</v>
      </c>
      <c r="H241" s="279">
        <v>155.15</v>
      </c>
      <c r="I241" s="279">
        <v>155.15</v>
      </c>
      <c r="J241" s="279">
        <v>155.15</v>
      </c>
      <c r="K241" s="277">
        <v>155.15</v>
      </c>
      <c r="L241" s="277">
        <v>155.15</v>
      </c>
      <c r="M241" s="277">
        <v>0.50873999999999997</v>
      </c>
    </row>
    <row r="242" spans="1:13">
      <c r="A242" s="268">
        <v>232</v>
      </c>
      <c r="B242" s="277" t="s">
        <v>417</v>
      </c>
      <c r="C242" s="278">
        <v>10.8</v>
      </c>
      <c r="D242" s="279">
        <v>10.833333333333334</v>
      </c>
      <c r="E242" s="279">
        <v>10.616666666666667</v>
      </c>
      <c r="F242" s="279">
        <v>10.433333333333334</v>
      </c>
      <c r="G242" s="279">
        <v>10.216666666666667</v>
      </c>
      <c r="H242" s="279">
        <v>11.016666666666667</v>
      </c>
      <c r="I242" s="279">
        <v>11.233333333333333</v>
      </c>
      <c r="J242" s="279">
        <v>11.416666666666668</v>
      </c>
      <c r="K242" s="277">
        <v>11.05</v>
      </c>
      <c r="L242" s="277">
        <v>10.65</v>
      </c>
      <c r="M242" s="277">
        <v>22.19857</v>
      </c>
    </row>
    <row r="243" spans="1:13">
      <c r="A243" s="268">
        <v>233</v>
      </c>
      <c r="B243" s="277" t="s">
        <v>127</v>
      </c>
      <c r="C243" s="278">
        <v>94.3</v>
      </c>
      <c r="D243" s="279">
        <v>93.649999999999991</v>
      </c>
      <c r="E243" s="279">
        <v>91.84999999999998</v>
      </c>
      <c r="F243" s="279">
        <v>89.399999999999991</v>
      </c>
      <c r="G243" s="279">
        <v>87.59999999999998</v>
      </c>
      <c r="H243" s="279">
        <v>96.09999999999998</v>
      </c>
      <c r="I243" s="279">
        <v>97.899999999999991</v>
      </c>
      <c r="J243" s="279">
        <v>100.34999999999998</v>
      </c>
      <c r="K243" s="277">
        <v>95.45</v>
      </c>
      <c r="L243" s="277">
        <v>91.2</v>
      </c>
      <c r="M243" s="277">
        <v>449.20974999999999</v>
      </c>
    </row>
    <row r="244" spans="1:13">
      <c r="A244" s="268">
        <v>234</v>
      </c>
      <c r="B244" s="277" t="s">
        <v>262</v>
      </c>
      <c r="C244" s="278">
        <v>1788.65</v>
      </c>
      <c r="D244" s="279">
        <v>1778.55</v>
      </c>
      <c r="E244" s="279">
        <v>1757.1</v>
      </c>
      <c r="F244" s="279">
        <v>1725.55</v>
      </c>
      <c r="G244" s="279">
        <v>1704.1</v>
      </c>
      <c r="H244" s="279">
        <v>1810.1</v>
      </c>
      <c r="I244" s="279">
        <v>1831.5500000000002</v>
      </c>
      <c r="J244" s="279">
        <v>1863.1</v>
      </c>
      <c r="K244" s="277">
        <v>1800</v>
      </c>
      <c r="L244" s="277">
        <v>1747</v>
      </c>
      <c r="M244" s="277">
        <v>2.67326</v>
      </c>
    </row>
    <row r="245" spans="1:13">
      <c r="A245" s="268">
        <v>235</v>
      </c>
      <c r="B245" s="277" t="s">
        <v>408</v>
      </c>
      <c r="C245" s="278">
        <v>119.85</v>
      </c>
      <c r="D245" s="279">
        <v>118.11666666666667</v>
      </c>
      <c r="E245" s="279">
        <v>114.73333333333335</v>
      </c>
      <c r="F245" s="279">
        <v>109.61666666666667</v>
      </c>
      <c r="G245" s="279">
        <v>106.23333333333335</v>
      </c>
      <c r="H245" s="279">
        <v>123.23333333333335</v>
      </c>
      <c r="I245" s="279">
        <v>126.61666666666667</v>
      </c>
      <c r="J245" s="279">
        <v>131.73333333333335</v>
      </c>
      <c r="K245" s="277">
        <v>121.5</v>
      </c>
      <c r="L245" s="277">
        <v>113</v>
      </c>
      <c r="M245" s="277">
        <v>58.846820000000001</v>
      </c>
    </row>
    <row r="246" spans="1:13">
      <c r="A246" s="268">
        <v>236</v>
      </c>
      <c r="B246" s="277" t="s">
        <v>409</v>
      </c>
      <c r="C246" s="278">
        <v>93.25</v>
      </c>
      <c r="D246" s="279">
        <v>93.083333333333329</v>
      </c>
      <c r="E246" s="279">
        <v>92.066666666666663</v>
      </c>
      <c r="F246" s="279">
        <v>90.88333333333334</v>
      </c>
      <c r="G246" s="279">
        <v>89.866666666666674</v>
      </c>
      <c r="H246" s="279">
        <v>94.266666666666652</v>
      </c>
      <c r="I246" s="279">
        <v>95.283333333333331</v>
      </c>
      <c r="J246" s="279">
        <v>96.46666666666664</v>
      </c>
      <c r="K246" s="277">
        <v>94.1</v>
      </c>
      <c r="L246" s="277">
        <v>91.9</v>
      </c>
      <c r="M246" s="277">
        <v>12.349640000000001</v>
      </c>
    </row>
    <row r="247" spans="1:13">
      <c r="A247" s="268">
        <v>237</v>
      </c>
      <c r="B247" s="277" t="s">
        <v>402</v>
      </c>
      <c r="C247" s="278">
        <v>541</v>
      </c>
      <c r="D247" s="279">
        <v>548</v>
      </c>
      <c r="E247" s="279">
        <v>528</v>
      </c>
      <c r="F247" s="279">
        <v>515</v>
      </c>
      <c r="G247" s="279">
        <v>495</v>
      </c>
      <c r="H247" s="279">
        <v>561</v>
      </c>
      <c r="I247" s="279">
        <v>581</v>
      </c>
      <c r="J247" s="279">
        <v>594</v>
      </c>
      <c r="K247" s="277">
        <v>568</v>
      </c>
      <c r="L247" s="277">
        <v>535</v>
      </c>
      <c r="M247" s="277">
        <v>19.238910000000001</v>
      </c>
    </row>
    <row r="248" spans="1:13">
      <c r="A248" s="268">
        <v>238</v>
      </c>
      <c r="B248" s="277" t="s">
        <v>128</v>
      </c>
      <c r="C248" s="278">
        <v>200.7</v>
      </c>
      <c r="D248" s="279">
        <v>199.66666666666666</v>
      </c>
      <c r="E248" s="279">
        <v>197.83333333333331</v>
      </c>
      <c r="F248" s="279">
        <v>194.96666666666667</v>
      </c>
      <c r="G248" s="279">
        <v>193.13333333333333</v>
      </c>
      <c r="H248" s="279">
        <v>202.5333333333333</v>
      </c>
      <c r="I248" s="279">
        <v>204.36666666666662</v>
      </c>
      <c r="J248" s="279">
        <v>207.23333333333329</v>
      </c>
      <c r="K248" s="277">
        <v>201.5</v>
      </c>
      <c r="L248" s="277">
        <v>196.8</v>
      </c>
      <c r="M248" s="277">
        <v>314.88139999999999</v>
      </c>
    </row>
    <row r="249" spans="1:13">
      <c r="A249" s="268">
        <v>239</v>
      </c>
      <c r="B249" s="277" t="s">
        <v>413</v>
      </c>
      <c r="C249" s="278">
        <v>223.95</v>
      </c>
      <c r="D249" s="279">
        <v>224.46666666666667</v>
      </c>
      <c r="E249" s="279">
        <v>217.93333333333334</v>
      </c>
      <c r="F249" s="279">
        <v>211.91666666666666</v>
      </c>
      <c r="G249" s="279">
        <v>205.38333333333333</v>
      </c>
      <c r="H249" s="279">
        <v>230.48333333333335</v>
      </c>
      <c r="I249" s="279">
        <v>237.01666666666671</v>
      </c>
      <c r="J249" s="279">
        <v>243.03333333333336</v>
      </c>
      <c r="K249" s="277">
        <v>231</v>
      </c>
      <c r="L249" s="277">
        <v>218.45</v>
      </c>
      <c r="M249" s="277">
        <v>0.23848</v>
      </c>
    </row>
    <row r="250" spans="1:13">
      <c r="A250" s="268">
        <v>240</v>
      </c>
      <c r="B250" s="277" t="s">
        <v>410</v>
      </c>
      <c r="C250" s="278">
        <v>47.75</v>
      </c>
      <c r="D250" s="279">
        <v>47.783333333333331</v>
      </c>
      <c r="E250" s="279">
        <v>46.566666666666663</v>
      </c>
      <c r="F250" s="279">
        <v>45.383333333333333</v>
      </c>
      <c r="G250" s="279">
        <v>44.166666666666664</v>
      </c>
      <c r="H250" s="279">
        <v>48.966666666666661</v>
      </c>
      <c r="I250" s="279">
        <v>50.18333333333333</v>
      </c>
      <c r="J250" s="279">
        <v>51.36666666666666</v>
      </c>
      <c r="K250" s="277">
        <v>49</v>
      </c>
      <c r="L250" s="277">
        <v>46.6</v>
      </c>
      <c r="M250" s="277">
        <v>1.4179299999999999</v>
      </c>
    </row>
    <row r="251" spans="1:13">
      <c r="A251" s="268">
        <v>241</v>
      </c>
      <c r="B251" s="277" t="s">
        <v>411</v>
      </c>
      <c r="C251" s="278">
        <v>132.25</v>
      </c>
      <c r="D251" s="279">
        <v>129.18333333333334</v>
      </c>
      <c r="E251" s="279">
        <v>126.11666666666667</v>
      </c>
      <c r="F251" s="279">
        <v>119.98333333333333</v>
      </c>
      <c r="G251" s="279">
        <v>116.91666666666667</v>
      </c>
      <c r="H251" s="279">
        <v>135.31666666666666</v>
      </c>
      <c r="I251" s="279">
        <v>138.38333333333333</v>
      </c>
      <c r="J251" s="279">
        <v>144.51666666666668</v>
      </c>
      <c r="K251" s="277">
        <v>132.25</v>
      </c>
      <c r="L251" s="277">
        <v>123.05</v>
      </c>
      <c r="M251" s="277">
        <v>53.006450000000001</v>
      </c>
    </row>
    <row r="252" spans="1:13">
      <c r="A252" s="268">
        <v>242</v>
      </c>
      <c r="B252" s="277" t="s">
        <v>431</v>
      </c>
      <c r="C252" s="278">
        <v>16.7</v>
      </c>
      <c r="D252" s="279">
        <v>16.799999999999997</v>
      </c>
      <c r="E252" s="279">
        <v>16.449999999999996</v>
      </c>
      <c r="F252" s="279">
        <v>16.2</v>
      </c>
      <c r="G252" s="279">
        <v>15.849999999999998</v>
      </c>
      <c r="H252" s="279">
        <v>17.049999999999994</v>
      </c>
      <c r="I252" s="279">
        <v>17.399999999999995</v>
      </c>
      <c r="J252" s="279">
        <v>17.649999999999991</v>
      </c>
      <c r="K252" s="277">
        <v>17.149999999999999</v>
      </c>
      <c r="L252" s="277">
        <v>16.55</v>
      </c>
      <c r="M252" s="277">
        <v>19.061810000000001</v>
      </c>
    </row>
    <row r="253" spans="1:13">
      <c r="A253" s="268">
        <v>243</v>
      </c>
      <c r="B253" s="277" t="s">
        <v>428</v>
      </c>
      <c r="C253" s="278">
        <v>39.799999999999997</v>
      </c>
      <c r="D253" s="279">
        <v>39.816666666666663</v>
      </c>
      <c r="E253" s="279">
        <v>39.633333333333326</v>
      </c>
      <c r="F253" s="279">
        <v>39.466666666666661</v>
      </c>
      <c r="G253" s="279">
        <v>39.283333333333324</v>
      </c>
      <c r="H253" s="279">
        <v>39.983333333333327</v>
      </c>
      <c r="I253" s="279">
        <v>40.166666666666664</v>
      </c>
      <c r="J253" s="279">
        <v>40.333333333333329</v>
      </c>
      <c r="K253" s="277">
        <v>40</v>
      </c>
      <c r="L253" s="277">
        <v>39.65</v>
      </c>
      <c r="M253" s="277">
        <v>2.3782999999999999</v>
      </c>
    </row>
    <row r="254" spans="1:13">
      <c r="A254" s="268">
        <v>244</v>
      </c>
      <c r="B254" s="277" t="s">
        <v>429</v>
      </c>
      <c r="C254" s="278">
        <v>93</v>
      </c>
      <c r="D254" s="279">
        <v>92.916666666666671</v>
      </c>
      <c r="E254" s="279">
        <v>91.933333333333337</v>
      </c>
      <c r="F254" s="279">
        <v>90.86666666666666</v>
      </c>
      <c r="G254" s="279">
        <v>89.883333333333326</v>
      </c>
      <c r="H254" s="279">
        <v>93.983333333333348</v>
      </c>
      <c r="I254" s="279">
        <v>94.966666666666669</v>
      </c>
      <c r="J254" s="279">
        <v>96.03333333333336</v>
      </c>
      <c r="K254" s="277">
        <v>93.9</v>
      </c>
      <c r="L254" s="277">
        <v>91.85</v>
      </c>
      <c r="M254" s="277">
        <v>11.002179999999999</v>
      </c>
    </row>
    <row r="255" spans="1:13">
      <c r="A255" s="268">
        <v>245</v>
      </c>
      <c r="B255" s="277" t="s">
        <v>432</v>
      </c>
      <c r="C255" s="278">
        <v>29.9</v>
      </c>
      <c r="D255" s="279">
        <v>30.016666666666666</v>
      </c>
      <c r="E255" s="279">
        <v>29.533333333333331</v>
      </c>
      <c r="F255" s="279">
        <v>29.166666666666664</v>
      </c>
      <c r="G255" s="279">
        <v>28.68333333333333</v>
      </c>
      <c r="H255" s="279">
        <v>30.383333333333333</v>
      </c>
      <c r="I255" s="279">
        <v>30.866666666666667</v>
      </c>
      <c r="J255" s="279">
        <v>31.233333333333334</v>
      </c>
      <c r="K255" s="277">
        <v>30.5</v>
      </c>
      <c r="L255" s="277">
        <v>29.65</v>
      </c>
      <c r="M255" s="277">
        <v>12.9664</v>
      </c>
    </row>
    <row r="256" spans="1:13">
      <c r="A256" s="268">
        <v>246</v>
      </c>
      <c r="B256" s="277" t="s">
        <v>422</v>
      </c>
      <c r="C256" s="278">
        <v>718.3</v>
      </c>
      <c r="D256" s="279">
        <v>724.61666666666679</v>
      </c>
      <c r="E256" s="279">
        <v>710.38333333333355</v>
      </c>
      <c r="F256" s="279">
        <v>702.46666666666681</v>
      </c>
      <c r="G256" s="279">
        <v>688.23333333333358</v>
      </c>
      <c r="H256" s="279">
        <v>732.53333333333353</v>
      </c>
      <c r="I256" s="279">
        <v>746.76666666666665</v>
      </c>
      <c r="J256" s="279">
        <v>754.68333333333351</v>
      </c>
      <c r="K256" s="277">
        <v>738.85</v>
      </c>
      <c r="L256" s="277">
        <v>716.7</v>
      </c>
      <c r="M256" s="277">
        <v>1.3333999999999999</v>
      </c>
    </row>
    <row r="257" spans="1:13">
      <c r="A257" s="268">
        <v>247</v>
      </c>
      <c r="B257" s="277" t="s">
        <v>436</v>
      </c>
      <c r="C257" s="278">
        <v>2124.1</v>
      </c>
      <c r="D257" s="279">
        <v>2134.4333333333334</v>
      </c>
      <c r="E257" s="279">
        <v>2080.8666666666668</v>
      </c>
      <c r="F257" s="279">
        <v>2037.6333333333332</v>
      </c>
      <c r="G257" s="279">
        <v>1984.0666666666666</v>
      </c>
      <c r="H257" s="279">
        <v>2177.666666666667</v>
      </c>
      <c r="I257" s="279">
        <v>2231.2333333333336</v>
      </c>
      <c r="J257" s="279">
        <v>2274.4666666666672</v>
      </c>
      <c r="K257" s="277">
        <v>2188</v>
      </c>
      <c r="L257" s="277">
        <v>2091.1999999999998</v>
      </c>
      <c r="M257" s="277">
        <v>6.6720000000000002E-2</v>
      </c>
    </row>
    <row r="258" spans="1:13">
      <c r="A258" s="268">
        <v>248</v>
      </c>
      <c r="B258" s="277" t="s">
        <v>433</v>
      </c>
      <c r="C258" s="278">
        <v>57.3</v>
      </c>
      <c r="D258" s="279">
        <v>57.566666666666663</v>
      </c>
      <c r="E258" s="279">
        <v>56.783333333333324</v>
      </c>
      <c r="F258" s="279">
        <v>56.266666666666659</v>
      </c>
      <c r="G258" s="279">
        <v>55.48333333333332</v>
      </c>
      <c r="H258" s="279">
        <v>58.083333333333329</v>
      </c>
      <c r="I258" s="279">
        <v>58.86666666666666</v>
      </c>
      <c r="J258" s="279">
        <v>59.383333333333333</v>
      </c>
      <c r="K258" s="277">
        <v>58.35</v>
      </c>
      <c r="L258" s="277">
        <v>57.05</v>
      </c>
      <c r="M258" s="277">
        <v>9.7949099999999998</v>
      </c>
    </row>
    <row r="259" spans="1:13">
      <c r="A259" s="268">
        <v>249</v>
      </c>
      <c r="B259" s="277" t="s">
        <v>129</v>
      </c>
      <c r="C259" s="278">
        <v>171.75</v>
      </c>
      <c r="D259" s="279">
        <v>172.54999999999998</v>
      </c>
      <c r="E259" s="279">
        <v>169.19999999999996</v>
      </c>
      <c r="F259" s="279">
        <v>166.64999999999998</v>
      </c>
      <c r="G259" s="279">
        <v>163.29999999999995</v>
      </c>
      <c r="H259" s="279">
        <v>175.09999999999997</v>
      </c>
      <c r="I259" s="279">
        <v>178.45</v>
      </c>
      <c r="J259" s="279">
        <v>180.99999999999997</v>
      </c>
      <c r="K259" s="277">
        <v>175.9</v>
      </c>
      <c r="L259" s="277">
        <v>170</v>
      </c>
      <c r="M259" s="277">
        <v>80.986239999999995</v>
      </c>
    </row>
    <row r="260" spans="1:13">
      <c r="A260" s="268">
        <v>250</v>
      </c>
      <c r="B260" s="277" t="s">
        <v>430</v>
      </c>
      <c r="C260" s="278">
        <v>11.2</v>
      </c>
      <c r="D260" s="279">
        <v>11.316666666666665</v>
      </c>
      <c r="E260" s="279">
        <v>11.03333333333333</v>
      </c>
      <c r="F260" s="279">
        <v>10.866666666666665</v>
      </c>
      <c r="G260" s="279">
        <v>10.58333333333333</v>
      </c>
      <c r="H260" s="279">
        <v>11.483333333333329</v>
      </c>
      <c r="I260" s="279">
        <v>11.766666666666664</v>
      </c>
      <c r="J260" s="279">
        <v>11.933333333333328</v>
      </c>
      <c r="K260" s="277">
        <v>11.6</v>
      </c>
      <c r="L260" s="277">
        <v>11.15</v>
      </c>
      <c r="M260" s="277">
        <v>17.287220000000001</v>
      </c>
    </row>
    <row r="261" spans="1:13">
      <c r="A261" s="268">
        <v>251</v>
      </c>
      <c r="B261" s="277" t="s">
        <v>423</v>
      </c>
      <c r="C261" s="278">
        <v>1535.75</v>
      </c>
      <c r="D261" s="279">
        <v>1527.3166666666666</v>
      </c>
      <c r="E261" s="279">
        <v>1506.6333333333332</v>
      </c>
      <c r="F261" s="279">
        <v>1477.5166666666667</v>
      </c>
      <c r="G261" s="279">
        <v>1456.8333333333333</v>
      </c>
      <c r="H261" s="279">
        <v>1556.4333333333332</v>
      </c>
      <c r="I261" s="279">
        <v>1577.1166666666666</v>
      </c>
      <c r="J261" s="279">
        <v>1606.2333333333331</v>
      </c>
      <c r="K261" s="277">
        <v>1548</v>
      </c>
      <c r="L261" s="277">
        <v>1498.2</v>
      </c>
      <c r="M261" s="277">
        <v>0.80801999999999996</v>
      </c>
    </row>
    <row r="262" spans="1:13">
      <c r="A262" s="268">
        <v>252</v>
      </c>
      <c r="B262" s="277" t="s">
        <v>424</v>
      </c>
      <c r="C262" s="278">
        <v>279.7</v>
      </c>
      <c r="D262" s="279">
        <v>280.68333333333334</v>
      </c>
      <c r="E262" s="279">
        <v>275.41666666666669</v>
      </c>
      <c r="F262" s="279">
        <v>271.13333333333333</v>
      </c>
      <c r="G262" s="279">
        <v>265.86666666666667</v>
      </c>
      <c r="H262" s="279">
        <v>284.9666666666667</v>
      </c>
      <c r="I262" s="279">
        <v>290.23333333333335</v>
      </c>
      <c r="J262" s="279">
        <v>294.51666666666671</v>
      </c>
      <c r="K262" s="277">
        <v>285.95</v>
      </c>
      <c r="L262" s="277">
        <v>276.39999999999998</v>
      </c>
      <c r="M262" s="277">
        <v>1.6945600000000001</v>
      </c>
    </row>
    <row r="263" spans="1:13">
      <c r="A263" s="268">
        <v>253</v>
      </c>
      <c r="B263" s="277" t="s">
        <v>425</v>
      </c>
      <c r="C263" s="278">
        <v>99.7</v>
      </c>
      <c r="D263" s="279">
        <v>99.716666666666654</v>
      </c>
      <c r="E263" s="279">
        <v>98.833333333333314</v>
      </c>
      <c r="F263" s="279">
        <v>97.966666666666654</v>
      </c>
      <c r="G263" s="279">
        <v>97.083333333333314</v>
      </c>
      <c r="H263" s="279">
        <v>100.58333333333331</v>
      </c>
      <c r="I263" s="279">
        <v>101.46666666666667</v>
      </c>
      <c r="J263" s="279">
        <v>102.33333333333331</v>
      </c>
      <c r="K263" s="277">
        <v>100.6</v>
      </c>
      <c r="L263" s="277">
        <v>98.85</v>
      </c>
      <c r="M263" s="277">
        <v>6.55999</v>
      </c>
    </row>
    <row r="264" spans="1:13">
      <c r="A264" s="268">
        <v>254</v>
      </c>
      <c r="B264" s="277" t="s">
        <v>426</v>
      </c>
      <c r="C264" s="278">
        <v>66.349999999999994</v>
      </c>
      <c r="D264" s="279">
        <v>66.616666666666674</v>
      </c>
      <c r="E264" s="279">
        <v>64.283333333333346</v>
      </c>
      <c r="F264" s="279">
        <v>62.216666666666669</v>
      </c>
      <c r="G264" s="279">
        <v>59.88333333333334</v>
      </c>
      <c r="H264" s="279">
        <v>68.683333333333351</v>
      </c>
      <c r="I264" s="279">
        <v>71.016666666666666</v>
      </c>
      <c r="J264" s="279">
        <v>73.083333333333357</v>
      </c>
      <c r="K264" s="277">
        <v>68.95</v>
      </c>
      <c r="L264" s="277">
        <v>64.55</v>
      </c>
      <c r="M264" s="277">
        <v>22.752579999999998</v>
      </c>
    </row>
    <row r="265" spans="1:13">
      <c r="A265" s="268">
        <v>255</v>
      </c>
      <c r="B265" s="277" t="s">
        <v>427</v>
      </c>
      <c r="C265" s="278">
        <v>79.349999999999994</v>
      </c>
      <c r="D265" s="279">
        <v>79.75</v>
      </c>
      <c r="E265" s="279">
        <v>78.5</v>
      </c>
      <c r="F265" s="279">
        <v>77.650000000000006</v>
      </c>
      <c r="G265" s="279">
        <v>76.400000000000006</v>
      </c>
      <c r="H265" s="279">
        <v>80.599999999999994</v>
      </c>
      <c r="I265" s="279">
        <v>81.849999999999994</v>
      </c>
      <c r="J265" s="279">
        <v>82.699999999999989</v>
      </c>
      <c r="K265" s="277">
        <v>81</v>
      </c>
      <c r="L265" s="277">
        <v>78.900000000000006</v>
      </c>
      <c r="M265" s="277">
        <v>6.0727799999999998</v>
      </c>
    </row>
    <row r="266" spans="1:13">
      <c r="A266" s="268">
        <v>256</v>
      </c>
      <c r="B266" s="277" t="s">
        <v>435</v>
      </c>
      <c r="C266" s="278">
        <v>38.75</v>
      </c>
      <c r="D266" s="279">
        <v>38.949999999999996</v>
      </c>
      <c r="E266" s="279">
        <v>37.949999999999989</v>
      </c>
      <c r="F266" s="279">
        <v>37.149999999999991</v>
      </c>
      <c r="G266" s="279">
        <v>36.149999999999984</v>
      </c>
      <c r="H266" s="279">
        <v>39.749999999999993</v>
      </c>
      <c r="I266" s="279">
        <v>40.750000000000007</v>
      </c>
      <c r="J266" s="279">
        <v>41.55</v>
      </c>
      <c r="K266" s="277">
        <v>39.950000000000003</v>
      </c>
      <c r="L266" s="277">
        <v>38.15</v>
      </c>
      <c r="M266" s="277">
        <v>3.5559799999999999</v>
      </c>
    </row>
    <row r="267" spans="1:13">
      <c r="A267" s="268">
        <v>257</v>
      </c>
      <c r="B267" s="277" t="s">
        <v>434</v>
      </c>
      <c r="C267" s="278">
        <v>71.599999999999994</v>
      </c>
      <c r="D267" s="279">
        <v>71.933333333333337</v>
      </c>
      <c r="E267" s="279">
        <v>70.666666666666671</v>
      </c>
      <c r="F267" s="279">
        <v>69.733333333333334</v>
      </c>
      <c r="G267" s="279">
        <v>68.466666666666669</v>
      </c>
      <c r="H267" s="279">
        <v>72.866666666666674</v>
      </c>
      <c r="I267" s="279">
        <v>74.133333333333326</v>
      </c>
      <c r="J267" s="279">
        <v>75.066666666666677</v>
      </c>
      <c r="K267" s="277">
        <v>73.2</v>
      </c>
      <c r="L267" s="277">
        <v>71</v>
      </c>
      <c r="M267" s="277">
        <v>2.8593700000000002</v>
      </c>
    </row>
    <row r="268" spans="1:13">
      <c r="A268" s="268">
        <v>258</v>
      </c>
      <c r="B268" s="277" t="s">
        <v>263</v>
      </c>
      <c r="C268" s="278">
        <v>46.65</v>
      </c>
      <c r="D268" s="279">
        <v>46.65</v>
      </c>
      <c r="E268" s="279">
        <v>46</v>
      </c>
      <c r="F268" s="279">
        <v>45.35</v>
      </c>
      <c r="G268" s="279">
        <v>44.7</v>
      </c>
      <c r="H268" s="279">
        <v>47.3</v>
      </c>
      <c r="I268" s="279">
        <v>47.949999999999989</v>
      </c>
      <c r="J268" s="279">
        <v>48.599999999999994</v>
      </c>
      <c r="K268" s="277">
        <v>47.3</v>
      </c>
      <c r="L268" s="277">
        <v>46</v>
      </c>
      <c r="M268" s="277">
        <v>4.2979399999999996</v>
      </c>
    </row>
    <row r="269" spans="1:13">
      <c r="A269" s="268">
        <v>259</v>
      </c>
      <c r="B269" s="277" t="s">
        <v>130</v>
      </c>
      <c r="C269" s="278">
        <v>209.35</v>
      </c>
      <c r="D269" s="279">
        <v>208.43333333333331</v>
      </c>
      <c r="E269" s="279">
        <v>206.36666666666662</v>
      </c>
      <c r="F269" s="279">
        <v>203.3833333333333</v>
      </c>
      <c r="G269" s="279">
        <v>201.31666666666661</v>
      </c>
      <c r="H269" s="279">
        <v>211.41666666666663</v>
      </c>
      <c r="I269" s="279">
        <v>213.48333333333329</v>
      </c>
      <c r="J269" s="279">
        <v>216.46666666666664</v>
      </c>
      <c r="K269" s="277">
        <v>210.5</v>
      </c>
      <c r="L269" s="277">
        <v>205.45</v>
      </c>
      <c r="M269" s="277">
        <v>52.511589999999998</v>
      </c>
    </row>
    <row r="270" spans="1:13">
      <c r="A270" s="268">
        <v>260</v>
      </c>
      <c r="B270" s="277" t="s">
        <v>264</v>
      </c>
      <c r="C270" s="278">
        <v>746.55</v>
      </c>
      <c r="D270" s="279">
        <v>744.55000000000007</v>
      </c>
      <c r="E270" s="279">
        <v>734.10000000000014</v>
      </c>
      <c r="F270" s="279">
        <v>721.65000000000009</v>
      </c>
      <c r="G270" s="279">
        <v>711.20000000000016</v>
      </c>
      <c r="H270" s="279">
        <v>757.00000000000011</v>
      </c>
      <c r="I270" s="279">
        <v>767.45000000000016</v>
      </c>
      <c r="J270" s="279">
        <v>779.90000000000009</v>
      </c>
      <c r="K270" s="277">
        <v>755</v>
      </c>
      <c r="L270" s="277">
        <v>732.1</v>
      </c>
      <c r="M270" s="277">
        <v>3.9705400000000002</v>
      </c>
    </row>
    <row r="271" spans="1:13">
      <c r="A271" s="268">
        <v>261</v>
      </c>
      <c r="B271" s="277" t="s">
        <v>131</v>
      </c>
      <c r="C271" s="278">
        <v>1744.35</v>
      </c>
      <c r="D271" s="279">
        <v>1731.4666666666665</v>
      </c>
      <c r="E271" s="279">
        <v>1708.1833333333329</v>
      </c>
      <c r="F271" s="279">
        <v>1672.0166666666664</v>
      </c>
      <c r="G271" s="279">
        <v>1648.7333333333329</v>
      </c>
      <c r="H271" s="279">
        <v>1767.633333333333</v>
      </c>
      <c r="I271" s="279">
        <v>1790.9166666666663</v>
      </c>
      <c r="J271" s="279">
        <v>1827.083333333333</v>
      </c>
      <c r="K271" s="277">
        <v>1754.75</v>
      </c>
      <c r="L271" s="277">
        <v>1695.3</v>
      </c>
      <c r="M271" s="277">
        <v>7.3569599999999999</v>
      </c>
    </row>
    <row r="272" spans="1:13">
      <c r="A272" s="268">
        <v>262</v>
      </c>
      <c r="B272" s="277" t="s">
        <v>132</v>
      </c>
      <c r="C272" s="278">
        <v>377.8</v>
      </c>
      <c r="D272" s="279">
        <v>377.48333333333335</v>
      </c>
      <c r="E272" s="279">
        <v>368.31666666666672</v>
      </c>
      <c r="F272" s="279">
        <v>358.83333333333337</v>
      </c>
      <c r="G272" s="279">
        <v>349.66666666666674</v>
      </c>
      <c r="H272" s="279">
        <v>386.9666666666667</v>
      </c>
      <c r="I272" s="279">
        <v>396.13333333333333</v>
      </c>
      <c r="J272" s="279">
        <v>405.61666666666667</v>
      </c>
      <c r="K272" s="277">
        <v>386.65</v>
      </c>
      <c r="L272" s="277">
        <v>368</v>
      </c>
      <c r="M272" s="277">
        <v>33.829990000000002</v>
      </c>
    </row>
    <row r="273" spans="1:13">
      <c r="A273" s="268">
        <v>263</v>
      </c>
      <c r="B273" s="277" t="s">
        <v>437</v>
      </c>
      <c r="C273" s="278">
        <v>123.5</v>
      </c>
      <c r="D273" s="279">
        <v>123.41666666666667</v>
      </c>
      <c r="E273" s="279">
        <v>122.13333333333334</v>
      </c>
      <c r="F273" s="279">
        <v>120.76666666666667</v>
      </c>
      <c r="G273" s="279">
        <v>119.48333333333333</v>
      </c>
      <c r="H273" s="279">
        <v>124.78333333333335</v>
      </c>
      <c r="I273" s="279">
        <v>126.06666666666668</v>
      </c>
      <c r="J273" s="279">
        <v>127.43333333333335</v>
      </c>
      <c r="K273" s="277">
        <v>124.7</v>
      </c>
      <c r="L273" s="277">
        <v>122.05</v>
      </c>
      <c r="M273" s="277">
        <v>3.0314399999999999</v>
      </c>
    </row>
    <row r="274" spans="1:13">
      <c r="A274" s="268">
        <v>264</v>
      </c>
      <c r="B274" s="277" t="s">
        <v>443</v>
      </c>
      <c r="C274" s="278">
        <v>395.5</v>
      </c>
      <c r="D274" s="279">
        <v>396</v>
      </c>
      <c r="E274" s="279">
        <v>393.05</v>
      </c>
      <c r="F274" s="279">
        <v>390.6</v>
      </c>
      <c r="G274" s="279">
        <v>387.65000000000003</v>
      </c>
      <c r="H274" s="279">
        <v>398.45</v>
      </c>
      <c r="I274" s="279">
        <v>401.40000000000003</v>
      </c>
      <c r="J274" s="279">
        <v>403.84999999999997</v>
      </c>
      <c r="K274" s="277">
        <v>398.95</v>
      </c>
      <c r="L274" s="277">
        <v>393.55</v>
      </c>
      <c r="M274" s="277">
        <v>0.76951999999999998</v>
      </c>
    </row>
    <row r="275" spans="1:13">
      <c r="A275" s="268">
        <v>265</v>
      </c>
      <c r="B275" s="277" t="s">
        <v>444</v>
      </c>
      <c r="C275" s="278">
        <v>251.5</v>
      </c>
      <c r="D275" s="279">
        <v>252.88333333333333</v>
      </c>
      <c r="E275" s="279">
        <v>249.21666666666664</v>
      </c>
      <c r="F275" s="279">
        <v>246.93333333333331</v>
      </c>
      <c r="G275" s="279">
        <v>243.26666666666662</v>
      </c>
      <c r="H275" s="279">
        <v>255.16666666666666</v>
      </c>
      <c r="I275" s="279">
        <v>258.83333333333337</v>
      </c>
      <c r="J275" s="279">
        <v>261.11666666666667</v>
      </c>
      <c r="K275" s="277">
        <v>256.55</v>
      </c>
      <c r="L275" s="277">
        <v>250.6</v>
      </c>
      <c r="M275" s="277">
        <v>2.26369</v>
      </c>
    </row>
    <row r="276" spans="1:13">
      <c r="A276" s="268">
        <v>266</v>
      </c>
      <c r="B276" s="277" t="s">
        <v>445</v>
      </c>
      <c r="C276" s="278">
        <v>443.4</v>
      </c>
      <c r="D276" s="279">
        <v>447.7833333333333</v>
      </c>
      <c r="E276" s="279">
        <v>436.61666666666662</v>
      </c>
      <c r="F276" s="279">
        <v>429.83333333333331</v>
      </c>
      <c r="G276" s="279">
        <v>418.66666666666663</v>
      </c>
      <c r="H276" s="279">
        <v>454.56666666666661</v>
      </c>
      <c r="I276" s="279">
        <v>465.73333333333335</v>
      </c>
      <c r="J276" s="279">
        <v>472.51666666666659</v>
      </c>
      <c r="K276" s="277">
        <v>458.95</v>
      </c>
      <c r="L276" s="277">
        <v>441</v>
      </c>
      <c r="M276" s="277">
        <v>3.5572599999999999</v>
      </c>
    </row>
    <row r="277" spans="1:13">
      <c r="A277" s="268">
        <v>267</v>
      </c>
      <c r="B277" s="277" t="s">
        <v>447</v>
      </c>
      <c r="C277" s="278">
        <v>31.05</v>
      </c>
      <c r="D277" s="279">
        <v>31.266666666666666</v>
      </c>
      <c r="E277" s="279">
        <v>30.533333333333331</v>
      </c>
      <c r="F277" s="279">
        <v>30.016666666666666</v>
      </c>
      <c r="G277" s="279">
        <v>29.283333333333331</v>
      </c>
      <c r="H277" s="279">
        <v>31.783333333333331</v>
      </c>
      <c r="I277" s="279">
        <v>32.516666666666666</v>
      </c>
      <c r="J277" s="279">
        <v>33.033333333333331</v>
      </c>
      <c r="K277" s="277">
        <v>32</v>
      </c>
      <c r="L277" s="277">
        <v>30.75</v>
      </c>
      <c r="M277" s="277">
        <v>13.8269</v>
      </c>
    </row>
    <row r="278" spans="1:13">
      <c r="A278" s="268">
        <v>268</v>
      </c>
      <c r="B278" s="277" t="s">
        <v>449</v>
      </c>
      <c r="C278" s="278">
        <v>272.05</v>
      </c>
      <c r="D278" s="279">
        <v>270.56666666666666</v>
      </c>
      <c r="E278" s="279">
        <v>268.63333333333333</v>
      </c>
      <c r="F278" s="279">
        <v>265.21666666666664</v>
      </c>
      <c r="G278" s="279">
        <v>263.2833333333333</v>
      </c>
      <c r="H278" s="279">
        <v>273.98333333333335</v>
      </c>
      <c r="I278" s="279">
        <v>275.91666666666663</v>
      </c>
      <c r="J278" s="279">
        <v>279.33333333333337</v>
      </c>
      <c r="K278" s="277">
        <v>272.5</v>
      </c>
      <c r="L278" s="277">
        <v>267.14999999999998</v>
      </c>
      <c r="M278" s="277">
        <v>3.3008600000000001</v>
      </c>
    </row>
    <row r="279" spans="1:13">
      <c r="A279" s="268">
        <v>269</v>
      </c>
      <c r="B279" s="277" t="s">
        <v>439</v>
      </c>
      <c r="C279" s="278">
        <v>369.05</v>
      </c>
      <c r="D279" s="279">
        <v>369.33333333333331</v>
      </c>
      <c r="E279" s="279">
        <v>366.16666666666663</v>
      </c>
      <c r="F279" s="279">
        <v>363.2833333333333</v>
      </c>
      <c r="G279" s="279">
        <v>360.11666666666662</v>
      </c>
      <c r="H279" s="279">
        <v>372.21666666666664</v>
      </c>
      <c r="I279" s="279">
        <v>375.38333333333327</v>
      </c>
      <c r="J279" s="279">
        <v>378.26666666666665</v>
      </c>
      <c r="K279" s="277">
        <v>372.5</v>
      </c>
      <c r="L279" s="277">
        <v>366.45</v>
      </c>
      <c r="M279" s="277">
        <v>0.89588999999999996</v>
      </c>
    </row>
    <row r="280" spans="1:13">
      <c r="A280" s="268">
        <v>270</v>
      </c>
      <c r="B280" s="277" t="s">
        <v>1780</v>
      </c>
      <c r="C280" s="278">
        <v>733.7</v>
      </c>
      <c r="D280" s="279">
        <v>737.88333333333333</v>
      </c>
      <c r="E280" s="279">
        <v>727.31666666666661</v>
      </c>
      <c r="F280" s="279">
        <v>720.93333333333328</v>
      </c>
      <c r="G280" s="279">
        <v>710.36666666666656</v>
      </c>
      <c r="H280" s="279">
        <v>744.26666666666665</v>
      </c>
      <c r="I280" s="279">
        <v>754.83333333333348</v>
      </c>
      <c r="J280" s="279">
        <v>761.2166666666667</v>
      </c>
      <c r="K280" s="277">
        <v>748.45</v>
      </c>
      <c r="L280" s="277">
        <v>731.5</v>
      </c>
      <c r="M280" s="277">
        <v>8.3700000000000007E-3</v>
      </c>
    </row>
    <row r="281" spans="1:13">
      <c r="A281" s="268">
        <v>271</v>
      </c>
      <c r="B281" s="277" t="s">
        <v>450</v>
      </c>
      <c r="C281" s="278">
        <v>110.15</v>
      </c>
      <c r="D281" s="279">
        <v>111.93333333333334</v>
      </c>
      <c r="E281" s="279">
        <v>105.11666666666667</v>
      </c>
      <c r="F281" s="279">
        <v>100.08333333333334</v>
      </c>
      <c r="G281" s="279">
        <v>93.26666666666668</v>
      </c>
      <c r="H281" s="279">
        <v>116.96666666666667</v>
      </c>
      <c r="I281" s="279">
        <v>123.78333333333333</v>
      </c>
      <c r="J281" s="279">
        <v>128.81666666666666</v>
      </c>
      <c r="K281" s="277">
        <v>118.75</v>
      </c>
      <c r="L281" s="277">
        <v>106.9</v>
      </c>
      <c r="M281" s="277">
        <v>10.16826</v>
      </c>
    </row>
    <row r="282" spans="1:13">
      <c r="A282" s="268">
        <v>272</v>
      </c>
      <c r="B282" s="277" t="s">
        <v>440</v>
      </c>
      <c r="C282" s="278">
        <v>208.75</v>
      </c>
      <c r="D282" s="279">
        <v>208.91666666666666</v>
      </c>
      <c r="E282" s="279">
        <v>206.88333333333333</v>
      </c>
      <c r="F282" s="279">
        <v>205.01666666666668</v>
      </c>
      <c r="G282" s="279">
        <v>202.98333333333335</v>
      </c>
      <c r="H282" s="279">
        <v>210.7833333333333</v>
      </c>
      <c r="I282" s="279">
        <v>212.81666666666666</v>
      </c>
      <c r="J282" s="279">
        <v>214.68333333333328</v>
      </c>
      <c r="K282" s="277">
        <v>210.95</v>
      </c>
      <c r="L282" s="277">
        <v>207.05</v>
      </c>
      <c r="M282" s="277">
        <v>0.51654999999999995</v>
      </c>
    </row>
    <row r="283" spans="1:13">
      <c r="A283" s="268">
        <v>273</v>
      </c>
      <c r="B283" s="277" t="s">
        <v>451</v>
      </c>
      <c r="C283" s="278">
        <v>146.9</v>
      </c>
      <c r="D283" s="279">
        <v>146.75000000000003</v>
      </c>
      <c r="E283" s="279">
        <v>143.20000000000005</v>
      </c>
      <c r="F283" s="279">
        <v>139.50000000000003</v>
      </c>
      <c r="G283" s="279">
        <v>135.95000000000005</v>
      </c>
      <c r="H283" s="279">
        <v>150.45000000000005</v>
      </c>
      <c r="I283" s="279">
        <v>154.00000000000006</v>
      </c>
      <c r="J283" s="279">
        <v>157.70000000000005</v>
      </c>
      <c r="K283" s="277">
        <v>150.30000000000001</v>
      </c>
      <c r="L283" s="277">
        <v>143.05000000000001</v>
      </c>
      <c r="M283" s="277">
        <v>2.2044700000000002</v>
      </c>
    </row>
    <row r="284" spans="1:13">
      <c r="A284" s="268">
        <v>274</v>
      </c>
      <c r="B284" s="277" t="s">
        <v>133</v>
      </c>
      <c r="C284" s="278">
        <v>1374.05</v>
      </c>
      <c r="D284" s="279">
        <v>1363.0666666666666</v>
      </c>
      <c r="E284" s="279">
        <v>1346.2833333333333</v>
      </c>
      <c r="F284" s="279">
        <v>1318.5166666666667</v>
      </c>
      <c r="G284" s="279">
        <v>1301.7333333333333</v>
      </c>
      <c r="H284" s="279">
        <v>1390.8333333333333</v>
      </c>
      <c r="I284" s="279">
        <v>1407.6166666666666</v>
      </c>
      <c r="J284" s="279">
        <v>1435.3833333333332</v>
      </c>
      <c r="K284" s="277">
        <v>1379.85</v>
      </c>
      <c r="L284" s="277">
        <v>1335.3</v>
      </c>
      <c r="M284" s="277">
        <v>43.087739999999997</v>
      </c>
    </row>
    <row r="285" spans="1:13">
      <c r="A285" s="268">
        <v>275</v>
      </c>
      <c r="B285" s="277" t="s">
        <v>441</v>
      </c>
      <c r="C285" s="278">
        <v>67.05</v>
      </c>
      <c r="D285" s="279">
        <v>67.349999999999994</v>
      </c>
      <c r="E285" s="279">
        <v>65.799999999999983</v>
      </c>
      <c r="F285" s="279">
        <v>64.549999999999983</v>
      </c>
      <c r="G285" s="279">
        <v>62.999999999999972</v>
      </c>
      <c r="H285" s="279">
        <v>68.599999999999994</v>
      </c>
      <c r="I285" s="279">
        <v>70.150000000000006</v>
      </c>
      <c r="J285" s="279">
        <v>71.400000000000006</v>
      </c>
      <c r="K285" s="277">
        <v>68.900000000000006</v>
      </c>
      <c r="L285" s="277">
        <v>66.099999999999994</v>
      </c>
      <c r="M285" s="277">
        <v>1.0724899999999999</v>
      </c>
    </row>
    <row r="286" spans="1:13">
      <c r="A286" s="268">
        <v>276</v>
      </c>
      <c r="B286" s="277" t="s">
        <v>438</v>
      </c>
      <c r="C286" s="278">
        <v>443.75</v>
      </c>
      <c r="D286" s="279">
        <v>445.93333333333334</v>
      </c>
      <c r="E286" s="279">
        <v>437.06666666666666</v>
      </c>
      <c r="F286" s="279">
        <v>430.38333333333333</v>
      </c>
      <c r="G286" s="279">
        <v>421.51666666666665</v>
      </c>
      <c r="H286" s="279">
        <v>452.61666666666667</v>
      </c>
      <c r="I286" s="279">
        <v>461.48333333333335</v>
      </c>
      <c r="J286" s="279">
        <v>468.16666666666669</v>
      </c>
      <c r="K286" s="277">
        <v>454.8</v>
      </c>
      <c r="L286" s="277">
        <v>439.25</v>
      </c>
      <c r="M286" s="277">
        <v>0.14166999999999999</v>
      </c>
    </row>
    <row r="287" spans="1:13">
      <c r="A287" s="268">
        <v>277</v>
      </c>
      <c r="B287" s="277" t="s">
        <v>442</v>
      </c>
      <c r="C287" s="278">
        <v>257.2</v>
      </c>
      <c r="D287" s="279">
        <v>258</v>
      </c>
      <c r="E287" s="279">
        <v>254.2</v>
      </c>
      <c r="F287" s="279">
        <v>251.2</v>
      </c>
      <c r="G287" s="279">
        <v>247.39999999999998</v>
      </c>
      <c r="H287" s="279">
        <v>261</v>
      </c>
      <c r="I287" s="279">
        <v>264.79999999999995</v>
      </c>
      <c r="J287" s="279">
        <v>267.8</v>
      </c>
      <c r="K287" s="277">
        <v>261.8</v>
      </c>
      <c r="L287" s="277">
        <v>255</v>
      </c>
      <c r="M287" s="277">
        <v>1.45028</v>
      </c>
    </row>
    <row r="288" spans="1:13">
      <c r="A288" s="268">
        <v>278</v>
      </c>
      <c r="B288" s="277" t="s">
        <v>448</v>
      </c>
      <c r="C288" s="278">
        <v>598.20000000000005</v>
      </c>
      <c r="D288" s="279">
        <v>601.9</v>
      </c>
      <c r="E288" s="279">
        <v>586.29999999999995</v>
      </c>
      <c r="F288" s="279">
        <v>574.4</v>
      </c>
      <c r="G288" s="279">
        <v>558.79999999999995</v>
      </c>
      <c r="H288" s="279">
        <v>613.79999999999995</v>
      </c>
      <c r="I288" s="279">
        <v>629.40000000000009</v>
      </c>
      <c r="J288" s="279">
        <v>641.29999999999995</v>
      </c>
      <c r="K288" s="277">
        <v>617.5</v>
      </c>
      <c r="L288" s="277">
        <v>590</v>
      </c>
      <c r="M288" s="277">
        <v>2.7830499999999998</v>
      </c>
    </row>
    <row r="289" spans="1:13">
      <c r="A289" s="268">
        <v>279</v>
      </c>
      <c r="B289" s="277" t="s">
        <v>446</v>
      </c>
      <c r="C289" s="278">
        <v>45.35</v>
      </c>
      <c r="D289" s="279">
        <v>45.533333333333331</v>
      </c>
      <c r="E289" s="279">
        <v>45.066666666666663</v>
      </c>
      <c r="F289" s="279">
        <v>44.783333333333331</v>
      </c>
      <c r="G289" s="279">
        <v>44.316666666666663</v>
      </c>
      <c r="H289" s="279">
        <v>45.816666666666663</v>
      </c>
      <c r="I289" s="279">
        <v>46.283333333333331</v>
      </c>
      <c r="J289" s="279">
        <v>46.566666666666663</v>
      </c>
      <c r="K289" s="277">
        <v>46</v>
      </c>
      <c r="L289" s="277">
        <v>45.25</v>
      </c>
      <c r="M289" s="277">
        <v>12.05911</v>
      </c>
    </row>
    <row r="290" spans="1:13">
      <c r="A290" s="268">
        <v>280</v>
      </c>
      <c r="B290" s="277" t="s">
        <v>134</v>
      </c>
      <c r="C290" s="278">
        <v>61.95</v>
      </c>
      <c r="D290" s="279">
        <v>62.1</v>
      </c>
      <c r="E290" s="279">
        <v>61.45</v>
      </c>
      <c r="F290" s="279">
        <v>60.95</v>
      </c>
      <c r="G290" s="279">
        <v>60.300000000000004</v>
      </c>
      <c r="H290" s="279">
        <v>62.6</v>
      </c>
      <c r="I290" s="279">
        <v>63.249999999999993</v>
      </c>
      <c r="J290" s="279">
        <v>63.75</v>
      </c>
      <c r="K290" s="277">
        <v>62.75</v>
      </c>
      <c r="L290" s="277">
        <v>61.6</v>
      </c>
      <c r="M290" s="277">
        <v>63.249099999999999</v>
      </c>
    </row>
    <row r="291" spans="1:13">
      <c r="A291" s="268">
        <v>281</v>
      </c>
      <c r="B291" s="277" t="s">
        <v>453</v>
      </c>
      <c r="C291" s="278">
        <v>20.9</v>
      </c>
      <c r="D291" s="279">
        <v>20.866666666666667</v>
      </c>
      <c r="E291" s="279">
        <v>20.433333333333334</v>
      </c>
      <c r="F291" s="279">
        <v>19.966666666666665</v>
      </c>
      <c r="G291" s="279">
        <v>19.533333333333331</v>
      </c>
      <c r="H291" s="279">
        <v>21.333333333333336</v>
      </c>
      <c r="I291" s="279">
        <v>21.766666666666673</v>
      </c>
      <c r="J291" s="279">
        <v>22.233333333333338</v>
      </c>
      <c r="K291" s="277">
        <v>21.3</v>
      </c>
      <c r="L291" s="277">
        <v>20.399999999999999</v>
      </c>
      <c r="M291" s="277">
        <v>7.9393099999999999</v>
      </c>
    </row>
    <row r="292" spans="1:13">
      <c r="A292" s="268">
        <v>282</v>
      </c>
      <c r="B292" s="277" t="s">
        <v>358</v>
      </c>
      <c r="C292" s="278">
        <v>1945.5</v>
      </c>
      <c r="D292" s="279">
        <v>1948.1666666666667</v>
      </c>
      <c r="E292" s="279">
        <v>1922.3333333333335</v>
      </c>
      <c r="F292" s="279">
        <v>1899.1666666666667</v>
      </c>
      <c r="G292" s="279">
        <v>1873.3333333333335</v>
      </c>
      <c r="H292" s="279">
        <v>1971.3333333333335</v>
      </c>
      <c r="I292" s="279">
        <v>1997.166666666667</v>
      </c>
      <c r="J292" s="279">
        <v>2020.3333333333335</v>
      </c>
      <c r="K292" s="277">
        <v>1974</v>
      </c>
      <c r="L292" s="277">
        <v>1925</v>
      </c>
      <c r="M292" s="277">
        <v>0.79013</v>
      </c>
    </row>
    <row r="293" spans="1:13">
      <c r="A293" s="268">
        <v>283</v>
      </c>
      <c r="B293" s="277" t="s">
        <v>454</v>
      </c>
      <c r="C293" s="278">
        <v>718.25</v>
      </c>
      <c r="D293" s="279">
        <v>706.58333333333337</v>
      </c>
      <c r="E293" s="279">
        <v>689.16666666666674</v>
      </c>
      <c r="F293" s="279">
        <v>660.08333333333337</v>
      </c>
      <c r="G293" s="279">
        <v>642.66666666666674</v>
      </c>
      <c r="H293" s="279">
        <v>735.66666666666674</v>
      </c>
      <c r="I293" s="279">
        <v>753.08333333333348</v>
      </c>
      <c r="J293" s="279">
        <v>782.16666666666674</v>
      </c>
      <c r="K293" s="277">
        <v>724</v>
      </c>
      <c r="L293" s="277">
        <v>677.5</v>
      </c>
      <c r="M293" s="277">
        <v>21.667210000000001</v>
      </c>
    </row>
    <row r="294" spans="1:13">
      <c r="A294" s="268">
        <v>284</v>
      </c>
      <c r="B294" s="277" t="s">
        <v>452</v>
      </c>
      <c r="C294" s="278">
        <v>2858.95</v>
      </c>
      <c r="D294" s="279">
        <v>2858</v>
      </c>
      <c r="E294" s="279">
        <v>2816</v>
      </c>
      <c r="F294" s="279">
        <v>2773.05</v>
      </c>
      <c r="G294" s="279">
        <v>2731.05</v>
      </c>
      <c r="H294" s="279">
        <v>2900.95</v>
      </c>
      <c r="I294" s="279">
        <v>2942.95</v>
      </c>
      <c r="J294" s="279">
        <v>2985.8999999999996</v>
      </c>
      <c r="K294" s="277">
        <v>2900</v>
      </c>
      <c r="L294" s="277">
        <v>2815.05</v>
      </c>
      <c r="M294" s="277">
        <v>5.645E-2</v>
      </c>
    </row>
    <row r="295" spans="1:13">
      <c r="A295" s="268">
        <v>285</v>
      </c>
      <c r="B295" s="277" t="s">
        <v>455</v>
      </c>
      <c r="C295" s="278">
        <v>24.3</v>
      </c>
      <c r="D295" s="279">
        <v>24.466666666666669</v>
      </c>
      <c r="E295" s="279">
        <v>23.683333333333337</v>
      </c>
      <c r="F295" s="279">
        <v>23.06666666666667</v>
      </c>
      <c r="G295" s="279">
        <v>22.283333333333339</v>
      </c>
      <c r="H295" s="279">
        <v>25.083333333333336</v>
      </c>
      <c r="I295" s="279">
        <v>25.866666666666667</v>
      </c>
      <c r="J295" s="279">
        <v>26.483333333333334</v>
      </c>
      <c r="K295" s="277">
        <v>25.25</v>
      </c>
      <c r="L295" s="277">
        <v>23.85</v>
      </c>
      <c r="M295" s="277">
        <v>30.714300000000001</v>
      </c>
    </row>
    <row r="296" spans="1:13">
      <c r="A296" s="268">
        <v>286</v>
      </c>
      <c r="B296" s="277" t="s">
        <v>135</v>
      </c>
      <c r="C296" s="278">
        <v>273.95</v>
      </c>
      <c r="D296" s="279">
        <v>273.11666666666662</v>
      </c>
      <c r="E296" s="279">
        <v>270.83333333333326</v>
      </c>
      <c r="F296" s="279">
        <v>267.71666666666664</v>
      </c>
      <c r="G296" s="279">
        <v>265.43333333333328</v>
      </c>
      <c r="H296" s="279">
        <v>276.23333333333323</v>
      </c>
      <c r="I296" s="279">
        <v>278.51666666666665</v>
      </c>
      <c r="J296" s="279">
        <v>281.63333333333321</v>
      </c>
      <c r="K296" s="277">
        <v>275.39999999999998</v>
      </c>
      <c r="L296" s="277">
        <v>270</v>
      </c>
      <c r="M296" s="277">
        <v>27.409279999999999</v>
      </c>
    </row>
    <row r="297" spans="1:13">
      <c r="A297" s="268">
        <v>287</v>
      </c>
      <c r="B297" s="277" t="s">
        <v>456</v>
      </c>
      <c r="C297" s="278">
        <v>661.85</v>
      </c>
      <c r="D297" s="279">
        <v>668.26666666666665</v>
      </c>
      <c r="E297" s="279">
        <v>654.5333333333333</v>
      </c>
      <c r="F297" s="279">
        <v>647.2166666666667</v>
      </c>
      <c r="G297" s="279">
        <v>633.48333333333335</v>
      </c>
      <c r="H297" s="279">
        <v>675.58333333333326</v>
      </c>
      <c r="I297" s="279">
        <v>689.31666666666661</v>
      </c>
      <c r="J297" s="279">
        <v>696.63333333333321</v>
      </c>
      <c r="K297" s="277">
        <v>682</v>
      </c>
      <c r="L297" s="277">
        <v>660.95</v>
      </c>
      <c r="M297" s="277">
        <v>0.96540000000000004</v>
      </c>
    </row>
    <row r="298" spans="1:13">
      <c r="A298" s="268">
        <v>288</v>
      </c>
      <c r="B298" s="277" t="s">
        <v>136</v>
      </c>
      <c r="C298" s="278">
        <v>916.55</v>
      </c>
      <c r="D298" s="279">
        <v>921.94999999999993</v>
      </c>
      <c r="E298" s="279">
        <v>905.94999999999982</v>
      </c>
      <c r="F298" s="279">
        <v>895.34999999999991</v>
      </c>
      <c r="G298" s="279">
        <v>879.3499999999998</v>
      </c>
      <c r="H298" s="279">
        <v>932.54999999999984</v>
      </c>
      <c r="I298" s="279">
        <v>948.55000000000007</v>
      </c>
      <c r="J298" s="279">
        <v>959.14999999999986</v>
      </c>
      <c r="K298" s="277">
        <v>937.95</v>
      </c>
      <c r="L298" s="277">
        <v>911.35</v>
      </c>
      <c r="M298" s="277">
        <v>90.751109999999997</v>
      </c>
    </row>
    <row r="299" spans="1:13">
      <c r="A299" s="268">
        <v>289</v>
      </c>
      <c r="B299" s="277" t="s">
        <v>266</v>
      </c>
      <c r="C299" s="278">
        <v>2261.9499999999998</v>
      </c>
      <c r="D299" s="279">
        <v>2290.3166666666666</v>
      </c>
      <c r="E299" s="279">
        <v>2221.6333333333332</v>
      </c>
      <c r="F299" s="279">
        <v>2181.3166666666666</v>
      </c>
      <c r="G299" s="279">
        <v>2112.6333333333332</v>
      </c>
      <c r="H299" s="279">
        <v>2330.6333333333332</v>
      </c>
      <c r="I299" s="279">
        <v>2399.3166666666666</v>
      </c>
      <c r="J299" s="279">
        <v>2439.6333333333332</v>
      </c>
      <c r="K299" s="277">
        <v>2359</v>
      </c>
      <c r="L299" s="277">
        <v>2250</v>
      </c>
      <c r="M299" s="277">
        <v>2.3014100000000002</v>
      </c>
    </row>
    <row r="300" spans="1:13">
      <c r="A300" s="268">
        <v>290</v>
      </c>
      <c r="B300" s="277" t="s">
        <v>265</v>
      </c>
      <c r="C300" s="278">
        <v>1399.4</v>
      </c>
      <c r="D300" s="279">
        <v>1407.1833333333332</v>
      </c>
      <c r="E300" s="279">
        <v>1381.5666666666664</v>
      </c>
      <c r="F300" s="279">
        <v>1363.7333333333331</v>
      </c>
      <c r="G300" s="279">
        <v>1338.1166666666663</v>
      </c>
      <c r="H300" s="279">
        <v>1425.0166666666664</v>
      </c>
      <c r="I300" s="279">
        <v>1450.6333333333332</v>
      </c>
      <c r="J300" s="279">
        <v>1468.4666666666665</v>
      </c>
      <c r="K300" s="277">
        <v>1432.8</v>
      </c>
      <c r="L300" s="277">
        <v>1389.35</v>
      </c>
      <c r="M300" s="277">
        <v>0.87516000000000005</v>
      </c>
    </row>
    <row r="301" spans="1:13">
      <c r="A301" s="268">
        <v>291</v>
      </c>
      <c r="B301" s="277" t="s">
        <v>137</v>
      </c>
      <c r="C301" s="278">
        <v>863</v>
      </c>
      <c r="D301" s="279">
        <v>859.73333333333323</v>
      </c>
      <c r="E301" s="279">
        <v>854.56666666666649</v>
      </c>
      <c r="F301" s="279">
        <v>846.13333333333321</v>
      </c>
      <c r="G301" s="279">
        <v>840.96666666666647</v>
      </c>
      <c r="H301" s="279">
        <v>868.16666666666652</v>
      </c>
      <c r="I301" s="279">
        <v>873.33333333333326</v>
      </c>
      <c r="J301" s="279">
        <v>881.76666666666654</v>
      </c>
      <c r="K301" s="277">
        <v>864.9</v>
      </c>
      <c r="L301" s="277">
        <v>851.3</v>
      </c>
      <c r="M301" s="277">
        <v>15.9002</v>
      </c>
    </row>
    <row r="302" spans="1:13">
      <c r="A302" s="268">
        <v>292</v>
      </c>
      <c r="B302" s="277" t="s">
        <v>457</v>
      </c>
      <c r="C302" s="278">
        <v>1149.45</v>
      </c>
      <c r="D302" s="279">
        <v>1147.1499999999999</v>
      </c>
      <c r="E302" s="279">
        <v>1129.2999999999997</v>
      </c>
      <c r="F302" s="279">
        <v>1109.1499999999999</v>
      </c>
      <c r="G302" s="279">
        <v>1091.2999999999997</v>
      </c>
      <c r="H302" s="279">
        <v>1167.2999999999997</v>
      </c>
      <c r="I302" s="279">
        <v>1185.1499999999996</v>
      </c>
      <c r="J302" s="279">
        <v>1205.2999999999997</v>
      </c>
      <c r="K302" s="277">
        <v>1165</v>
      </c>
      <c r="L302" s="277">
        <v>1127</v>
      </c>
      <c r="M302" s="277">
        <v>0.44277</v>
      </c>
    </row>
    <row r="303" spans="1:13">
      <c r="A303" s="268">
        <v>293</v>
      </c>
      <c r="B303" s="277" t="s">
        <v>138</v>
      </c>
      <c r="C303" s="278">
        <v>603.35</v>
      </c>
      <c r="D303" s="279">
        <v>598.94999999999993</v>
      </c>
      <c r="E303" s="279">
        <v>588.89999999999986</v>
      </c>
      <c r="F303" s="279">
        <v>574.44999999999993</v>
      </c>
      <c r="G303" s="279">
        <v>564.39999999999986</v>
      </c>
      <c r="H303" s="279">
        <v>613.39999999999986</v>
      </c>
      <c r="I303" s="279">
        <v>623.44999999999982</v>
      </c>
      <c r="J303" s="279">
        <v>637.89999999999986</v>
      </c>
      <c r="K303" s="277">
        <v>609</v>
      </c>
      <c r="L303" s="277">
        <v>584.5</v>
      </c>
      <c r="M303" s="277">
        <v>76.060289999999995</v>
      </c>
    </row>
    <row r="304" spans="1:13">
      <c r="A304" s="268">
        <v>294</v>
      </c>
      <c r="B304" s="277" t="s">
        <v>139</v>
      </c>
      <c r="C304" s="278">
        <v>148.6</v>
      </c>
      <c r="D304" s="279">
        <v>149.70000000000002</v>
      </c>
      <c r="E304" s="279">
        <v>145.90000000000003</v>
      </c>
      <c r="F304" s="279">
        <v>143.20000000000002</v>
      </c>
      <c r="G304" s="279">
        <v>139.40000000000003</v>
      </c>
      <c r="H304" s="279">
        <v>152.40000000000003</v>
      </c>
      <c r="I304" s="279">
        <v>156.20000000000005</v>
      </c>
      <c r="J304" s="279">
        <v>158.90000000000003</v>
      </c>
      <c r="K304" s="277">
        <v>153.5</v>
      </c>
      <c r="L304" s="277">
        <v>147</v>
      </c>
      <c r="M304" s="277">
        <v>193.82517000000001</v>
      </c>
    </row>
    <row r="305" spans="1:13">
      <c r="A305" s="268">
        <v>295</v>
      </c>
      <c r="B305" s="277" t="s">
        <v>461</v>
      </c>
      <c r="C305" s="278">
        <v>26.45</v>
      </c>
      <c r="D305" s="279">
        <v>25.95</v>
      </c>
      <c r="E305" s="279">
        <v>25.45</v>
      </c>
      <c r="F305" s="279">
        <v>24.45</v>
      </c>
      <c r="G305" s="279">
        <v>23.95</v>
      </c>
      <c r="H305" s="279">
        <v>26.95</v>
      </c>
      <c r="I305" s="279">
        <v>27.45</v>
      </c>
      <c r="J305" s="279">
        <v>28.45</v>
      </c>
      <c r="K305" s="277">
        <v>26.45</v>
      </c>
      <c r="L305" s="277">
        <v>24.95</v>
      </c>
      <c r="M305" s="277">
        <v>14.115729999999999</v>
      </c>
    </row>
    <row r="306" spans="1:13">
      <c r="A306" s="268">
        <v>296</v>
      </c>
      <c r="B306" s="277" t="s">
        <v>319</v>
      </c>
      <c r="C306" s="278">
        <v>11.85</v>
      </c>
      <c r="D306" s="279">
        <v>11.799999999999999</v>
      </c>
      <c r="E306" s="279">
        <v>11.649999999999999</v>
      </c>
      <c r="F306" s="279">
        <v>11.45</v>
      </c>
      <c r="G306" s="279">
        <v>11.299999999999999</v>
      </c>
      <c r="H306" s="279">
        <v>11.999999999999998</v>
      </c>
      <c r="I306" s="279">
        <v>12.15</v>
      </c>
      <c r="J306" s="279">
        <v>12.349999999999998</v>
      </c>
      <c r="K306" s="277">
        <v>11.95</v>
      </c>
      <c r="L306" s="277">
        <v>11.6</v>
      </c>
      <c r="M306" s="277">
        <v>48.649760000000001</v>
      </c>
    </row>
    <row r="307" spans="1:13">
      <c r="A307" s="268">
        <v>297</v>
      </c>
      <c r="B307" s="277" t="s">
        <v>464</v>
      </c>
      <c r="C307" s="278">
        <v>109.9</v>
      </c>
      <c r="D307" s="279">
        <v>110.05</v>
      </c>
      <c r="E307" s="279">
        <v>108.3</v>
      </c>
      <c r="F307" s="279">
        <v>106.7</v>
      </c>
      <c r="G307" s="279">
        <v>104.95</v>
      </c>
      <c r="H307" s="279">
        <v>111.64999999999999</v>
      </c>
      <c r="I307" s="279">
        <v>113.39999999999999</v>
      </c>
      <c r="J307" s="279">
        <v>114.99999999999999</v>
      </c>
      <c r="K307" s="277">
        <v>111.8</v>
      </c>
      <c r="L307" s="277">
        <v>108.45</v>
      </c>
      <c r="M307" s="277">
        <v>1.3216600000000001</v>
      </c>
    </row>
    <row r="308" spans="1:13">
      <c r="A308" s="268">
        <v>298</v>
      </c>
      <c r="B308" s="277" t="s">
        <v>466</v>
      </c>
      <c r="C308" s="278">
        <v>315.39999999999998</v>
      </c>
      <c r="D308" s="279">
        <v>313.58333333333331</v>
      </c>
      <c r="E308" s="279">
        <v>304.16666666666663</v>
      </c>
      <c r="F308" s="279">
        <v>292.93333333333334</v>
      </c>
      <c r="G308" s="279">
        <v>283.51666666666665</v>
      </c>
      <c r="H308" s="279">
        <v>324.81666666666661</v>
      </c>
      <c r="I308" s="279">
        <v>334.23333333333323</v>
      </c>
      <c r="J308" s="279">
        <v>345.46666666666658</v>
      </c>
      <c r="K308" s="277">
        <v>323</v>
      </c>
      <c r="L308" s="277">
        <v>302.35000000000002</v>
      </c>
      <c r="M308" s="277">
        <v>0.23083999999999999</v>
      </c>
    </row>
    <row r="309" spans="1:13">
      <c r="A309" s="268">
        <v>299</v>
      </c>
      <c r="B309" s="277" t="s">
        <v>462</v>
      </c>
      <c r="C309" s="278">
        <v>3118.15</v>
      </c>
      <c r="D309" s="279">
        <v>3131.6333333333332</v>
      </c>
      <c r="E309" s="279">
        <v>3085.2666666666664</v>
      </c>
      <c r="F309" s="279">
        <v>3052.3833333333332</v>
      </c>
      <c r="G309" s="279">
        <v>3006.0166666666664</v>
      </c>
      <c r="H309" s="279">
        <v>3164.5166666666664</v>
      </c>
      <c r="I309" s="279">
        <v>3210.8833333333332</v>
      </c>
      <c r="J309" s="279">
        <v>3243.7666666666664</v>
      </c>
      <c r="K309" s="277">
        <v>3178</v>
      </c>
      <c r="L309" s="277">
        <v>3098.75</v>
      </c>
      <c r="M309" s="277">
        <v>9.64E-2</v>
      </c>
    </row>
    <row r="310" spans="1:13">
      <c r="A310" s="268">
        <v>300</v>
      </c>
      <c r="B310" s="277" t="s">
        <v>463</v>
      </c>
      <c r="C310" s="278">
        <v>224.2</v>
      </c>
      <c r="D310" s="279">
        <v>224.88333333333335</v>
      </c>
      <c r="E310" s="279">
        <v>222.8666666666667</v>
      </c>
      <c r="F310" s="279">
        <v>221.53333333333336</v>
      </c>
      <c r="G310" s="279">
        <v>219.51666666666671</v>
      </c>
      <c r="H310" s="279">
        <v>226.2166666666667</v>
      </c>
      <c r="I310" s="279">
        <v>228.23333333333335</v>
      </c>
      <c r="J310" s="279">
        <v>229.56666666666669</v>
      </c>
      <c r="K310" s="277">
        <v>226.9</v>
      </c>
      <c r="L310" s="277">
        <v>223.55</v>
      </c>
      <c r="M310" s="277">
        <v>0.57479000000000002</v>
      </c>
    </row>
    <row r="311" spans="1:13">
      <c r="A311" s="268">
        <v>301</v>
      </c>
      <c r="B311" s="277" t="s">
        <v>140</v>
      </c>
      <c r="C311" s="278">
        <v>180.5</v>
      </c>
      <c r="D311" s="279">
        <v>178.5</v>
      </c>
      <c r="E311" s="279">
        <v>175.25</v>
      </c>
      <c r="F311" s="279">
        <v>170</v>
      </c>
      <c r="G311" s="279">
        <v>166.75</v>
      </c>
      <c r="H311" s="279">
        <v>183.75</v>
      </c>
      <c r="I311" s="279">
        <v>187</v>
      </c>
      <c r="J311" s="279">
        <v>192.25</v>
      </c>
      <c r="K311" s="277">
        <v>181.75</v>
      </c>
      <c r="L311" s="277">
        <v>173.25</v>
      </c>
      <c r="M311" s="277">
        <v>146.97879</v>
      </c>
    </row>
    <row r="312" spans="1:13">
      <c r="A312" s="268">
        <v>302</v>
      </c>
      <c r="B312" s="277" t="s">
        <v>141</v>
      </c>
      <c r="C312" s="278">
        <v>349.7</v>
      </c>
      <c r="D312" s="279">
        <v>350.7</v>
      </c>
      <c r="E312" s="279">
        <v>347</v>
      </c>
      <c r="F312" s="279">
        <v>344.3</v>
      </c>
      <c r="G312" s="279">
        <v>340.6</v>
      </c>
      <c r="H312" s="279">
        <v>353.4</v>
      </c>
      <c r="I312" s="279">
        <v>357.09999999999991</v>
      </c>
      <c r="J312" s="279">
        <v>359.79999999999995</v>
      </c>
      <c r="K312" s="277">
        <v>354.4</v>
      </c>
      <c r="L312" s="277">
        <v>348</v>
      </c>
      <c r="M312" s="277">
        <v>25.450559999999999</v>
      </c>
    </row>
    <row r="313" spans="1:13">
      <c r="A313" s="268">
        <v>303</v>
      </c>
      <c r="B313" s="277" t="s">
        <v>142</v>
      </c>
      <c r="C313" s="278">
        <v>6065.95</v>
      </c>
      <c r="D313" s="279">
        <v>6041.3</v>
      </c>
      <c r="E313" s="279">
        <v>5992.6</v>
      </c>
      <c r="F313" s="279">
        <v>5919.25</v>
      </c>
      <c r="G313" s="279">
        <v>5870.55</v>
      </c>
      <c r="H313" s="279">
        <v>6114.6500000000005</v>
      </c>
      <c r="I313" s="279">
        <v>6163.3499999999995</v>
      </c>
      <c r="J313" s="279">
        <v>6236.7000000000007</v>
      </c>
      <c r="K313" s="277">
        <v>6090</v>
      </c>
      <c r="L313" s="277">
        <v>5967.95</v>
      </c>
      <c r="M313" s="277">
        <v>7.0170199999999996</v>
      </c>
    </row>
    <row r="314" spans="1:13">
      <c r="A314" s="268">
        <v>304</v>
      </c>
      <c r="B314" s="277" t="s">
        <v>458</v>
      </c>
      <c r="C314" s="278">
        <v>674</v>
      </c>
      <c r="D314" s="279">
        <v>677.43333333333339</v>
      </c>
      <c r="E314" s="279">
        <v>664.71666666666681</v>
      </c>
      <c r="F314" s="279">
        <v>655.43333333333339</v>
      </c>
      <c r="G314" s="279">
        <v>642.71666666666681</v>
      </c>
      <c r="H314" s="279">
        <v>686.71666666666681</v>
      </c>
      <c r="I314" s="279">
        <v>699.43333333333351</v>
      </c>
      <c r="J314" s="279">
        <v>708.71666666666681</v>
      </c>
      <c r="K314" s="277">
        <v>690.15</v>
      </c>
      <c r="L314" s="277">
        <v>668.15</v>
      </c>
      <c r="M314" s="277">
        <v>0.1515</v>
      </c>
    </row>
    <row r="315" spans="1:13">
      <c r="A315" s="268">
        <v>305</v>
      </c>
      <c r="B315" s="277" t="s">
        <v>143</v>
      </c>
      <c r="C315" s="278">
        <v>611.6</v>
      </c>
      <c r="D315" s="279">
        <v>606.9666666666667</v>
      </c>
      <c r="E315" s="279">
        <v>599.63333333333344</v>
      </c>
      <c r="F315" s="279">
        <v>587.66666666666674</v>
      </c>
      <c r="G315" s="279">
        <v>580.33333333333348</v>
      </c>
      <c r="H315" s="279">
        <v>618.93333333333339</v>
      </c>
      <c r="I315" s="279">
        <v>626.26666666666665</v>
      </c>
      <c r="J315" s="279">
        <v>638.23333333333335</v>
      </c>
      <c r="K315" s="277">
        <v>614.29999999999995</v>
      </c>
      <c r="L315" s="277">
        <v>595</v>
      </c>
      <c r="M315" s="277">
        <v>45.5349</v>
      </c>
    </row>
    <row r="316" spans="1:13">
      <c r="A316" s="268">
        <v>306</v>
      </c>
      <c r="B316" s="277" t="s">
        <v>472</v>
      </c>
      <c r="C316" s="278">
        <v>1455.4</v>
      </c>
      <c r="D316" s="279">
        <v>1474.3666666666668</v>
      </c>
      <c r="E316" s="279">
        <v>1424.0333333333335</v>
      </c>
      <c r="F316" s="279">
        <v>1392.6666666666667</v>
      </c>
      <c r="G316" s="279">
        <v>1342.3333333333335</v>
      </c>
      <c r="H316" s="279">
        <v>1505.7333333333336</v>
      </c>
      <c r="I316" s="279">
        <v>1556.0666666666666</v>
      </c>
      <c r="J316" s="279">
        <v>1587.4333333333336</v>
      </c>
      <c r="K316" s="277">
        <v>1524.7</v>
      </c>
      <c r="L316" s="277">
        <v>1443</v>
      </c>
      <c r="M316" s="277">
        <v>2.4639099999999998</v>
      </c>
    </row>
    <row r="317" spans="1:13">
      <c r="A317" s="268">
        <v>307</v>
      </c>
      <c r="B317" s="277" t="s">
        <v>468</v>
      </c>
      <c r="C317" s="278">
        <v>1540.55</v>
      </c>
      <c r="D317" s="279">
        <v>1521.5166666666667</v>
      </c>
      <c r="E317" s="279">
        <v>1485.0333333333333</v>
      </c>
      <c r="F317" s="279">
        <v>1429.5166666666667</v>
      </c>
      <c r="G317" s="279">
        <v>1393.0333333333333</v>
      </c>
      <c r="H317" s="279">
        <v>1577.0333333333333</v>
      </c>
      <c r="I317" s="279">
        <v>1613.5166666666664</v>
      </c>
      <c r="J317" s="279">
        <v>1669.0333333333333</v>
      </c>
      <c r="K317" s="277">
        <v>1558</v>
      </c>
      <c r="L317" s="277">
        <v>1466</v>
      </c>
      <c r="M317" s="277">
        <v>1.4718599999999999</v>
      </c>
    </row>
    <row r="318" spans="1:13">
      <c r="A318" s="268">
        <v>308</v>
      </c>
      <c r="B318" s="277" t="s">
        <v>144</v>
      </c>
      <c r="C318" s="278">
        <v>570.1</v>
      </c>
      <c r="D318" s="279">
        <v>570.51666666666677</v>
      </c>
      <c r="E318" s="279">
        <v>561.23333333333358</v>
      </c>
      <c r="F318" s="279">
        <v>552.36666666666679</v>
      </c>
      <c r="G318" s="279">
        <v>543.0833333333336</v>
      </c>
      <c r="H318" s="279">
        <v>579.38333333333355</v>
      </c>
      <c r="I318" s="279">
        <v>588.66666666666663</v>
      </c>
      <c r="J318" s="279">
        <v>597.53333333333353</v>
      </c>
      <c r="K318" s="277">
        <v>579.79999999999995</v>
      </c>
      <c r="L318" s="277">
        <v>561.65</v>
      </c>
      <c r="M318" s="277">
        <v>10.538500000000001</v>
      </c>
    </row>
    <row r="319" spans="1:13">
      <c r="A319" s="268">
        <v>309</v>
      </c>
      <c r="B319" s="277" t="s">
        <v>145</v>
      </c>
      <c r="C319" s="278">
        <v>1028.05</v>
      </c>
      <c r="D319" s="279">
        <v>1021.3166666666666</v>
      </c>
      <c r="E319" s="279">
        <v>1005.7333333333331</v>
      </c>
      <c r="F319" s="279">
        <v>983.41666666666652</v>
      </c>
      <c r="G319" s="279">
        <v>967.83333333333303</v>
      </c>
      <c r="H319" s="279">
        <v>1043.6333333333332</v>
      </c>
      <c r="I319" s="279">
        <v>1059.2166666666667</v>
      </c>
      <c r="J319" s="279">
        <v>1081.5333333333333</v>
      </c>
      <c r="K319" s="277">
        <v>1036.9000000000001</v>
      </c>
      <c r="L319" s="277">
        <v>999</v>
      </c>
      <c r="M319" s="277">
        <v>15.6508</v>
      </c>
    </row>
    <row r="320" spans="1:13">
      <c r="A320" s="268">
        <v>310</v>
      </c>
      <c r="B320" s="277" t="s">
        <v>465</v>
      </c>
      <c r="C320" s="278">
        <v>160.80000000000001</v>
      </c>
      <c r="D320" s="279">
        <v>160.65</v>
      </c>
      <c r="E320" s="279">
        <v>158.65</v>
      </c>
      <c r="F320" s="279">
        <v>156.5</v>
      </c>
      <c r="G320" s="279">
        <v>154.5</v>
      </c>
      <c r="H320" s="279">
        <v>162.80000000000001</v>
      </c>
      <c r="I320" s="279">
        <v>164.8</v>
      </c>
      <c r="J320" s="279">
        <v>166.95000000000002</v>
      </c>
      <c r="K320" s="277">
        <v>162.65</v>
      </c>
      <c r="L320" s="277">
        <v>158.5</v>
      </c>
      <c r="M320" s="277">
        <v>0.31402000000000002</v>
      </c>
    </row>
    <row r="321" spans="1:13">
      <c r="A321" s="268">
        <v>311</v>
      </c>
      <c r="B321" s="277" t="s">
        <v>1976</v>
      </c>
      <c r="C321" s="278">
        <v>214.05</v>
      </c>
      <c r="D321" s="279">
        <v>213.1</v>
      </c>
      <c r="E321" s="279">
        <v>210.39999999999998</v>
      </c>
      <c r="F321" s="279">
        <v>206.74999999999997</v>
      </c>
      <c r="G321" s="279">
        <v>204.04999999999995</v>
      </c>
      <c r="H321" s="279">
        <v>216.75</v>
      </c>
      <c r="I321" s="279">
        <v>219.45</v>
      </c>
      <c r="J321" s="279">
        <v>223.10000000000002</v>
      </c>
      <c r="K321" s="277">
        <v>215.8</v>
      </c>
      <c r="L321" s="277">
        <v>209.45</v>
      </c>
      <c r="M321" s="277">
        <v>17.23837</v>
      </c>
    </row>
    <row r="322" spans="1:13">
      <c r="A322" s="268">
        <v>312</v>
      </c>
      <c r="B322" s="277" t="s">
        <v>469</v>
      </c>
      <c r="C322" s="278">
        <v>71.900000000000006</v>
      </c>
      <c r="D322" s="279">
        <v>71.38333333333334</v>
      </c>
      <c r="E322" s="279">
        <v>70.666666666666686</v>
      </c>
      <c r="F322" s="279">
        <v>69.433333333333351</v>
      </c>
      <c r="G322" s="279">
        <v>68.716666666666697</v>
      </c>
      <c r="H322" s="279">
        <v>72.616666666666674</v>
      </c>
      <c r="I322" s="279">
        <v>73.333333333333343</v>
      </c>
      <c r="J322" s="279">
        <v>74.566666666666663</v>
      </c>
      <c r="K322" s="277">
        <v>72.099999999999994</v>
      </c>
      <c r="L322" s="277">
        <v>70.150000000000006</v>
      </c>
      <c r="M322" s="277">
        <v>7.4766199999999996</v>
      </c>
    </row>
    <row r="323" spans="1:13">
      <c r="A323" s="268">
        <v>313</v>
      </c>
      <c r="B323" s="277" t="s">
        <v>470</v>
      </c>
      <c r="C323" s="278">
        <v>301.05</v>
      </c>
      <c r="D323" s="279">
        <v>303.01666666666665</v>
      </c>
      <c r="E323" s="279">
        <v>296.0333333333333</v>
      </c>
      <c r="F323" s="279">
        <v>291.01666666666665</v>
      </c>
      <c r="G323" s="279">
        <v>284.0333333333333</v>
      </c>
      <c r="H323" s="279">
        <v>308.0333333333333</v>
      </c>
      <c r="I323" s="279">
        <v>315.01666666666665</v>
      </c>
      <c r="J323" s="279">
        <v>320.0333333333333</v>
      </c>
      <c r="K323" s="277">
        <v>310</v>
      </c>
      <c r="L323" s="277">
        <v>298</v>
      </c>
      <c r="M323" s="277">
        <v>3.9273699999999998</v>
      </c>
    </row>
    <row r="324" spans="1:13">
      <c r="A324" s="268">
        <v>314</v>
      </c>
      <c r="B324" s="277" t="s">
        <v>146</v>
      </c>
      <c r="C324" s="278">
        <v>1011.15</v>
      </c>
      <c r="D324" s="279">
        <v>1013.5333333333333</v>
      </c>
      <c r="E324" s="279">
        <v>1002.2166666666667</v>
      </c>
      <c r="F324" s="279">
        <v>993.28333333333342</v>
      </c>
      <c r="G324" s="279">
        <v>981.96666666666681</v>
      </c>
      <c r="H324" s="279">
        <v>1022.4666666666666</v>
      </c>
      <c r="I324" s="279">
        <v>1033.7833333333333</v>
      </c>
      <c r="J324" s="279">
        <v>1042.7166666666665</v>
      </c>
      <c r="K324" s="277">
        <v>1024.8499999999999</v>
      </c>
      <c r="L324" s="277">
        <v>1004.6</v>
      </c>
      <c r="M324" s="277">
        <v>7.7961799999999997</v>
      </c>
    </row>
    <row r="325" spans="1:13">
      <c r="A325" s="268">
        <v>315</v>
      </c>
      <c r="B325" s="277" t="s">
        <v>459</v>
      </c>
      <c r="C325" s="278">
        <v>19.45</v>
      </c>
      <c r="D325" s="279">
        <v>19.416666666666664</v>
      </c>
      <c r="E325" s="279">
        <v>19.18333333333333</v>
      </c>
      <c r="F325" s="279">
        <v>18.916666666666664</v>
      </c>
      <c r="G325" s="279">
        <v>18.68333333333333</v>
      </c>
      <c r="H325" s="279">
        <v>19.68333333333333</v>
      </c>
      <c r="I325" s="279">
        <v>19.916666666666664</v>
      </c>
      <c r="J325" s="279">
        <v>20.18333333333333</v>
      </c>
      <c r="K325" s="277">
        <v>19.649999999999999</v>
      </c>
      <c r="L325" s="277">
        <v>19.149999999999999</v>
      </c>
      <c r="M325" s="277">
        <v>21.783100000000001</v>
      </c>
    </row>
    <row r="326" spans="1:13">
      <c r="A326" s="268">
        <v>316</v>
      </c>
      <c r="B326" s="277" t="s">
        <v>460</v>
      </c>
      <c r="C326" s="278">
        <v>142.15</v>
      </c>
      <c r="D326" s="279">
        <v>143.03333333333333</v>
      </c>
      <c r="E326" s="279">
        <v>141.11666666666667</v>
      </c>
      <c r="F326" s="279">
        <v>140.08333333333334</v>
      </c>
      <c r="G326" s="279">
        <v>138.16666666666669</v>
      </c>
      <c r="H326" s="279">
        <v>144.06666666666666</v>
      </c>
      <c r="I326" s="279">
        <v>145.98333333333335</v>
      </c>
      <c r="J326" s="279">
        <v>147.01666666666665</v>
      </c>
      <c r="K326" s="277">
        <v>144.94999999999999</v>
      </c>
      <c r="L326" s="277">
        <v>142</v>
      </c>
      <c r="M326" s="277">
        <v>2.3063099999999999</v>
      </c>
    </row>
    <row r="327" spans="1:13">
      <c r="A327" s="268">
        <v>317</v>
      </c>
      <c r="B327" s="277" t="s">
        <v>147</v>
      </c>
      <c r="C327" s="278">
        <v>96.75</v>
      </c>
      <c r="D327" s="279">
        <v>96.25</v>
      </c>
      <c r="E327" s="279">
        <v>95.3</v>
      </c>
      <c r="F327" s="279">
        <v>93.85</v>
      </c>
      <c r="G327" s="279">
        <v>92.899999999999991</v>
      </c>
      <c r="H327" s="279">
        <v>97.7</v>
      </c>
      <c r="I327" s="279">
        <v>98.649999999999991</v>
      </c>
      <c r="J327" s="279">
        <v>100.10000000000001</v>
      </c>
      <c r="K327" s="277">
        <v>97.2</v>
      </c>
      <c r="L327" s="277">
        <v>94.8</v>
      </c>
      <c r="M327" s="277">
        <v>81.964299999999994</v>
      </c>
    </row>
    <row r="328" spans="1:13">
      <c r="A328" s="268">
        <v>318</v>
      </c>
      <c r="B328" s="277" t="s">
        <v>471</v>
      </c>
      <c r="C328" s="278">
        <v>710.45</v>
      </c>
      <c r="D328" s="279">
        <v>696.81666666666661</v>
      </c>
      <c r="E328" s="279">
        <v>678.63333333333321</v>
      </c>
      <c r="F328" s="279">
        <v>646.81666666666661</v>
      </c>
      <c r="G328" s="279">
        <v>628.63333333333321</v>
      </c>
      <c r="H328" s="279">
        <v>728.63333333333321</v>
      </c>
      <c r="I328" s="279">
        <v>746.81666666666661</v>
      </c>
      <c r="J328" s="279">
        <v>778.63333333333321</v>
      </c>
      <c r="K328" s="277">
        <v>715</v>
      </c>
      <c r="L328" s="277">
        <v>665</v>
      </c>
      <c r="M328" s="277">
        <v>3.0514100000000002</v>
      </c>
    </row>
    <row r="329" spans="1:13">
      <c r="A329" s="268">
        <v>319</v>
      </c>
      <c r="B329" s="277" t="s">
        <v>268</v>
      </c>
      <c r="C329" s="278">
        <v>979.6</v>
      </c>
      <c r="D329" s="279">
        <v>986.5333333333333</v>
      </c>
      <c r="E329" s="279">
        <v>969.16666666666663</v>
      </c>
      <c r="F329" s="279">
        <v>958.73333333333335</v>
      </c>
      <c r="G329" s="279">
        <v>941.36666666666667</v>
      </c>
      <c r="H329" s="279">
        <v>996.96666666666658</v>
      </c>
      <c r="I329" s="279">
        <v>1014.3333333333334</v>
      </c>
      <c r="J329" s="279">
        <v>1024.7666666666664</v>
      </c>
      <c r="K329" s="277">
        <v>1003.9</v>
      </c>
      <c r="L329" s="277">
        <v>976.1</v>
      </c>
      <c r="M329" s="277">
        <v>2.7725200000000001</v>
      </c>
    </row>
    <row r="330" spans="1:13">
      <c r="A330" s="268">
        <v>320</v>
      </c>
      <c r="B330" s="277" t="s">
        <v>148</v>
      </c>
      <c r="C330" s="278">
        <v>63357.35</v>
      </c>
      <c r="D330" s="279">
        <v>63750.299999999996</v>
      </c>
      <c r="E330" s="279">
        <v>62707.049999999988</v>
      </c>
      <c r="F330" s="279">
        <v>62056.749999999993</v>
      </c>
      <c r="G330" s="279">
        <v>61013.499999999985</v>
      </c>
      <c r="H330" s="279">
        <v>64400.599999999991</v>
      </c>
      <c r="I330" s="279">
        <v>65443.850000000006</v>
      </c>
      <c r="J330" s="279">
        <v>66094.149999999994</v>
      </c>
      <c r="K330" s="277">
        <v>64793.55</v>
      </c>
      <c r="L330" s="277">
        <v>63100</v>
      </c>
      <c r="M330" s="277">
        <v>0.13508999999999999</v>
      </c>
    </row>
    <row r="331" spans="1:13">
      <c r="A331" s="268">
        <v>321</v>
      </c>
      <c r="B331" s="277" t="s">
        <v>267</v>
      </c>
      <c r="C331" s="278">
        <v>36.6</v>
      </c>
      <c r="D331" s="279">
        <v>36.833333333333336</v>
      </c>
      <c r="E331" s="279">
        <v>35.866666666666674</v>
      </c>
      <c r="F331" s="279">
        <v>35.13333333333334</v>
      </c>
      <c r="G331" s="279">
        <v>34.166666666666679</v>
      </c>
      <c r="H331" s="279">
        <v>37.56666666666667</v>
      </c>
      <c r="I331" s="279">
        <v>38.533333333333324</v>
      </c>
      <c r="J331" s="279">
        <v>39.266666666666666</v>
      </c>
      <c r="K331" s="277">
        <v>37.799999999999997</v>
      </c>
      <c r="L331" s="277">
        <v>36.1</v>
      </c>
      <c r="M331" s="277">
        <v>21.461480000000002</v>
      </c>
    </row>
    <row r="332" spans="1:13">
      <c r="A332" s="268">
        <v>322</v>
      </c>
      <c r="B332" s="277" t="s">
        <v>149</v>
      </c>
      <c r="C332" s="278">
        <v>1305.8499999999999</v>
      </c>
      <c r="D332" s="279">
        <v>1304.0999999999999</v>
      </c>
      <c r="E332" s="279">
        <v>1279.3999999999999</v>
      </c>
      <c r="F332" s="279">
        <v>1252.95</v>
      </c>
      <c r="G332" s="279">
        <v>1228.25</v>
      </c>
      <c r="H332" s="279">
        <v>1330.5499999999997</v>
      </c>
      <c r="I332" s="279">
        <v>1355.2499999999995</v>
      </c>
      <c r="J332" s="279">
        <v>1381.6999999999996</v>
      </c>
      <c r="K332" s="277">
        <v>1328.8</v>
      </c>
      <c r="L332" s="277">
        <v>1277.6500000000001</v>
      </c>
      <c r="M332" s="277">
        <v>33.472920000000002</v>
      </c>
    </row>
    <row r="333" spans="1:13">
      <c r="A333" s="268">
        <v>323</v>
      </c>
      <c r="B333" s="277" t="s">
        <v>3162</v>
      </c>
      <c r="C333" s="278">
        <v>284.14999999999998</v>
      </c>
      <c r="D333" s="279">
        <v>284.7</v>
      </c>
      <c r="E333" s="279">
        <v>282.54999999999995</v>
      </c>
      <c r="F333" s="279">
        <v>280.95</v>
      </c>
      <c r="G333" s="279">
        <v>278.79999999999995</v>
      </c>
      <c r="H333" s="279">
        <v>286.29999999999995</v>
      </c>
      <c r="I333" s="279">
        <v>288.44999999999993</v>
      </c>
      <c r="J333" s="279">
        <v>290.04999999999995</v>
      </c>
      <c r="K333" s="277">
        <v>286.85000000000002</v>
      </c>
      <c r="L333" s="277">
        <v>283.10000000000002</v>
      </c>
      <c r="M333" s="277">
        <v>4.9560700000000004</v>
      </c>
    </row>
    <row r="334" spans="1:13">
      <c r="A334" s="268">
        <v>324</v>
      </c>
      <c r="B334" s="277" t="s">
        <v>269</v>
      </c>
      <c r="C334" s="278">
        <v>728.95</v>
      </c>
      <c r="D334" s="279">
        <v>712.58333333333337</v>
      </c>
      <c r="E334" s="279">
        <v>686.36666666666679</v>
      </c>
      <c r="F334" s="279">
        <v>643.78333333333342</v>
      </c>
      <c r="G334" s="279">
        <v>617.56666666666683</v>
      </c>
      <c r="H334" s="279">
        <v>755.16666666666674</v>
      </c>
      <c r="I334" s="279">
        <v>781.38333333333321</v>
      </c>
      <c r="J334" s="279">
        <v>823.9666666666667</v>
      </c>
      <c r="K334" s="277">
        <v>738.8</v>
      </c>
      <c r="L334" s="277">
        <v>670</v>
      </c>
      <c r="M334" s="277">
        <v>21.55029</v>
      </c>
    </row>
    <row r="335" spans="1:13">
      <c r="A335" s="268">
        <v>325</v>
      </c>
      <c r="B335" s="277" t="s">
        <v>150</v>
      </c>
      <c r="C335" s="278">
        <v>33.950000000000003</v>
      </c>
      <c r="D335" s="279">
        <v>34.016666666666673</v>
      </c>
      <c r="E335" s="279">
        <v>33.683333333333344</v>
      </c>
      <c r="F335" s="279">
        <v>33.416666666666671</v>
      </c>
      <c r="G335" s="279">
        <v>33.083333333333343</v>
      </c>
      <c r="H335" s="279">
        <v>34.283333333333346</v>
      </c>
      <c r="I335" s="279">
        <v>34.616666666666674</v>
      </c>
      <c r="J335" s="279">
        <v>34.883333333333347</v>
      </c>
      <c r="K335" s="277">
        <v>34.35</v>
      </c>
      <c r="L335" s="277">
        <v>33.75</v>
      </c>
      <c r="M335" s="277">
        <v>72.051349999999999</v>
      </c>
    </row>
    <row r="336" spans="1:13">
      <c r="A336" s="268">
        <v>326</v>
      </c>
      <c r="B336" s="277" t="s">
        <v>261</v>
      </c>
      <c r="C336" s="278">
        <v>3272.3</v>
      </c>
      <c r="D336" s="279">
        <v>3245.7666666666664</v>
      </c>
      <c r="E336" s="279">
        <v>3197.5333333333328</v>
      </c>
      <c r="F336" s="279">
        <v>3122.7666666666664</v>
      </c>
      <c r="G336" s="279">
        <v>3074.5333333333328</v>
      </c>
      <c r="H336" s="279">
        <v>3320.5333333333328</v>
      </c>
      <c r="I336" s="279">
        <v>3368.7666666666664</v>
      </c>
      <c r="J336" s="279">
        <v>3443.5333333333328</v>
      </c>
      <c r="K336" s="277">
        <v>3294</v>
      </c>
      <c r="L336" s="277">
        <v>3171</v>
      </c>
      <c r="M336" s="277">
        <v>2.9699800000000001</v>
      </c>
    </row>
    <row r="337" spans="1:13">
      <c r="A337" s="268">
        <v>327</v>
      </c>
      <c r="B337" s="277" t="s">
        <v>478</v>
      </c>
      <c r="C337" s="278">
        <v>1785.05</v>
      </c>
      <c r="D337" s="279">
        <v>1784.1666666666667</v>
      </c>
      <c r="E337" s="279">
        <v>1768.3333333333335</v>
      </c>
      <c r="F337" s="279">
        <v>1751.6166666666668</v>
      </c>
      <c r="G337" s="279">
        <v>1735.7833333333335</v>
      </c>
      <c r="H337" s="279">
        <v>1800.8833333333334</v>
      </c>
      <c r="I337" s="279">
        <v>1816.7166666666669</v>
      </c>
      <c r="J337" s="279">
        <v>1833.4333333333334</v>
      </c>
      <c r="K337" s="277">
        <v>1800</v>
      </c>
      <c r="L337" s="277">
        <v>1767.45</v>
      </c>
      <c r="M337" s="277">
        <v>0.70562000000000002</v>
      </c>
    </row>
    <row r="338" spans="1:13">
      <c r="A338" s="268">
        <v>328</v>
      </c>
      <c r="B338" s="277" t="s">
        <v>151</v>
      </c>
      <c r="C338" s="278">
        <v>24.9</v>
      </c>
      <c r="D338" s="279">
        <v>25.033333333333331</v>
      </c>
      <c r="E338" s="279">
        <v>24.666666666666664</v>
      </c>
      <c r="F338" s="279">
        <v>24.433333333333334</v>
      </c>
      <c r="G338" s="279">
        <v>24.066666666666666</v>
      </c>
      <c r="H338" s="279">
        <v>25.266666666666662</v>
      </c>
      <c r="I338" s="279">
        <v>25.633333333333329</v>
      </c>
      <c r="J338" s="279">
        <v>25.86666666666666</v>
      </c>
      <c r="K338" s="277">
        <v>25.4</v>
      </c>
      <c r="L338" s="277">
        <v>24.8</v>
      </c>
      <c r="M338" s="277">
        <v>73.045529999999999</v>
      </c>
    </row>
    <row r="339" spans="1:13">
      <c r="A339" s="268">
        <v>329</v>
      </c>
      <c r="B339" s="277" t="s">
        <v>477</v>
      </c>
      <c r="C339" s="278">
        <v>48.55</v>
      </c>
      <c r="D339" s="279">
        <v>48.783333333333331</v>
      </c>
      <c r="E339" s="279">
        <v>47.11666666666666</v>
      </c>
      <c r="F339" s="279">
        <v>45.68333333333333</v>
      </c>
      <c r="G339" s="279">
        <v>44.016666666666659</v>
      </c>
      <c r="H339" s="279">
        <v>50.216666666666661</v>
      </c>
      <c r="I339" s="279">
        <v>51.883333333333333</v>
      </c>
      <c r="J339" s="279">
        <v>53.316666666666663</v>
      </c>
      <c r="K339" s="277">
        <v>50.45</v>
      </c>
      <c r="L339" s="277">
        <v>47.35</v>
      </c>
      <c r="M339" s="277">
        <v>5.58528</v>
      </c>
    </row>
    <row r="340" spans="1:13">
      <c r="A340" s="268">
        <v>330</v>
      </c>
      <c r="B340" s="277" t="s">
        <v>152</v>
      </c>
      <c r="C340" s="278">
        <v>31.85</v>
      </c>
      <c r="D340" s="279">
        <v>31.883333333333336</v>
      </c>
      <c r="E340" s="279">
        <v>31.56666666666667</v>
      </c>
      <c r="F340" s="279">
        <v>31.283333333333335</v>
      </c>
      <c r="G340" s="279">
        <v>30.966666666666669</v>
      </c>
      <c r="H340" s="279">
        <v>32.166666666666671</v>
      </c>
      <c r="I340" s="279">
        <v>32.483333333333341</v>
      </c>
      <c r="J340" s="279">
        <v>32.766666666666673</v>
      </c>
      <c r="K340" s="277">
        <v>32.200000000000003</v>
      </c>
      <c r="L340" s="277">
        <v>31.6</v>
      </c>
      <c r="M340" s="277">
        <v>89.511430000000004</v>
      </c>
    </row>
    <row r="341" spans="1:13">
      <c r="A341" s="268">
        <v>331</v>
      </c>
      <c r="B341" s="277" t="s">
        <v>473</v>
      </c>
      <c r="C341" s="278">
        <v>454.7</v>
      </c>
      <c r="D341" s="279">
        <v>455.25</v>
      </c>
      <c r="E341" s="279">
        <v>445.75</v>
      </c>
      <c r="F341" s="279">
        <v>436.8</v>
      </c>
      <c r="G341" s="279">
        <v>427.3</v>
      </c>
      <c r="H341" s="279">
        <v>464.2</v>
      </c>
      <c r="I341" s="279">
        <v>473.7</v>
      </c>
      <c r="J341" s="279">
        <v>482.65</v>
      </c>
      <c r="K341" s="277">
        <v>464.75</v>
      </c>
      <c r="L341" s="277">
        <v>446.3</v>
      </c>
      <c r="M341" s="277">
        <v>2.2355200000000002</v>
      </c>
    </row>
    <row r="342" spans="1:13">
      <c r="A342" s="268">
        <v>332</v>
      </c>
      <c r="B342" s="277" t="s">
        <v>153</v>
      </c>
      <c r="C342" s="278">
        <v>17256.400000000001</v>
      </c>
      <c r="D342" s="279">
        <v>17201.783333333336</v>
      </c>
      <c r="E342" s="279">
        <v>17104.616666666672</v>
      </c>
      <c r="F342" s="279">
        <v>16952.833333333336</v>
      </c>
      <c r="G342" s="279">
        <v>16855.666666666672</v>
      </c>
      <c r="H342" s="279">
        <v>17353.566666666673</v>
      </c>
      <c r="I342" s="279">
        <v>17450.733333333337</v>
      </c>
      <c r="J342" s="279">
        <v>17602.516666666674</v>
      </c>
      <c r="K342" s="277">
        <v>17298.95</v>
      </c>
      <c r="L342" s="277">
        <v>17050</v>
      </c>
      <c r="M342" s="277">
        <v>1.06941</v>
      </c>
    </row>
    <row r="343" spans="1:13">
      <c r="A343" s="268">
        <v>333</v>
      </c>
      <c r="B343" s="277" t="s">
        <v>3182</v>
      </c>
      <c r="C343" s="278">
        <v>44.15</v>
      </c>
      <c r="D343" s="279">
        <v>44.616666666666667</v>
      </c>
      <c r="E343" s="279">
        <v>42.833333333333336</v>
      </c>
      <c r="F343" s="279">
        <v>41.516666666666666</v>
      </c>
      <c r="G343" s="279">
        <v>39.733333333333334</v>
      </c>
      <c r="H343" s="279">
        <v>45.933333333333337</v>
      </c>
      <c r="I343" s="279">
        <v>47.716666666666669</v>
      </c>
      <c r="J343" s="279">
        <v>49.033333333333339</v>
      </c>
      <c r="K343" s="277">
        <v>46.4</v>
      </c>
      <c r="L343" s="277">
        <v>43.3</v>
      </c>
      <c r="M343" s="277">
        <v>50.371360000000003</v>
      </c>
    </row>
    <row r="344" spans="1:13">
      <c r="A344" s="268">
        <v>334</v>
      </c>
      <c r="B344" s="277" t="s">
        <v>476</v>
      </c>
      <c r="C344" s="278">
        <v>40.799999999999997</v>
      </c>
      <c r="D344" s="279">
        <v>39.466666666666669</v>
      </c>
      <c r="E344" s="279">
        <v>36.833333333333336</v>
      </c>
      <c r="F344" s="279">
        <v>32.866666666666667</v>
      </c>
      <c r="G344" s="279">
        <v>30.233333333333334</v>
      </c>
      <c r="H344" s="279">
        <v>43.433333333333337</v>
      </c>
      <c r="I344" s="279">
        <v>46.066666666666663</v>
      </c>
      <c r="J344" s="279">
        <v>50.033333333333339</v>
      </c>
      <c r="K344" s="277">
        <v>42.1</v>
      </c>
      <c r="L344" s="277">
        <v>35.5</v>
      </c>
      <c r="M344" s="277">
        <v>214.18072000000001</v>
      </c>
    </row>
    <row r="345" spans="1:13">
      <c r="A345" s="268">
        <v>335</v>
      </c>
      <c r="B345" s="277" t="s">
        <v>475</v>
      </c>
      <c r="C345" s="278">
        <v>296.7</v>
      </c>
      <c r="D345" s="279">
        <v>291.61666666666667</v>
      </c>
      <c r="E345" s="279">
        <v>283.23333333333335</v>
      </c>
      <c r="F345" s="279">
        <v>269.76666666666665</v>
      </c>
      <c r="G345" s="279">
        <v>261.38333333333333</v>
      </c>
      <c r="H345" s="279">
        <v>305.08333333333337</v>
      </c>
      <c r="I345" s="279">
        <v>313.4666666666667</v>
      </c>
      <c r="J345" s="279">
        <v>326.93333333333339</v>
      </c>
      <c r="K345" s="277">
        <v>300</v>
      </c>
      <c r="L345" s="277">
        <v>278.14999999999998</v>
      </c>
      <c r="M345" s="277">
        <v>2.5757400000000001</v>
      </c>
    </row>
    <row r="346" spans="1:13">
      <c r="A346" s="268">
        <v>336</v>
      </c>
      <c r="B346" s="277" t="s">
        <v>270</v>
      </c>
      <c r="C346" s="278">
        <v>20.100000000000001</v>
      </c>
      <c r="D346" s="279">
        <v>20.150000000000002</v>
      </c>
      <c r="E346" s="279">
        <v>20.000000000000004</v>
      </c>
      <c r="F346" s="279">
        <v>19.900000000000002</v>
      </c>
      <c r="G346" s="279">
        <v>19.750000000000004</v>
      </c>
      <c r="H346" s="279">
        <v>20.250000000000004</v>
      </c>
      <c r="I346" s="279">
        <v>20.400000000000002</v>
      </c>
      <c r="J346" s="279">
        <v>20.500000000000004</v>
      </c>
      <c r="K346" s="277">
        <v>20.3</v>
      </c>
      <c r="L346" s="277">
        <v>20.05</v>
      </c>
      <c r="M346" s="277">
        <v>38.38823</v>
      </c>
    </row>
    <row r="347" spans="1:13">
      <c r="A347" s="268">
        <v>337</v>
      </c>
      <c r="B347" s="277" t="s">
        <v>283</v>
      </c>
      <c r="C347" s="278">
        <v>121.95</v>
      </c>
      <c r="D347" s="279">
        <v>121.91666666666667</v>
      </c>
      <c r="E347" s="279">
        <v>119.13333333333334</v>
      </c>
      <c r="F347" s="279">
        <v>116.31666666666666</v>
      </c>
      <c r="G347" s="279">
        <v>113.53333333333333</v>
      </c>
      <c r="H347" s="279">
        <v>124.73333333333335</v>
      </c>
      <c r="I347" s="279">
        <v>127.51666666666668</v>
      </c>
      <c r="J347" s="279">
        <v>130.33333333333337</v>
      </c>
      <c r="K347" s="277">
        <v>124.7</v>
      </c>
      <c r="L347" s="277">
        <v>119.1</v>
      </c>
      <c r="M347" s="277">
        <v>7.1693100000000003</v>
      </c>
    </row>
    <row r="348" spans="1:13">
      <c r="A348" s="268">
        <v>338</v>
      </c>
      <c r="B348" s="277" t="s">
        <v>154</v>
      </c>
      <c r="C348" s="278">
        <v>1635.35</v>
      </c>
      <c r="D348" s="279">
        <v>1643.45</v>
      </c>
      <c r="E348" s="279">
        <v>1613.9</v>
      </c>
      <c r="F348" s="279">
        <v>1592.45</v>
      </c>
      <c r="G348" s="279">
        <v>1562.9</v>
      </c>
      <c r="H348" s="279">
        <v>1664.9</v>
      </c>
      <c r="I348" s="279">
        <v>1694.4499999999998</v>
      </c>
      <c r="J348" s="279">
        <v>1715.9</v>
      </c>
      <c r="K348" s="277">
        <v>1673</v>
      </c>
      <c r="L348" s="277">
        <v>1622</v>
      </c>
      <c r="M348" s="277">
        <v>2.6368900000000002</v>
      </c>
    </row>
    <row r="349" spans="1:13">
      <c r="A349" s="268">
        <v>339</v>
      </c>
      <c r="B349" s="277" t="s">
        <v>479</v>
      </c>
      <c r="C349" s="278">
        <v>1187.8499999999999</v>
      </c>
      <c r="D349" s="279">
        <v>1192.75</v>
      </c>
      <c r="E349" s="279">
        <v>1180.1500000000001</v>
      </c>
      <c r="F349" s="279">
        <v>1172.45</v>
      </c>
      <c r="G349" s="279">
        <v>1159.8500000000001</v>
      </c>
      <c r="H349" s="279">
        <v>1200.45</v>
      </c>
      <c r="I349" s="279">
        <v>1213.05</v>
      </c>
      <c r="J349" s="279">
        <v>1220.75</v>
      </c>
      <c r="K349" s="277">
        <v>1205.3499999999999</v>
      </c>
      <c r="L349" s="277">
        <v>1185.05</v>
      </c>
      <c r="M349" s="277">
        <v>0.15804000000000001</v>
      </c>
    </row>
    <row r="350" spans="1:13">
      <c r="A350" s="268">
        <v>340</v>
      </c>
      <c r="B350" s="277" t="s">
        <v>474</v>
      </c>
      <c r="C350" s="278">
        <v>47.75</v>
      </c>
      <c r="D350" s="279">
        <v>47.766666666666673</v>
      </c>
      <c r="E350" s="279">
        <v>47.033333333333346</v>
      </c>
      <c r="F350" s="279">
        <v>46.31666666666667</v>
      </c>
      <c r="G350" s="279">
        <v>45.583333333333343</v>
      </c>
      <c r="H350" s="279">
        <v>48.483333333333348</v>
      </c>
      <c r="I350" s="279">
        <v>49.216666666666683</v>
      </c>
      <c r="J350" s="279">
        <v>49.933333333333351</v>
      </c>
      <c r="K350" s="277">
        <v>48.5</v>
      </c>
      <c r="L350" s="277">
        <v>47.05</v>
      </c>
      <c r="M350" s="277">
        <v>9.4352599999999995</v>
      </c>
    </row>
    <row r="351" spans="1:13">
      <c r="A351" s="268">
        <v>341</v>
      </c>
      <c r="B351" s="277" t="s">
        <v>155</v>
      </c>
      <c r="C351" s="278">
        <v>86.4</v>
      </c>
      <c r="D351" s="279">
        <v>86.033333333333346</v>
      </c>
      <c r="E351" s="279">
        <v>85.066666666666691</v>
      </c>
      <c r="F351" s="279">
        <v>83.733333333333348</v>
      </c>
      <c r="G351" s="279">
        <v>82.766666666666694</v>
      </c>
      <c r="H351" s="279">
        <v>87.366666666666688</v>
      </c>
      <c r="I351" s="279">
        <v>88.333333333333357</v>
      </c>
      <c r="J351" s="279">
        <v>89.666666666666686</v>
      </c>
      <c r="K351" s="277">
        <v>87</v>
      </c>
      <c r="L351" s="277">
        <v>84.7</v>
      </c>
      <c r="M351" s="277">
        <v>107.82438999999999</v>
      </c>
    </row>
    <row r="352" spans="1:13">
      <c r="A352" s="268">
        <v>342</v>
      </c>
      <c r="B352" s="277" t="s">
        <v>156</v>
      </c>
      <c r="C352" s="278">
        <v>90.55</v>
      </c>
      <c r="D352" s="279">
        <v>90.8</v>
      </c>
      <c r="E352" s="279">
        <v>90</v>
      </c>
      <c r="F352" s="279">
        <v>89.45</v>
      </c>
      <c r="G352" s="279">
        <v>88.65</v>
      </c>
      <c r="H352" s="279">
        <v>91.35</v>
      </c>
      <c r="I352" s="279">
        <v>92.149999999999977</v>
      </c>
      <c r="J352" s="279">
        <v>92.699999999999989</v>
      </c>
      <c r="K352" s="277">
        <v>91.6</v>
      </c>
      <c r="L352" s="277">
        <v>90.25</v>
      </c>
      <c r="M352" s="277">
        <v>111.61644</v>
      </c>
    </row>
    <row r="353" spans="1:13">
      <c r="A353" s="268">
        <v>343</v>
      </c>
      <c r="B353" s="277" t="s">
        <v>271</v>
      </c>
      <c r="C353" s="278">
        <v>406.8</v>
      </c>
      <c r="D353" s="279">
        <v>400.01666666666671</v>
      </c>
      <c r="E353" s="279">
        <v>387.13333333333344</v>
      </c>
      <c r="F353" s="279">
        <v>367.46666666666675</v>
      </c>
      <c r="G353" s="279">
        <v>354.58333333333348</v>
      </c>
      <c r="H353" s="279">
        <v>419.68333333333339</v>
      </c>
      <c r="I353" s="279">
        <v>432.56666666666672</v>
      </c>
      <c r="J353" s="279">
        <v>452.23333333333335</v>
      </c>
      <c r="K353" s="277">
        <v>412.9</v>
      </c>
      <c r="L353" s="277">
        <v>380.35</v>
      </c>
      <c r="M353" s="277">
        <v>8.2767599999999995</v>
      </c>
    </row>
    <row r="354" spans="1:13">
      <c r="A354" s="268">
        <v>344</v>
      </c>
      <c r="B354" s="277" t="s">
        <v>272</v>
      </c>
      <c r="C354" s="278">
        <v>3043.55</v>
      </c>
      <c r="D354" s="279">
        <v>3053.9500000000003</v>
      </c>
      <c r="E354" s="279">
        <v>3005.6500000000005</v>
      </c>
      <c r="F354" s="279">
        <v>2967.7500000000005</v>
      </c>
      <c r="G354" s="279">
        <v>2919.4500000000007</v>
      </c>
      <c r="H354" s="279">
        <v>3091.8500000000004</v>
      </c>
      <c r="I354" s="279">
        <v>3140.1500000000005</v>
      </c>
      <c r="J354" s="279">
        <v>3178.05</v>
      </c>
      <c r="K354" s="277">
        <v>3102.25</v>
      </c>
      <c r="L354" s="277">
        <v>3016.05</v>
      </c>
      <c r="M354" s="277">
        <v>0.14013999999999999</v>
      </c>
    </row>
    <row r="355" spans="1:13">
      <c r="A355" s="268">
        <v>345</v>
      </c>
      <c r="B355" s="277" t="s">
        <v>157</v>
      </c>
      <c r="C355" s="278">
        <v>96.6</v>
      </c>
      <c r="D355" s="279">
        <v>96.416666666666671</v>
      </c>
      <c r="E355" s="279">
        <v>95.233333333333348</v>
      </c>
      <c r="F355" s="279">
        <v>93.866666666666674</v>
      </c>
      <c r="G355" s="279">
        <v>92.683333333333351</v>
      </c>
      <c r="H355" s="279">
        <v>97.783333333333346</v>
      </c>
      <c r="I355" s="279">
        <v>98.966666666666654</v>
      </c>
      <c r="J355" s="279">
        <v>100.33333333333334</v>
      </c>
      <c r="K355" s="277">
        <v>97.6</v>
      </c>
      <c r="L355" s="277">
        <v>95.05</v>
      </c>
      <c r="M355" s="277">
        <v>10.68125</v>
      </c>
    </row>
    <row r="356" spans="1:13">
      <c r="A356" s="268">
        <v>346</v>
      </c>
      <c r="B356" s="277" t="s">
        <v>480</v>
      </c>
      <c r="C356" s="278">
        <v>62.6</v>
      </c>
      <c r="D356" s="279">
        <v>62.6</v>
      </c>
      <c r="E356" s="279">
        <v>62.6</v>
      </c>
      <c r="F356" s="279">
        <v>62.6</v>
      </c>
      <c r="G356" s="279">
        <v>62.6</v>
      </c>
      <c r="H356" s="279">
        <v>62.6</v>
      </c>
      <c r="I356" s="279">
        <v>62.6</v>
      </c>
      <c r="J356" s="279">
        <v>62.6</v>
      </c>
      <c r="K356" s="277">
        <v>62.6</v>
      </c>
      <c r="L356" s="277">
        <v>62.6</v>
      </c>
      <c r="M356" s="277">
        <v>0.44208999999999998</v>
      </c>
    </row>
    <row r="357" spans="1:13">
      <c r="A357" s="268">
        <v>347</v>
      </c>
      <c r="B357" s="277" t="s">
        <v>158</v>
      </c>
      <c r="C357" s="278">
        <v>82.65</v>
      </c>
      <c r="D357" s="279">
        <v>82.850000000000009</v>
      </c>
      <c r="E357" s="279">
        <v>81.850000000000023</v>
      </c>
      <c r="F357" s="279">
        <v>81.050000000000011</v>
      </c>
      <c r="G357" s="279">
        <v>80.050000000000026</v>
      </c>
      <c r="H357" s="279">
        <v>83.65000000000002</v>
      </c>
      <c r="I357" s="279">
        <v>84.649999999999991</v>
      </c>
      <c r="J357" s="279">
        <v>85.450000000000017</v>
      </c>
      <c r="K357" s="277">
        <v>83.85</v>
      </c>
      <c r="L357" s="277">
        <v>82.05</v>
      </c>
      <c r="M357" s="277">
        <v>146.74735000000001</v>
      </c>
    </row>
    <row r="358" spans="1:13">
      <c r="A358" s="268">
        <v>348</v>
      </c>
      <c r="B358" s="277" t="s">
        <v>481</v>
      </c>
      <c r="C358" s="278">
        <v>67.95</v>
      </c>
      <c r="D358" s="279">
        <v>68.25</v>
      </c>
      <c r="E358" s="279">
        <v>67.2</v>
      </c>
      <c r="F358" s="279">
        <v>66.45</v>
      </c>
      <c r="G358" s="279">
        <v>65.400000000000006</v>
      </c>
      <c r="H358" s="279">
        <v>69</v>
      </c>
      <c r="I358" s="279">
        <v>70.050000000000011</v>
      </c>
      <c r="J358" s="279">
        <v>70.8</v>
      </c>
      <c r="K358" s="277">
        <v>69.3</v>
      </c>
      <c r="L358" s="277">
        <v>67.5</v>
      </c>
      <c r="M358" s="277">
        <v>1.68198</v>
      </c>
    </row>
    <row r="359" spans="1:13">
      <c r="A359" s="268">
        <v>349</v>
      </c>
      <c r="B359" s="277" t="s">
        <v>482</v>
      </c>
      <c r="C359" s="278">
        <v>182.3</v>
      </c>
      <c r="D359" s="279">
        <v>181.81666666666669</v>
      </c>
      <c r="E359" s="279">
        <v>179.73333333333338</v>
      </c>
      <c r="F359" s="279">
        <v>177.16666666666669</v>
      </c>
      <c r="G359" s="279">
        <v>175.08333333333337</v>
      </c>
      <c r="H359" s="279">
        <v>184.38333333333338</v>
      </c>
      <c r="I359" s="279">
        <v>186.4666666666667</v>
      </c>
      <c r="J359" s="279">
        <v>189.03333333333339</v>
      </c>
      <c r="K359" s="277">
        <v>183.9</v>
      </c>
      <c r="L359" s="277">
        <v>179.25</v>
      </c>
      <c r="M359" s="277">
        <v>1.77285</v>
      </c>
    </row>
    <row r="360" spans="1:13">
      <c r="A360" s="268">
        <v>350</v>
      </c>
      <c r="B360" s="277" t="s">
        <v>483</v>
      </c>
      <c r="C360" s="278">
        <v>174.45</v>
      </c>
      <c r="D360" s="279">
        <v>176.79999999999998</v>
      </c>
      <c r="E360" s="279">
        <v>170.14999999999998</v>
      </c>
      <c r="F360" s="279">
        <v>165.85</v>
      </c>
      <c r="G360" s="279">
        <v>159.19999999999999</v>
      </c>
      <c r="H360" s="279">
        <v>181.09999999999997</v>
      </c>
      <c r="I360" s="279">
        <v>187.75</v>
      </c>
      <c r="J360" s="279">
        <v>192.04999999999995</v>
      </c>
      <c r="K360" s="277">
        <v>183.45</v>
      </c>
      <c r="L360" s="277">
        <v>172.5</v>
      </c>
      <c r="M360" s="277">
        <v>0.65275000000000005</v>
      </c>
    </row>
    <row r="361" spans="1:13">
      <c r="A361" s="268">
        <v>351</v>
      </c>
      <c r="B361" s="277" t="s">
        <v>159</v>
      </c>
      <c r="C361" s="278">
        <v>19597.900000000001</v>
      </c>
      <c r="D361" s="279">
        <v>19465.966666666667</v>
      </c>
      <c r="E361" s="279">
        <v>19056.933333333334</v>
      </c>
      <c r="F361" s="279">
        <v>18515.966666666667</v>
      </c>
      <c r="G361" s="279">
        <v>18106.933333333334</v>
      </c>
      <c r="H361" s="279">
        <v>20006.933333333334</v>
      </c>
      <c r="I361" s="279">
        <v>20415.966666666667</v>
      </c>
      <c r="J361" s="279">
        <v>20956.933333333334</v>
      </c>
      <c r="K361" s="277">
        <v>19875</v>
      </c>
      <c r="L361" s="277">
        <v>18925</v>
      </c>
      <c r="M361" s="277">
        <v>0.23776</v>
      </c>
    </row>
    <row r="362" spans="1:13">
      <c r="A362" s="268">
        <v>352</v>
      </c>
      <c r="B362" s="277" t="s">
        <v>487</v>
      </c>
      <c r="C362" s="278">
        <v>87.25</v>
      </c>
      <c r="D362" s="279">
        <v>87.566666666666663</v>
      </c>
      <c r="E362" s="279">
        <v>86.783333333333331</v>
      </c>
      <c r="F362" s="279">
        <v>86.316666666666663</v>
      </c>
      <c r="G362" s="279">
        <v>85.533333333333331</v>
      </c>
      <c r="H362" s="279">
        <v>88.033333333333331</v>
      </c>
      <c r="I362" s="279">
        <v>88.816666666666663</v>
      </c>
      <c r="J362" s="279">
        <v>89.283333333333331</v>
      </c>
      <c r="K362" s="277">
        <v>88.35</v>
      </c>
      <c r="L362" s="277">
        <v>87.1</v>
      </c>
      <c r="M362" s="277">
        <v>1.54209</v>
      </c>
    </row>
    <row r="363" spans="1:13">
      <c r="A363" s="268">
        <v>353</v>
      </c>
      <c r="B363" s="277" t="s">
        <v>484</v>
      </c>
      <c r="C363" s="278">
        <v>16.2</v>
      </c>
      <c r="D363" s="279">
        <v>16.183333333333334</v>
      </c>
      <c r="E363" s="279">
        <v>15.766666666666666</v>
      </c>
      <c r="F363" s="279">
        <v>15.333333333333332</v>
      </c>
      <c r="G363" s="279">
        <v>14.916666666666664</v>
      </c>
      <c r="H363" s="279">
        <v>16.616666666666667</v>
      </c>
      <c r="I363" s="279">
        <v>17.033333333333331</v>
      </c>
      <c r="J363" s="279">
        <v>17.466666666666669</v>
      </c>
      <c r="K363" s="277">
        <v>16.600000000000001</v>
      </c>
      <c r="L363" s="277">
        <v>15.75</v>
      </c>
      <c r="M363" s="277">
        <v>20.617450000000002</v>
      </c>
    </row>
    <row r="364" spans="1:13">
      <c r="A364" s="268">
        <v>354</v>
      </c>
      <c r="B364" s="277" t="s">
        <v>160</v>
      </c>
      <c r="C364" s="278">
        <v>1498.7</v>
      </c>
      <c r="D364" s="279">
        <v>1496.1833333333334</v>
      </c>
      <c r="E364" s="279">
        <v>1477.5166666666669</v>
      </c>
      <c r="F364" s="279">
        <v>1456.3333333333335</v>
      </c>
      <c r="G364" s="279">
        <v>1437.666666666667</v>
      </c>
      <c r="H364" s="279">
        <v>1517.3666666666668</v>
      </c>
      <c r="I364" s="279">
        <v>1536.0333333333333</v>
      </c>
      <c r="J364" s="279">
        <v>1557.2166666666667</v>
      </c>
      <c r="K364" s="277">
        <v>1514.85</v>
      </c>
      <c r="L364" s="277">
        <v>1475</v>
      </c>
      <c r="M364" s="277">
        <v>12.925929999999999</v>
      </c>
    </row>
    <row r="365" spans="1:13">
      <c r="A365" s="268">
        <v>355</v>
      </c>
      <c r="B365" s="277" t="s">
        <v>488</v>
      </c>
      <c r="C365" s="278">
        <v>731</v>
      </c>
      <c r="D365" s="279">
        <v>726.66666666666663</v>
      </c>
      <c r="E365" s="279">
        <v>716.13333333333321</v>
      </c>
      <c r="F365" s="279">
        <v>701.26666666666654</v>
      </c>
      <c r="G365" s="279">
        <v>690.73333333333312</v>
      </c>
      <c r="H365" s="279">
        <v>741.5333333333333</v>
      </c>
      <c r="I365" s="279">
        <v>752.06666666666683</v>
      </c>
      <c r="J365" s="279">
        <v>766.93333333333339</v>
      </c>
      <c r="K365" s="277">
        <v>737.2</v>
      </c>
      <c r="L365" s="277">
        <v>711.8</v>
      </c>
      <c r="M365" s="277">
        <v>0.66344999999999998</v>
      </c>
    </row>
    <row r="366" spans="1:13">
      <c r="A366" s="268">
        <v>356</v>
      </c>
      <c r="B366" s="277" t="s">
        <v>161</v>
      </c>
      <c r="C366" s="278">
        <v>251.8</v>
      </c>
      <c r="D366" s="279">
        <v>254</v>
      </c>
      <c r="E366" s="279">
        <v>248.85000000000002</v>
      </c>
      <c r="F366" s="279">
        <v>245.90000000000003</v>
      </c>
      <c r="G366" s="279">
        <v>240.75000000000006</v>
      </c>
      <c r="H366" s="279">
        <v>256.95</v>
      </c>
      <c r="I366" s="279">
        <v>262.09999999999997</v>
      </c>
      <c r="J366" s="279">
        <v>265.04999999999995</v>
      </c>
      <c r="K366" s="277">
        <v>259.14999999999998</v>
      </c>
      <c r="L366" s="277">
        <v>251.05</v>
      </c>
      <c r="M366" s="277">
        <v>60.012659999999997</v>
      </c>
    </row>
    <row r="367" spans="1:13">
      <c r="A367" s="268">
        <v>357</v>
      </c>
      <c r="B367" s="277" t="s">
        <v>162</v>
      </c>
      <c r="C367" s="278">
        <v>84.85</v>
      </c>
      <c r="D367" s="279">
        <v>84.95</v>
      </c>
      <c r="E367" s="279">
        <v>84.300000000000011</v>
      </c>
      <c r="F367" s="279">
        <v>83.750000000000014</v>
      </c>
      <c r="G367" s="279">
        <v>83.100000000000023</v>
      </c>
      <c r="H367" s="279">
        <v>85.5</v>
      </c>
      <c r="I367" s="279">
        <v>86.15</v>
      </c>
      <c r="J367" s="279">
        <v>86.699999999999989</v>
      </c>
      <c r="K367" s="277">
        <v>85.6</v>
      </c>
      <c r="L367" s="277">
        <v>84.4</v>
      </c>
      <c r="M367" s="277">
        <v>29.949539999999999</v>
      </c>
    </row>
    <row r="368" spans="1:13">
      <c r="A368" s="268">
        <v>358</v>
      </c>
      <c r="B368" s="277" t="s">
        <v>275</v>
      </c>
      <c r="C368" s="278">
        <v>4277.6000000000004</v>
      </c>
      <c r="D368" s="279">
        <v>4289.8666666666668</v>
      </c>
      <c r="E368" s="279">
        <v>4239.7333333333336</v>
      </c>
      <c r="F368" s="279">
        <v>4201.8666666666668</v>
      </c>
      <c r="G368" s="279">
        <v>4151.7333333333336</v>
      </c>
      <c r="H368" s="279">
        <v>4327.7333333333336</v>
      </c>
      <c r="I368" s="279">
        <v>4377.8666666666668</v>
      </c>
      <c r="J368" s="279">
        <v>4415.7333333333336</v>
      </c>
      <c r="K368" s="277">
        <v>4340</v>
      </c>
      <c r="L368" s="277">
        <v>4252</v>
      </c>
      <c r="M368" s="277">
        <v>1.39917</v>
      </c>
    </row>
    <row r="369" spans="1:13">
      <c r="A369" s="268">
        <v>359</v>
      </c>
      <c r="B369" s="277" t="s">
        <v>277</v>
      </c>
      <c r="C369" s="278">
        <v>10722.6</v>
      </c>
      <c r="D369" s="279">
        <v>10729.116666666667</v>
      </c>
      <c r="E369" s="279">
        <v>10613.483333333334</v>
      </c>
      <c r="F369" s="279">
        <v>10504.366666666667</v>
      </c>
      <c r="G369" s="279">
        <v>10388.733333333334</v>
      </c>
      <c r="H369" s="279">
        <v>10838.233333333334</v>
      </c>
      <c r="I369" s="279">
        <v>10953.866666666669</v>
      </c>
      <c r="J369" s="279">
        <v>11062.983333333334</v>
      </c>
      <c r="K369" s="277">
        <v>10844.75</v>
      </c>
      <c r="L369" s="277">
        <v>10620</v>
      </c>
      <c r="M369" s="277">
        <v>6.6689999999999999E-2</v>
      </c>
    </row>
    <row r="370" spans="1:13">
      <c r="A370" s="268">
        <v>360</v>
      </c>
      <c r="B370" s="277" t="s">
        <v>494</v>
      </c>
      <c r="C370" s="278">
        <v>4047.6</v>
      </c>
      <c r="D370" s="279">
        <v>4064.5333333333333</v>
      </c>
      <c r="E370" s="279">
        <v>4014.0666666666666</v>
      </c>
      <c r="F370" s="279">
        <v>3980.5333333333333</v>
      </c>
      <c r="G370" s="279">
        <v>3930.0666666666666</v>
      </c>
      <c r="H370" s="279">
        <v>4098.0666666666666</v>
      </c>
      <c r="I370" s="279">
        <v>4148.5333333333328</v>
      </c>
      <c r="J370" s="279">
        <v>4182.0666666666666</v>
      </c>
      <c r="K370" s="277">
        <v>4115</v>
      </c>
      <c r="L370" s="277">
        <v>4031</v>
      </c>
      <c r="M370" s="277">
        <v>0.16034000000000001</v>
      </c>
    </row>
    <row r="371" spans="1:13">
      <c r="A371" s="268">
        <v>361</v>
      </c>
      <c r="B371" s="277" t="s">
        <v>489</v>
      </c>
      <c r="C371" s="278">
        <v>104.7</v>
      </c>
      <c r="D371" s="279">
        <v>104.98333333333335</v>
      </c>
      <c r="E371" s="279">
        <v>103.06666666666669</v>
      </c>
      <c r="F371" s="279">
        <v>101.43333333333334</v>
      </c>
      <c r="G371" s="279">
        <v>99.51666666666668</v>
      </c>
      <c r="H371" s="279">
        <v>106.6166666666667</v>
      </c>
      <c r="I371" s="279">
        <v>108.53333333333336</v>
      </c>
      <c r="J371" s="279">
        <v>110.16666666666671</v>
      </c>
      <c r="K371" s="277">
        <v>106.9</v>
      </c>
      <c r="L371" s="277">
        <v>103.35</v>
      </c>
      <c r="M371" s="277">
        <v>8.8892500000000005</v>
      </c>
    </row>
    <row r="372" spans="1:13">
      <c r="A372" s="268">
        <v>362</v>
      </c>
      <c r="B372" s="277" t="s">
        <v>490</v>
      </c>
      <c r="C372" s="278">
        <v>585.15</v>
      </c>
      <c r="D372" s="279">
        <v>584.88333333333333</v>
      </c>
      <c r="E372" s="279">
        <v>580.26666666666665</v>
      </c>
      <c r="F372" s="279">
        <v>575.38333333333333</v>
      </c>
      <c r="G372" s="279">
        <v>570.76666666666665</v>
      </c>
      <c r="H372" s="279">
        <v>589.76666666666665</v>
      </c>
      <c r="I372" s="279">
        <v>594.38333333333321</v>
      </c>
      <c r="J372" s="279">
        <v>599.26666666666665</v>
      </c>
      <c r="K372" s="277">
        <v>589.5</v>
      </c>
      <c r="L372" s="277">
        <v>580</v>
      </c>
      <c r="M372" s="277">
        <v>0.88</v>
      </c>
    </row>
    <row r="373" spans="1:13">
      <c r="A373" s="268">
        <v>363</v>
      </c>
      <c r="B373" s="277" t="s">
        <v>163</v>
      </c>
      <c r="C373" s="278">
        <v>1380.85</v>
      </c>
      <c r="D373" s="279">
        <v>1386.0833333333333</v>
      </c>
      <c r="E373" s="279">
        <v>1368.7666666666664</v>
      </c>
      <c r="F373" s="279">
        <v>1356.6833333333332</v>
      </c>
      <c r="G373" s="279">
        <v>1339.3666666666663</v>
      </c>
      <c r="H373" s="279">
        <v>1398.1666666666665</v>
      </c>
      <c r="I373" s="279">
        <v>1415.4833333333336</v>
      </c>
      <c r="J373" s="279">
        <v>1427.5666666666666</v>
      </c>
      <c r="K373" s="277">
        <v>1403.4</v>
      </c>
      <c r="L373" s="277">
        <v>1374</v>
      </c>
      <c r="M373" s="277">
        <v>6.3181399999999996</v>
      </c>
    </row>
    <row r="374" spans="1:13">
      <c r="A374" s="268">
        <v>364</v>
      </c>
      <c r="B374" s="277" t="s">
        <v>273</v>
      </c>
      <c r="C374" s="278">
        <v>1791.45</v>
      </c>
      <c r="D374" s="279">
        <v>1771.1499999999999</v>
      </c>
      <c r="E374" s="279">
        <v>1704.2999999999997</v>
      </c>
      <c r="F374" s="279">
        <v>1617.1499999999999</v>
      </c>
      <c r="G374" s="279">
        <v>1550.2999999999997</v>
      </c>
      <c r="H374" s="279">
        <v>1858.2999999999997</v>
      </c>
      <c r="I374" s="279">
        <v>1925.1499999999996</v>
      </c>
      <c r="J374" s="279">
        <v>2012.2999999999997</v>
      </c>
      <c r="K374" s="277">
        <v>1838</v>
      </c>
      <c r="L374" s="277">
        <v>1684</v>
      </c>
      <c r="M374" s="277">
        <v>5.2632300000000001</v>
      </c>
    </row>
    <row r="375" spans="1:13">
      <c r="A375" s="268">
        <v>365</v>
      </c>
      <c r="B375" s="277" t="s">
        <v>164</v>
      </c>
      <c r="C375" s="278">
        <v>34.299999999999997</v>
      </c>
      <c r="D375" s="279">
        <v>34.35</v>
      </c>
      <c r="E375" s="279">
        <v>34</v>
      </c>
      <c r="F375" s="279">
        <v>33.699999999999996</v>
      </c>
      <c r="G375" s="279">
        <v>33.349999999999994</v>
      </c>
      <c r="H375" s="279">
        <v>34.650000000000006</v>
      </c>
      <c r="I375" s="279">
        <v>35.000000000000014</v>
      </c>
      <c r="J375" s="279">
        <v>35.300000000000011</v>
      </c>
      <c r="K375" s="277">
        <v>34.700000000000003</v>
      </c>
      <c r="L375" s="277">
        <v>34.049999999999997</v>
      </c>
      <c r="M375" s="277">
        <v>183.36453</v>
      </c>
    </row>
    <row r="376" spans="1:13">
      <c r="A376" s="268">
        <v>366</v>
      </c>
      <c r="B376" s="277" t="s">
        <v>274</v>
      </c>
      <c r="C376" s="278">
        <v>210.1</v>
      </c>
      <c r="D376" s="279">
        <v>207.18333333333331</v>
      </c>
      <c r="E376" s="279">
        <v>204.26666666666662</v>
      </c>
      <c r="F376" s="279">
        <v>198.43333333333331</v>
      </c>
      <c r="G376" s="279">
        <v>195.51666666666662</v>
      </c>
      <c r="H376" s="279">
        <v>213.01666666666662</v>
      </c>
      <c r="I376" s="279">
        <v>215.93333333333331</v>
      </c>
      <c r="J376" s="279">
        <v>221.76666666666662</v>
      </c>
      <c r="K376" s="277">
        <v>210.1</v>
      </c>
      <c r="L376" s="277">
        <v>201.35</v>
      </c>
      <c r="M376" s="277">
        <v>6.0297900000000002</v>
      </c>
    </row>
    <row r="377" spans="1:13">
      <c r="A377" s="268">
        <v>367</v>
      </c>
      <c r="B377" s="277" t="s">
        <v>485</v>
      </c>
      <c r="C377" s="278">
        <v>140.15</v>
      </c>
      <c r="D377" s="279">
        <v>139.54999999999998</v>
      </c>
      <c r="E377" s="279">
        <v>137.09999999999997</v>
      </c>
      <c r="F377" s="279">
        <v>134.04999999999998</v>
      </c>
      <c r="G377" s="279">
        <v>131.59999999999997</v>
      </c>
      <c r="H377" s="279">
        <v>142.59999999999997</v>
      </c>
      <c r="I377" s="279">
        <v>145.04999999999995</v>
      </c>
      <c r="J377" s="279">
        <v>148.09999999999997</v>
      </c>
      <c r="K377" s="277">
        <v>142</v>
      </c>
      <c r="L377" s="277">
        <v>136.5</v>
      </c>
      <c r="M377" s="277">
        <v>0.65688000000000002</v>
      </c>
    </row>
    <row r="378" spans="1:13">
      <c r="A378" s="268">
        <v>368</v>
      </c>
      <c r="B378" s="277" t="s">
        <v>491</v>
      </c>
      <c r="C378" s="278">
        <v>834.6</v>
      </c>
      <c r="D378" s="279">
        <v>831.63333333333333</v>
      </c>
      <c r="E378" s="279">
        <v>823.86666666666667</v>
      </c>
      <c r="F378" s="279">
        <v>813.13333333333333</v>
      </c>
      <c r="G378" s="279">
        <v>805.36666666666667</v>
      </c>
      <c r="H378" s="279">
        <v>842.36666666666667</v>
      </c>
      <c r="I378" s="279">
        <v>850.13333333333333</v>
      </c>
      <c r="J378" s="279">
        <v>860.86666666666667</v>
      </c>
      <c r="K378" s="277">
        <v>839.4</v>
      </c>
      <c r="L378" s="277">
        <v>820.9</v>
      </c>
      <c r="M378" s="277">
        <v>2.1923900000000001</v>
      </c>
    </row>
    <row r="379" spans="1:13">
      <c r="A379" s="268">
        <v>369</v>
      </c>
      <c r="B379" s="277" t="s">
        <v>165</v>
      </c>
      <c r="C379" s="278">
        <v>181.75</v>
      </c>
      <c r="D379" s="279">
        <v>180.58333333333334</v>
      </c>
      <c r="E379" s="279">
        <v>178.61666666666667</v>
      </c>
      <c r="F379" s="279">
        <v>175.48333333333332</v>
      </c>
      <c r="G379" s="279">
        <v>173.51666666666665</v>
      </c>
      <c r="H379" s="279">
        <v>183.7166666666667</v>
      </c>
      <c r="I379" s="279">
        <v>185.68333333333334</v>
      </c>
      <c r="J379" s="279">
        <v>188.81666666666672</v>
      </c>
      <c r="K379" s="277">
        <v>182.55</v>
      </c>
      <c r="L379" s="277">
        <v>177.45</v>
      </c>
      <c r="M379" s="277">
        <v>105.40325</v>
      </c>
    </row>
    <row r="380" spans="1:13">
      <c r="A380" s="268">
        <v>370</v>
      </c>
      <c r="B380" s="277" t="s">
        <v>492</v>
      </c>
      <c r="C380" s="278">
        <v>65.599999999999994</v>
      </c>
      <c r="D380" s="279">
        <v>66.016666666666666</v>
      </c>
      <c r="E380" s="279">
        <v>64.833333333333329</v>
      </c>
      <c r="F380" s="279">
        <v>64.066666666666663</v>
      </c>
      <c r="G380" s="279">
        <v>62.883333333333326</v>
      </c>
      <c r="H380" s="279">
        <v>66.783333333333331</v>
      </c>
      <c r="I380" s="279">
        <v>67.966666666666669</v>
      </c>
      <c r="J380" s="279">
        <v>68.733333333333334</v>
      </c>
      <c r="K380" s="277">
        <v>67.2</v>
      </c>
      <c r="L380" s="277">
        <v>65.25</v>
      </c>
      <c r="M380" s="277">
        <v>9.74709</v>
      </c>
    </row>
    <row r="381" spans="1:13">
      <c r="A381" s="268">
        <v>371</v>
      </c>
      <c r="B381" s="277" t="s">
        <v>276</v>
      </c>
      <c r="C381" s="278">
        <v>181.3</v>
      </c>
      <c r="D381" s="279">
        <v>178.93333333333331</v>
      </c>
      <c r="E381" s="279">
        <v>175.86666666666662</v>
      </c>
      <c r="F381" s="279">
        <v>170.43333333333331</v>
      </c>
      <c r="G381" s="279">
        <v>167.36666666666662</v>
      </c>
      <c r="H381" s="279">
        <v>184.36666666666662</v>
      </c>
      <c r="I381" s="279">
        <v>187.43333333333328</v>
      </c>
      <c r="J381" s="279">
        <v>192.86666666666662</v>
      </c>
      <c r="K381" s="277">
        <v>182</v>
      </c>
      <c r="L381" s="277">
        <v>173.5</v>
      </c>
      <c r="M381" s="277">
        <v>7.1695399999999996</v>
      </c>
    </row>
    <row r="382" spans="1:13">
      <c r="A382" s="268">
        <v>372</v>
      </c>
      <c r="B382" s="277" t="s">
        <v>493</v>
      </c>
      <c r="C382" s="278">
        <v>46.55</v>
      </c>
      <c r="D382" s="279">
        <v>46.766666666666673</v>
      </c>
      <c r="E382" s="279">
        <v>44.833333333333343</v>
      </c>
      <c r="F382" s="279">
        <v>43.116666666666667</v>
      </c>
      <c r="G382" s="279">
        <v>41.183333333333337</v>
      </c>
      <c r="H382" s="279">
        <v>48.483333333333348</v>
      </c>
      <c r="I382" s="279">
        <v>50.416666666666671</v>
      </c>
      <c r="J382" s="279">
        <v>52.133333333333354</v>
      </c>
      <c r="K382" s="277">
        <v>48.7</v>
      </c>
      <c r="L382" s="277">
        <v>45.05</v>
      </c>
      <c r="M382" s="277">
        <v>2.0753699999999999</v>
      </c>
    </row>
    <row r="383" spans="1:13">
      <c r="A383" s="268">
        <v>373</v>
      </c>
      <c r="B383" s="277" t="s">
        <v>486</v>
      </c>
      <c r="C383" s="278">
        <v>49.3</v>
      </c>
      <c r="D383" s="279">
        <v>49.633333333333333</v>
      </c>
      <c r="E383" s="279">
        <v>48.916666666666664</v>
      </c>
      <c r="F383" s="279">
        <v>48.533333333333331</v>
      </c>
      <c r="G383" s="279">
        <v>47.816666666666663</v>
      </c>
      <c r="H383" s="279">
        <v>50.016666666666666</v>
      </c>
      <c r="I383" s="279">
        <v>50.733333333333334</v>
      </c>
      <c r="J383" s="279">
        <v>51.116666666666667</v>
      </c>
      <c r="K383" s="277">
        <v>50.35</v>
      </c>
      <c r="L383" s="277">
        <v>49.25</v>
      </c>
      <c r="M383" s="277">
        <v>13.77801</v>
      </c>
    </row>
    <row r="384" spans="1:13">
      <c r="A384" s="268">
        <v>374</v>
      </c>
      <c r="B384" s="277" t="s">
        <v>166</v>
      </c>
      <c r="C384" s="278">
        <v>1108.6500000000001</v>
      </c>
      <c r="D384" s="279">
        <v>1116.6666666666667</v>
      </c>
      <c r="E384" s="279">
        <v>1086.9833333333336</v>
      </c>
      <c r="F384" s="279">
        <v>1065.3166666666668</v>
      </c>
      <c r="G384" s="279">
        <v>1035.6333333333337</v>
      </c>
      <c r="H384" s="279">
        <v>1138.3333333333335</v>
      </c>
      <c r="I384" s="279">
        <v>1168.0166666666664</v>
      </c>
      <c r="J384" s="279">
        <v>1189.6833333333334</v>
      </c>
      <c r="K384" s="277">
        <v>1146.3499999999999</v>
      </c>
      <c r="L384" s="277">
        <v>1095</v>
      </c>
      <c r="M384" s="277">
        <v>26.164349999999999</v>
      </c>
    </row>
    <row r="385" spans="1:13">
      <c r="A385" s="268">
        <v>375</v>
      </c>
      <c r="B385" s="277" t="s">
        <v>278</v>
      </c>
      <c r="C385" s="278">
        <v>336.45</v>
      </c>
      <c r="D385" s="279">
        <v>336.81666666666666</v>
      </c>
      <c r="E385" s="279">
        <v>332.63333333333333</v>
      </c>
      <c r="F385" s="279">
        <v>328.81666666666666</v>
      </c>
      <c r="G385" s="279">
        <v>324.63333333333333</v>
      </c>
      <c r="H385" s="279">
        <v>340.63333333333333</v>
      </c>
      <c r="I385" s="279">
        <v>344.81666666666661</v>
      </c>
      <c r="J385" s="279">
        <v>348.63333333333333</v>
      </c>
      <c r="K385" s="277">
        <v>341</v>
      </c>
      <c r="L385" s="277">
        <v>333</v>
      </c>
      <c r="M385" s="277">
        <v>0.70594000000000001</v>
      </c>
    </row>
    <row r="386" spans="1:13">
      <c r="A386" s="268">
        <v>376</v>
      </c>
      <c r="B386" s="277" t="s">
        <v>496</v>
      </c>
      <c r="C386" s="278">
        <v>396.85</v>
      </c>
      <c r="D386" s="279">
        <v>399.95</v>
      </c>
      <c r="E386" s="279">
        <v>385.9</v>
      </c>
      <c r="F386" s="279">
        <v>374.95</v>
      </c>
      <c r="G386" s="279">
        <v>360.9</v>
      </c>
      <c r="H386" s="279">
        <v>410.9</v>
      </c>
      <c r="I386" s="279">
        <v>424.95000000000005</v>
      </c>
      <c r="J386" s="279">
        <v>435.9</v>
      </c>
      <c r="K386" s="277">
        <v>414</v>
      </c>
      <c r="L386" s="277">
        <v>389</v>
      </c>
      <c r="M386" s="277">
        <v>20.249320000000001</v>
      </c>
    </row>
    <row r="387" spans="1:13">
      <c r="A387" s="268">
        <v>377</v>
      </c>
      <c r="B387" s="277" t="s">
        <v>498</v>
      </c>
      <c r="C387" s="278">
        <v>98.75</v>
      </c>
      <c r="D387" s="279">
        <v>99</v>
      </c>
      <c r="E387" s="279">
        <v>97.75</v>
      </c>
      <c r="F387" s="279">
        <v>96.75</v>
      </c>
      <c r="G387" s="279">
        <v>95.5</v>
      </c>
      <c r="H387" s="279">
        <v>100</v>
      </c>
      <c r="I387" s="279">
        <v>101.25</v>
      </c>
      <c r="J387" s="279">
        <v>102.25</v>
      </c>
      <c r="K387" s="277">
        <v>100.25</v>
      </c>
      <c r="L387" s="277">
        <v>98</v>
      </c>
      <c r="M387" s="277">
        <v>14.73381</v>
      </c>
    </row>
    <row r="388" spans="1:13">
      <c r="A388" s="268">
        <v>378</v>
      </c>
      <c r="B388" s="277" t="s">
        <v>279</v>
      </c>
      <c r="C388" s="278">
        <v>472.1</v>
      </c>
      <c r="D388" s="279">
        <v>475.0333333333333</v>
      </c>
      <c r="E388" s="279">
        <v>468.06666666666661</v>
      </c>
      <c r="F388" s="279">
        <v>464.0333333333333</v>
      </c>
      <c r="G388" s="279">
        <v>457.06666666666661</v>
      </c>
      <c r="H388" s="279">
        <v>479.06666666666661</v>
      </c>
      <c r="I388" s="279">
        <v>486.0333333333333</v>
      </c>
      <c r="J388" s="279">
        <v>490.06666666666661</v>
      </c>
      <c r="K388" s="277">
        <v>482</v>
      </c>
      <c r="L388" s="277">
        <v>471</v>
      </c>
      <c r="M388" s="277">
        <v>0.82079000000000002</v>
      </c>
    </row>
    <row r="389" spans="1:13">
      <c r="A389" s="268">
        <v>379</v>
      </c>
      <c r="B389" s="277" t="s">
        <v>499</v>
      </c>
      <c r="C389" s="278">
        <v>303</v>
      </c>
      <c r="D389" s="279">
        <v>307.38333333333333</v>
      </c>
      <c r="E389" s="279">
        <v>290.76666666666665</v>
      </c>
      <c r="F389" s="279">
        <v>278.5333333333333</v>
      </c>
      <c r="G389" s="279">
        <v>261.91666666666663</v>
      </c>
      <c r="H389" s="279">
        <v>319.61666666666667</v>
      </c>
      <c r="I389" s="279">
        <v>336.23333333333335</v>
      </c>
      <c r="J389" s="279">
        <v>348.4666666666667</v>
      </c>
      <c r="K389" s="277">
        <v>324</v>
      </c>
      <c r="L389" s="277">
        <v>295.14999999999998</v>
      </c>
      <c r="M389" s="277">
        <v>84.188329999999993</v>
      </c>
    </row>
    <row r="390" spans="1:13">
      <c r="A390" s="268">
        <v>380</v>
      </c>
      <c r="B390" s="277" t="s">
        <v>167</v>
      </c>
      <c r="C390" s="278">
        <v>693.4</v>
      </c>
      <c r="D390" s="279">
        <v>691.71666666666658</v>
      </c>
      <c r="E390" s="279">
        <v>684.48333333333312</v>
      </c>
      <c r="F390" s="279">
        <v>675.56666666666649</v>
      </c>
      <c r="G390" s="279">
        <v>668.33333333333303</v>
      </c>
      <c r="H390" s="279">
        <v>700.63333333333321</v>
      </c>
      <c r="I390" s="279">
        <v>707.86666666666656</v>
      </c>
      <c r="J390" s="279">
        <v>716.7833333333333</v>
      </c>
      <c r="K390" s="277">
        <v>698.95</v>
      </c>
      <c r="L390" s="277">
        <v>682.8</v>
      </c>
      <c r="M390" s="277">
        <v>4.1127500000000001</v>
      </c>
    </row>
    <row r="391" spans="1:13">
      <c r="A391" s="268">
        <v>381</v>
      </c>
      <c r="B391" s="277" t="s">
        <v>501</v>
      </c>
      <c r="C391" s="278">
        <v>1053.6500000000001</v>
      </c>
      <c r="D391" s="279">
        <v>1054.55</v>
      </c>
      <c r="E391" s="279">
        <v>1044.0999999999999</v>
      </c>
      <c r="F391" s="279">
        <v>1034.55</v>
      </c>
      <c r="G391" s="279">
        <v>1024.0999999999999</v>
      </c>
      <c r="H391" s="279">
        <v>1064.0999999999999</v>
      </c>
      <c r="I391" s="279">
        <v>1074.5500000000002</v>
      </c>
      <c r="J391" s="279">
        <v>1084.0999999999999</v>
      </c>
      <c r="K391" s="277">
        <v>1065</v>
      </c>
      <c r="L391" s="277">
        <v>1045</v>
      </c>
      <c r="M391" s="277">
        <v>5.5050000000000002E-2</v>
      </c>
    </row>
    <row r="392" spans="1:13">
      <c r="A392" s="268">
        <v>382</v>
      </c>
      <c r="B392" s="277" t="s">
        <v>502</v>
      </c>
      <c r="C392" s="278">
        <v>253.05</v>
      </c>
      <c r="D392" s="279">
        <v>252.9</v>
      </c>
      <c r="E392" s="279">
        <v>250.10000000000002</v>
      </c>
      <c r="F392" s="279">
        <v>247.15</v>
      </c>
      <c r="G392" s="279">
        <v>244.35000000000002</v>
      </c>
      <c r="H392" s="279">
        <v>255.85000000000002</v>
      </c>
      <c r="I392" s="279">
        <v>258.65000000000003</v>
      </c>
      <c r="J392" s="279">
        <v>261.60000000000002</v>
      </c>
      <c r="K392" s="277">
        <v>255.7</v>
      </c>
      <c r="L392" s="277">
        <v>249.95</v>
      </c>
      <c r="M392" s="277">
        <v>5.2863499999999997</v>
      </c>
    </row>
    <row r="393" spans="1:13">
      <c r="A393" s="268">
        <v>383</v>
      </c>
      <c r="B393" s="277" t="s">
        <v>168</v>
      </c>
      <c r="C393" s="278">
        <v>177.15</v>
      </c>
      <c r="D393" s="279">
        <v>175.48333333333335</v>
      </c>
      <c r="E393" s="279">
        <v>172.9666666666667</v>
      </c>
      <c r="F393" s="279">
        <v>168.78333333333336</v>
      </c>
      <c r="G393" s="279">
        <v>166.26666666666671</v>
      </c>
      <c r="H393" s="279">
        <v>179.66666666666669</v>
      </c>
      <c r="I393" s="279">
        <v>182.18333333333334</v>
      </c>
      <c r="J393" s="279">
        <v>186.36666666666667</v>
      </c>
      <c r="K393" s="277">
        <v>178</v>
      </c>
      <c r="L393" s="277">
        <v>171.3</v>
      </c>
      <c r="M393" s="277">
        <v>140.39165</v>
      </c>
    </row>
    <row r="394" spans="1:13">
      <c r="A394" s="268">
        <v>384</v>
      </c>
      <c r="B394" s="277" t="s">
        <v>500</v>
      </c>
      <c r="C394" s="278">
        <v>49.9</v>
      </c>
      <c r="D394" s="279">
        <v>49.483333333333327</v>
      </c>
      <c r="E394" s="279">
        <v>48.466666666666654</v>
      </c>
      <c r="F394" s="279">
        <v>47.033333333333324</v>
      </c>
      <c r="G394" s="279">
        <v>46.016666666666652</v>
      </c>
      <c r="H394" s="279">
        <v>50.916666666666657</v>
      </c>
      <c r="I394" s="279">
        <v>51.933333333333323</v>
      </c>
      <c r="J394" s="279">
        <v>53.36666666666666</v>
      </c>
      <c r="K394" s="277">
        <v>50.5</v>
      </c>
      <c r="L394" s="277">
        <v>48.05</v>
      </c>
      <c r="M394" s="277">
        <v>49.496679999999998</v>
      </c>
    </row>
    <row r="395" spans="1:13">
      <c r="A395" s="268">
        <v>385</v>
      </c>
      <c r="B395" s="277" t="s">
        <v>169</v>
      </c>
      <c r="C395" s="278">
        <v>107.65</v>
      </c>
      <c r="D395" s="279">
        <v>107.76666666666667</v>
      </c>
      <c r="E395" s="279">
        <v>106.63333333333333</v>
      </c>
      <c r="F395" s="279">
        <v>105.61666666666666</v>
      </c>
      <c r="G395" s="279">
        <v>104.48333333333332</v>
      </c>
      <c r="H395" s="279">
        <v>108.78333333333333</v>
      </c>
      <c r="I395" s="279">
        <v>109.91666666666669</v>
      </c>
      <c r="J395" s="279">
        <v>110.93333333333334</v>
      </c>
      <c r="K395" s="277">
        <v>108.9</v>
      </c>
      <c r="L395" s="277">
        <v>106.75</v>
      </c>
      <c r="M395" s="277">
        <v>39.597380000000001</v>
      </c>
    </row>
    <row r="396" spans="1:13">
      <c r="A396" s="268">
        <v>386</v>
      </c>
      <c r="B396" s="277" t="s">
        <v>503</v>
      </c>
      <c r="C396" s="278">
        <v>95.1</v>
      </c>
      <c r="D396" s="279">
        <v>96.083333333333329</v>
      </c>
      <c r="E396" s="279">
        <v>93.566666666666663</v>
      </c>
      <c r="F396" s="279">
        <v>92.033333333333331</v>
      </c>
      <c r="G396" s="279">
        <v>89.516666666666666</v>
      </c>
      <c r="H396" s="279">
        <v>97.61666666666666</v>
      </c>
      <c r="I396" s="279">
        <v>100.13333333333334</v>
      </c>
      <c r="J396" s="279">
        <v>101.66666666666666</v>
      </c>
      <c r="K396" s="277">
        <v>98.6</v>
      </c>
      <c r="L396" s="277">
        <v>94.55</v>
      </c>
      <c r="M396" s="277">
        <v>1.9902500000000001</v>
      </c>
    </row>
    <row r="397" spans="1:13">
      <c r="A397" s="268">
        <v>387</v>
      </c>
      <c r="B397" s="277" t="s">
        <v>504</v>
      </c>
      <c r="C397" s="278">
        <v>624.6</v>
      </c>
      <c r="D397" s="279">
        <v>625.4</v>
      </c>
      <c r="E397" s="279">
        <v>620.94999999999993</v>
      </c>
      <c r="F397" s="279">
        <v>617.29999999999995</v>
      </c>
      <c r="G397" s="279">
        <v>612.84999999999991</v>
      </c>
      <c r="H397" s="279">
        <v>629.04999999999995</v>
      </c>
      <c r="I397" s="279">
        <v>633.5</v>
      </c>
      <c r="J397" s="279">
        <v>637.15</v>
      </c>
      <c r="K397" s="277">
        <v>629.85</v>
      </c>
      <c r="L397" s="277">
        <v>621.75</v>
      </c>
      <c r="M397" s="277">
        <v>1.82629</v>
      </c>
    </row>
    <row r="398" spans="1:13">
      <c r="A398" s="268">
        <v>388</v>
      </c>
      <c r="B398" s="277" t="s">
        <v>505</v>
      </c>
      <c r="C398" s="278">
        <v>10.7</v>
      </c>
      <c r="D398" s="279">
        <v>10.716666666666667</v>
      </c>
      <c r="E398" s="279">
        <v>10.483333333333334</v>
      </c>
      <c r="F398" s="279">
        <v>10.266666666666667</v>
      </c>
      <c r="G398" s="279">
        <v>10.033333333333335</v>
      </c>
      <c r="H398" s="279">
        <v>10.933333333333334</v>
      </c>
      <c r="I398" s="279">
        <v>11.166666666666664</v>
      </c>
      <c r="J398" s="279">
        <v>11.383333333333333</v>
      </c>
      <c r="K398" s="277">
        <v>10.95</v>
      </c>
      <c r="L398" s="277">
        <v>10.5</v>
      </c>
      <c r="M398" s="277">
        <v>11.87989</v>
      </c>
    </row>
    <row r="399" spans="1:13">
      <c r="A399" s="268">
        <v>389</v>
      </c>
      <c r="B399" s="277" t="s">
        <v>170</v>
      </c>
      <c r="C399" s="278">
        <v>2057.8000000000002</v>
      </c>
      <c r="D399" s="279">
        <v>2042.95</v>
      </c>
      <c r="E399" s="279">
        <v>2006.2000000000003</v>
      </c>
      <c r="F399" s="279">
        <v>1954.6000000000001</v>
      </c>
      <c r="G399" s="279">
        <v>1917.8500000000004</v>
      </c>
      <c r="H399" s="279">
        <v>2094.5500000000002</v>
      </c>
      <c r="I399" s="279">
        <v>2131.2999999999997</v>
      </c>
      <c r="J399" s="279">
        <v>2182.9</v>
      </c>
      <c r="K399" s="277">
        <v>2079.6999999999998</v>
      </c>
      <c r="L399" s="277">
        <v>1991.35</v>
      </c>
      <c r="M399" s="277">
        <v>269.21057999999999</v>
      </c>
    </row>
    <row r="400" spans="1:13">
      <c r="A400" s="268">
        <v>390</v>
      </c>
      <c r="B400" s="277" t="s">
        <v>506</v>
      </c>
      <c r="C400" s="278">
        <v>32.25</v>
      </c>
      <c r="D400" s="279">
        <v>32.716666666666669</v>
      </c>
      <c r="E400" s="279">
        <v>31.683333333333337</v>
      </c>
      <c r="F400" s="279">
        <v>31.116666666666667</v>
      </c>
      <c r="G400" s="279">
        <v>30.083333333333336</v>
      </c>
      <c r="H400" s="279">
        <v>33.283333333333339</v>
      </c>
      <c r="I400" s="279">
        <v>34.31666666666667</v>
      </c>
      <c r="J400" s="279">
        <v>34.88333333333334</v>
      </c>
      <c r="K400" s="277">
        <v>33.75</v>
      </c>
      <c r="L400" s="277">
        <v>32.15</v>
      </c>
      <c r="M400" s="277">
        <v>29.816120000000002</v>
      </c>
    </row>
    <row r="401" spans="1:13">
      <c r="A401" s="268">
        <v>391</v>
      </c>
      <c r="B401" s="277" t="s">
        <v>519</v>
      </c>
      <c r="C401" s="278">
        <v>8.75</v>
      </c>
      <c r="D401" s="279">
        <v>8.7833333333333332</v>
      </c>
      <c r="E401" s="279">
        <v>8.6666666666666661</v>
      </c>
      <c r="F401" s="279">
        <v>8.5833333333333321</v>
      </c>
      <c r="G401" s="279">
        <v>8.466666666666665</v>
      </c>
      <c r="H401" s="279">
        <v>8.8666666666666671</v>
      </c>
      <c r="I401" s="279">
        <v>8.9833333333333343</v>
      </c>
      <c r="J401" s="279">
        <v>9.0666666666666682</v>
      </c>
      <c r="K401" s="277">
        <v>8.9</v>
      </c>
      <c r="L401" s="277">
        <v>8.6999999999999993</v>
      </c>
      <c r="M401" s="277">
        <v>8.4040499999999998</v>
      </c>
    </row>
    <row r="402" spans="1:13">
      <c r="A402" s="268">
        <v>392</v>
      </c>
      <c r="B402" s="277" t="s">
        <v>508</v>
      </c>
      <c r="C402" s="278">
        <v>126.05</v>
      </c>
      <c r="D402" s="279">
        <v>125.60000000000001</v>
      </c>
      <c r="E402" s="279">
        <v>123.45000000000002</v>
      </c>
      <c r="F402" s="279">
        <v>120.85000000000001</v>
      </c>
      <c r="G402" s="279">
        <v>118.70000000000002</v>
      </c>
      <c r="H402" s="279">
        <v>128.20000000000002</v>
      </c>
      <c r="I402" s="279">
        <v>130.35000000000002</v>
      </c>
      <c r="J402" s="279">
        <v>132.95000000000002</v>
      </c>
      <c r="K402" s="277">
        <v>127.75</v>
      </c>
      <c r="L402" s="277">
        <v>123</v>
      </c>
      <c r="M402" s="277">
        <v>2.0189699999999999</v>
      </c>
    </row>
    <row r="403" spans="1:13">
      <c r="A403" s="268">
        <v>393</v>
      </c>
      <c r="B403" s="277" t="s">
        <v>2316</v>
      </c>
      <c r="C403" s="278">
        <v>90.1</v>
      </c>
      <c r="D403" s="279">
        <v>88.983333333333334</v>
      </c>
      <c r="E403" s="279">
        <v>85.466666666666669</v>
      </c>
      <c r="F403" s="279">
        <v>80.833333333333329</v>
      </c>
      <c r="G403" s="279">
        <v>77.316666666666663</v>
      </c>
      <c r="H403" s="279">
        <v>93.616666666666674</v>
      </c>
      <c r="I403" s="279">
        <v>97.133333333333354</v>
      </c>
      <c r="J403" s="279">
        <v>101.76666666666668</v>
      </c>
      <c r="K403" s="277">
        <v>92.5</v>
      </c>
      <c r="L403" s="277">
        <v>84.35</v>
      </c>
      <c r="M403" s="277">
        <v>4.1996900000000004</v>
      </c>
    </row>
    <row r="404" spans="1:13">
      <c r="A404" s="268">
        <v>394</v>
      </c>
      <c r="B404" s="277" t="s">
        <v>495</v>
      </c>
      <c r="C404" s="278">
        <v>246.4</v>
      </c>
      <c r="D404" s="279">
        <v>247.94999999999996</v>
      </c>
      <c r="E404" s="279">
        <v>244.39999999999992</v>
      </c>
      <c r="F404" s="279">
        <v>242.39999999999995</v>
      </c>
      <c r="G404" s="279">
        <v>238.84999999999991</v>
      </c>
      <c r="H404" s="279">
        <v>249.94999999999993</v>
      </c>
      <c r="I404" s="279">
        <v>253.49999999999994</v>
      </c>
      <c r="J404" s="279">
        <v>255.49999999999994</v>
      </c>
      <c r="K404" s="277">
        <v>251.5</v>
      </c>
      <c r="L404" s="277">
        <v>245.95</v>
      </c>
      <c r="M404" s="277">
        <v>4.2197800000000001</v>
      </c>
    </row>
    <row r="405" spans="1:13">
      <c r="A405" s="268">
        <v>395</v>
      </c>
      <c r="B405" s="277" t="s">
        <v>507</v>
      </c>
      <c r="C405" s="278">
        <v>3.7</v>
      </c>
      <c r="D405" s="279">
        <v>3.6833333333333336</v>
      </c>
      <c r="E405" s="279">
        <v>3.6166666666666671</v>
      </c>
      <c r="F405" s="279">
        <v>3.5333333333333337</v>
      </c>
      <c r="G405" s="279">
        <v>3.4666666666666672</v>
      </c>
      <c r="H405" s="279">
        <v>3.7666666666666671</v>
      </c>
      <c r="I405" s="279">
        <v>3.8333333333333335</v>
      </c>
      <c r="J405" s="279">
        <v>3.916666666666667</v>
      </c>
      <c r="K405" s="277">
        <v>3.75</v>
      </c>
      <c r="L405" s="277">
        <v>3.6</v>
      </c>
      <c r="M405" s="277">
        <v>196.23106000000001</v>
      </c>
    </row>
    <row r="406" spans="1:13">
      <c r="A406" s="268">
        <v>396</v>
      </c>
      <c r="B406" s="277" t="s">
        <v>497</v>
      </c>
      <c r="C406" s="278">
        <v>19.100000000000001</v>
      </c>
      <c r="D406" s="279">
        <v>19.266666666666669</v>
      </c>
      <c r="E406" s="279">
        <v>18.683333333333337</v>
      </c>
      <c r="F406" s="279">
        <v>18.266666666666669</v>
      </c>
      <c r="G406" s="279">
        <v>17.683333333333337</v>
      </c>
      <c r="H406" s="279">
        <v>19.683333333333337</v>
      </c>
      <c r="I406" s="279">
        <v>20.266666666666673</v>
      </c>
      <c r="J406" s="279">
        <v>20.683333333333337</v>
      </c>
      <c r="K406" s="277">
        <v>19.850000000000001</v>
      </c>
      <c r="L406" s="277">
        <v>18.850000000000001</v>
      </c>
      <c r="M406" s="277">
        <v>50.472000000000001</v>
      </c>
    </row>
    <row r="407" spans="1:13">
      <c r="A407" s="268">
        <v>397</v>
      </c>
      <c r="B407" s="277" t="s">
        <v>512</v>
      </c>
      <c r="C407" s="278">
        <v>50.4</v>
      </c>
      <c r="D407" s="279">
        <v>50.883333333333326</v>
      </c>
      <c r="E407" s="279">
        <v>49.716666666666654</v>
      </c>
      <c r="F407" s="279">
        <v>49.033333333333331</v>
      </c>
      <c r="G407" s="279">
        <v>47.86666666666666</v>
      </c>
      <c r="H407" s="279">
        <v>51.566666666666649</v>
      </c>
      <c r="I407" s="279">
        <v>52.73333333333332</v>
      </c>
      <c r="J407" s="279">
        <v>53.416666666666643</v>
      </c>
      <c r="K407" s="277">
        <v>52.05</v>
      </c>
      <c r="L407" s="277">
        <v>50.2</v>
      </c>
      <c r="M407" s="277">
        <v>3.0539100000000001</v>
      </c>
    </row>
    <row r="408" spans="1:13">
      <c r="A408" s="268">
        <v>398</v>
      </c>
      <c r="B408" s="277" t="s">
        <v>171</v>
      </c>
      <c r="C408" s="278">
        <v>35.15</v>
      </c>
      <c r="D408" s="279">
        <v>35.266666666666659</v>
      </c>
      <c r="E408" s="279">
        <v>34.98333333333332</v>
      </c>
      <c r="F408" s="279">
        <v>34.816666666666663</v>
      </c>
      <c r="G408" s="279">
        <v>34.533333333333324</v>
      </c>
      <c r="H408" s="279">
        <v>35.433333333333316</v>
      </c>
      <c r="I408" s="279">
        <v>35.716666666666661</v>
      </c>
      <c r="J408" s="279">
        <v>35.883333333333312</v>
      </c>
      <c r="K408" s="277">
        <v>35.549999999999997</v>
      </c>
      <c r="L408" s="277">
        <v>35.1</v>
      </c>
      <c r="M408" s="277">
        <v>115.82250999999999</v>
      </c>
    </row>
    <row r="409" spans="1:13">
      <c r="A409" s="268">
        <v>399</v>
      </c>
      <c r="B409" s="277" t="s">
        <v>513</v>
      </c>
      <c r="C409" s="278">
        <v>7827.1</v>
      </c>
      <c r="D409" s="279">
        <v>7840.6500000000005</v>
      </c>
      <c r="E409" s="279">
        <v>7786.3000000000011</v>
      </c>
      <c r="F409" s="279">
        <v>7745.5000000000009</v>
      </c>
      <c r="G409" s="279">
        <v>7691.1500000000015</v>
      </c>
      <c r="H409" s="279">
        <v>7881.4500000000007</v>
      </c>
      <c r="I409" s="279">
        <v>7935.8000000000011</v>
      </c>
      <c r="J409" s="279">
        <v>7976.6</v>
      </c>
      <c r="K409" s="277">
        <v>7895</v>
      </c>
      <c r="L409" s="277">
        <v>7799.85</v>
      </c>
      <c r="M409" s="277">
        <v>0.49312</v>
      </c>
    </row>
    <row r="410" spans="1:13">
      <c r="A410" s="268">
        <v>400</v>
      </c>
      <c r="B410" s="277" t="s">
        <v>280</v>
      </c>
      <c r="C410" s="278">
        <v>877.8</v>
      </c>
      <c r="D410" s="279">
        <v>872.33333333333337</v>
      </c>
      <c r="E410" s="279">
        <v>864.66666666666674</v>
      </c>
      <c r="F410" s="279">
        <v>851.53333333333342</v>
      </c>
      <c r="G410" s="279">
        <v>843.86666666666679</v>
      </c>
      <c r="H410" s="279">
        <v>885.4666666666667</v>
      </c>
      <c r="I410" s="279">
        <v>893.13333333333344</v>
      </c>
      <c r="J410" s="279">
        <v>906.26666666666665</v>
      </c>
      <c r="K410" s="277">
        <v>880</v>
      </c>
      <c r="L410" s="277">
        <v>859.2</v>
      </c>
      <c r="M410" s="277">
        <v>9.3755400000000009</v>
      </c>
    </row>
    <row r="411" spans="1:13">
      <c r="A411" s="268">
        <v>401</v>
      </c>
      <c r="B411" s="277" t="s">
        <v>172</v>
      </c>
      <c r="C411" s="278">
        <v>198.25</v>
      </c>
      <c r="D411" s="279">
        <v>196.16666666666666</v>
      </c>
      <c r="E411" s="279">
        <v>193.23333333333332</v>
      </c>
      <c r="F411" s="279">
        <v>188.21666666666667</v>
      </c>
      <c r="G411" s="279">
        <v>185.28333333333333</v>
      </c>
      <c r="H411" s="279">
        <v>201.18333333333331</v>
      </c>
      <c r="I411" s="279">
        <v>204.11666666666665</v>
      </c>
      <c r="J411" s="279">
        <v>209.1333333333333</v>
      </c>
      <c r="K411" s="277">
        <v>199.1</v>
      </c>
      <c r="L411" s="277">
        <v>191.15</v>
      </c>
      <c r="M411" s="277">
        <v>708.02269000000001</v>
      </c>
    </row>
    <row r="412" spans="1:13">
      <c r="A412" s="268">
        <v>402</v>
      </c>
      <c r="B412" s="277" t="s">
        <v>514</v>
      </c>
      <c r="C412" s="278">
        <v>3707.3</v>
      </c>
      <c r="D412" s="279">
        <v>3690.75</v>
      </c>
      <c r="E412" s="279">
        <v>3656.5</v>
      </c>
      <c r="F412" s="279">
        <v>3605.7</v>
      </c>
      <c r="G412" s="279">
        <v>3571.45</v>
      </c>
      <c r="H412" s="279">
        <v>3741.55</v>
      </c>
      <c r="I412" s="279">
        <v>3775.8</v>
      </c>
      <c r="J412" s="279">
        <v>3826.6000000000004</v>
      </c>
      <c r="K412" s="277">
        <v>3725</v>
      </c>
      <c r="L412" s="277">
        <v>3639.95</v>
      </c>
      <c r="M412" s="277">
        <v>3.49E-2</v>
      </c>
    </row>
    <row r="413" spans="1:13">
      <c r="A413" s="268">
        <v>403</v>
      </c>
      <c r="B413" s="277" t="s">
        <v>516</v>
      </c>
      <c r="C413" s="278">
        <v>1485.3</v>
      </c>
      <c r="D413" s="279">
        <v>1482.7833333333335</v>
      </c>
      <c r="E413" s="279">
        <v>1465.5666666666671</v>
      </c>
      <c r="F413" s="279">
        <v>1445.8333333333335</v>
      </c>
      <c r="G413" s="279">
        <v>1428.616666666667</v>
      </c>
      <c r="H413" s="279">
        <v>1502.5166666666671</v>
      </c>
      <c r="I413" s="279">
        <v>1519.7333333333338</v>
      </c>
      <c r="J413" s="279">
        <v>1539.4666666666672</v>
      </c>
      <c r="K413" s="277">
        <v>1500</v>
      </c>
      <c r="L413" s="277">
        <v>1463.05</v>
      </c>
      <c r="M413" s="277">
        <v>7.8030000000000002E-2</v>
      </c>
    </row>
    <row r="414" spans="1:13">
      <c r="A414" s="268">
        <v>404</v>
      </c>
      <c r="B414" s="277" t="s">
        <v>517</v>
      </c>
      <c r="C414" s="278">
        <v>522.6</v>
      </c>
      <c r="D414" s="279">
        <v>523.85</v>
      </c>
      <c r="E414" s="279">
        <v>513.75</v>
      </c>
      <c r="F414" s="279">
        <v>504.9</v>
      </c>
      <c r="G414" s="279">
        <v>494.79999999999995</v>
      </c>
      <c r="H414" s="279">
        <v>532.70000000000005</v>
      </c>
      <c r="I414" s="279">
        <v>542.80000000000018</v>
      </c>
      <c r="J414" s="279">
        <v>551.65000000000009</v>
      </c>
      <c r="K414" s="277">
        <v>533.95000000000005</v>
      </c>
      <c r="L414" s="277">
        <v>515</v>
      </c>
      <c r="M414" s="277">
        <v>1.06904</v>
      </c>
    </row>
    <row r="415" spans="1:13">
      <c r="A415" s="268">
        <v>405</v>
      </c>
      <c r="B415" s="277" t="s">
        <v>509</v>
      </c>
      <c r="C415" s="278">
        <v>79</v>
      </c>
      <c r="D415" s="279">
        <v>77.63333333333334</v>
      </c>
      <c r="E415" s="279">
        <v>75.466666666666683</v>
      </c>
      <c r="F415" s="279">
        <v>71.933333333333337</v>
      </c>
      <c r="G415" s="279">
        <v>69.76666666666668</v>
      </c>
      <c r="H415" s="279">
        <v>81.166666666666686</v>
      </c>
      <c r="I415" s="279">
        <v>83.333333333333343</v>
      </c>
      <c r="J415" s="279">
        <v>86.866666666666688</v>
      </c>
      <c r="K415" s="277">
        <v>79.8</v>
      </c>
      <c r="L415" s="277">
        <v>74.099999999999994</v>
      </c>
      <c r="M415" s="277">
        <v>26.63692</v>
      </c>
    </row>
    <row r="416" spans="1:13">
      <c r="A416" s="268">
        <v>406</v>
      </c>
      <c r="B416" s="277" t="s">
        <v>518</v>
      </c>
      <c r="C416" s="278">
        <v>160.30000000000001</v>
      </c>
      <c r="D416" s="279">
        <v>159.76666666666668</v>
      </c>
      <c r="E416" s="279">
        <v>157.53333333333336</v>
      </c>
      <c r="F416" s="279">
        <v>154.76666666666668</v>
      </c>
      <c r="G416" s="279">
        <v>152.53333333333336</v>
      </c>
      <c r="H416" s="279">
        <v>162.53333333333336</v>
      </c>
      <c r="I416" s="279">
        <v>164.76666666666665</v>
      </c>
      <c r="J416" s="279">
        <v>167.53333333333336</v>
      </c>
      <c r="K416" s="277">
        <v>162</v>
      </c>
      <c r="L416" s="277">
        <v>157</v>
      </c>
      <c r="M416" s="277">
        <v>0.76349999999999996</v>
      </c>
    </row>
    <row r="417" spans="1:13">
      <c r="A417" s="268">
        <v>407</v>
      </c>
      <c r="B417" s="277" t="s">
        <v>173</v>
      </c>
      <c r="C417" s="278">
        <v>21568.15</v>
      </c>
      <c r="D417" s="279">
        <v>21732.866666666669</v>
      </c>
      <c r="E417" s="279">
        <v>21336.283333333336</v>
      </c>
      <c r="F417" s="279">
        <v>21104.416666666668</v>
      </c>
      <c r="G417" s="279">
        <v>20707.833333333336</v>
      </c>
      <c r="H417" s="279">
        <v>21964.733333333337</v>
      </c>
      <c r="I417" s="279">
        <v>22361.316666666666</v>
      </c>
      <c r="J417" s="279">
        <v>22593.183333333338</v>
      </c>
      <c r="K417" s="277">
        <v>22129.45</v>
      </c>
      <c r="L417" s="277">
        <v>21501</v>
      </c>
      <c r="M417" s="277">
        <v>0.69557999999999998</v>
      </c>
    </row>
    <row r="418" spans="1:13">
      <c r="A418" s="268">
        <v>408</v>
      </c>
      <c r="B418" s="277" t="s">
        <v>520</v>
      </c>
      <c r="C418" s="278">
        <v>697.2</v>
      </c>
      <c r="D418" s="279">
        <v>700.5333333333333</v>
      </c>
      <c r="E418" s="279">
        <v>691.66666666666663</v>
      </c>
      <c r="F418" s="279">
        <v>686.13333333333333</v>
      </c>
      <c r="G418" s="279">
        <v>677.26666666666665</v>
      </c>
      <c r="H418" s="279">
        <v>706.06666666666661</v>
      </c>
      <c r="I418" s="279">
        <v>714.93333333333339</v>
      </c>
      <c r="J418" s="279">
        <v>720.46666666666658</v>
      </c>
      <c r="K418" s="277">
        <v>709.4</v>
      </c>
      <c r="L418" s="277">
        <v>695</v>
      </c>
      <c r="M418" s="277">
        <v>0.30214999999999997</v>
      </c>
    </row>
    <row r="419" spans="1:13">
      <c r="A419" s="268">
        <v>409</v>
      </c>
      <c r="B419" s="277" t="s">
        <v>174</v>
      </c>
      <c r="C419" s="278">
        <v>1167.0999999999999</v>
      </c>
      <c r="D419" s="279">
        <v>1170.1666666666667</v>
      </c>
      <c r="E419" s="279">
        <v>1158.9333333333334</v>
      </c>
      <c r="F419" s="279">
        <v>1150.7666666666667</v>
      </c>
      <c r="G419" s="279">
        <v>1139.5333333333333</v>
      </c>
      <c r="H419" s="279">
        <v>1178.3333333333335</v>
      </c>
      <c r="I419" s="279">
        <v>1189.5666666666666</v>
      </c>
      <c r="J419" s="279">
        <v>1197.7333333333336</v>
      </c>
      <c r="K419" s="277">
        <v>1181.4000000000001</v>
      </c>
      <c r="L419" s="277">
        <v>1162</v>
      </c>
      <c r="M419" s="277">
        <v>3.9609800000000002</v>
      </c>
    </row>
    <row r="420" spans="1:13">
      <c r="A420" s="268">
        <v>410</v>
      </c>
      <c r="B420" s="277" t="s">
        <v>515</v>
      </c>
      <c r="C420" s="278">
        <v>357.8</v>
      </c>
      <c r="D420" s="279">
        <v>357.88333333333338</v>
      </c>
      <c r="E420" s="279">
        <v>351.76666666666677</v>
      </c>
      <c r="F420" s="279">
        <v>345.73333333333341</v>
      </c>
      <c r="G420" s="279">
        <v>339.61666666666679</v>
      </c>
      <c r="H420" s="279">
        <v>363.91666666666674</v>
      </c>
      <c r="I420" s="279">
        <v>370.03333333333342</v>
      </c>
      <c r="J420" s="279">
        <v>376.06666666666672</v>
      </c>
      <c r="K420" s="277">
        <v>364</v>
      </c>
      <c r="L420" s="277">
        <v>351.85</v>
      </c>
      <c r="M420" s="277">
        <v>0.38779000000000002</v>
      </c>
    </row>
    <row r="421" spans="1:13">
      <c r="A421" s="268">
        <v>411</v>
      </c>
      <c r="B421" s="277" t="s">
        <v>510</v>
      </c>
      <c r="C421" s="278">
        <v>22.4</v>
      </c>
      <c r="D421" s="279">
        <v>22.433333333333337</v>
      </c>
      <c r="E421" s="279">
        <v>22.316666666666674</v>
      </c>
      <c r="F421" s="279">
        <v>22.233333333333338</v>
      </c>
      <c r="G421" s="279">
        <v>22.116666666666674</v>
      </c>
      <c r="H421" s="279">
        <v>22.516666666666673</v>
      </c>
      <c r="I421" s="279">
        <v>22.633333333333333</v>
      </c>
      <c r="J421" s="279">
        <v>22.716666666666672</v>
      </c>
      <c r="K421" s="277">
        <v>22.55</v>
      </c>
      <c r="L421" s="277">
        <v>22.35</v>
      </c>
      <c r="M421" s="277">
        <v>5.1756799999999998</v>
      </c>
    </row>
    <row r="422" spans="1:13">
      <c r="A422" s="268">
        <v>412</v>
      </c>
      <c r="B422" s="277" t="s">
        <v>511</v>
      </c>
      <c r="C422" s="278">
        <v>1572.15</v>
      </c>
      <c r="D422" s="279">
        <v>1563.0666666666666</v>
      </c>
      <c r="E422" s="279">
        <v>1544.1333333333332</v>
      </c>
      <c r="F422" s="279">
        <v>1516.1166666666666</v>
      </c>
      <c r="G422" s="279">
        <v>1497.1833333333332</v>
      </c>
      <c r="H422" s="279">
        <v>1591.0833333333333</v>
      </c>
      <c r="I422" s="279">
        <v>1610.0166666666667</v>
      </c>
      <c r="J422" s="279">
        <v>1638.0333333333333</v>
      </c>
      <c r="K422" s="277">
        <v>1582</v>
      </c>
      <c r="L422" s="277">
        <v>1535.05</v>
      </c>
      <c r="M422" s="277">
        <v>1.16543</v>
      </c>
    </row>
    <row r="423" spans="1:13">
      <c r="A423" s="268">
        <v>413</v>
      </c>
      <c r="B423" s="277" t="s">
        <v>521</v>
      </c>
      <c r="C423" s="278">
        <v>232.05</v>
      </c>
      <c r="D423" s="279">
        <v>231.78333333333333</v>
      </c>
      <c r="E423" s="279">
        <v>226.56666666666666</v>
      </c>
      <c r="F423" s="279">
        <v>221.08333333333334</v>
      </c>
      <c r="G423" s="279">
        <v>215.86666666666667</v>
      </c>
      <c r="H423" s="279">
        <v>237.26666666666665</v>
      </c>
      <c r="I423" s="279">
        <v>242.48333333333329</v>
      </c>
      <c r="J423" s="279">
        <v>247.96666666666664</v>
      </c>
      <c r="K423" s="277">
        <v>237</v>
      </c>
      <c r="L423" s="277">
        <v>226.3</v>
      </c>
      <c r="M423" s="277">
        <v>1.8869</v>
      </c>
    </row>
    <row r="424" spans="1:13">
      <c r="A424" s="268">
        <v>414</v>
      </c>
      <c r="B424" s="277" t="s">
        <v>522</v>
      </c>
      <c r="C424" s="278">
        <v>1029.55</v>
      </c>
      <c r="D424" s="279">
        <v>1026.5166666666667</v>
      </c>
      <c r="E424" s="279">
        <v>1013.0333333333333</v>
      </c>
      <c r="F424" s="279">
        <v>996.51666666666665</v>
      </c>
      <c r="G424" s="279">
        <v>983.0333333333333</v>
      </c>
      <c r="H424" s="279">
        <v>1043.0333333333333</v>
      </c>
      <c r="I424" s="279">
        <v>1056.5166666666664</v>
      </c>
      <c r="J424" s="279">
        <v>1073.0333333333333</v>
      </c>
      <c r="K424" s="277">
        <v>1040</v>
      </c>
      <c r="L424" s="277">
        <v>1010</v>
      </c>
      <c r="M424" s="277">
        <v>9.2429999999999998E-2</v>
      </c>
    </row>
    <row r="425" spans="1:13">
      <c r="A425" s="268">
        <v>415</v>
      </c>
      <c r="B425" s="277" t="s">
        <v>523</v>
      </c>
      <c r="C425" s="278">
        <v>238.4</v>
      </c>
      <c r="D425" s="279">
        <v>239.36666666666667</v>
      </c>
      <c r="E425" s="279">
        <v>235.88333333333335</v>
      </c>
      <c r="F425" s="279">
        <v>233.36666666666667</v>
      </c>
      <c r="G425" s="279">
        <v>229.88333333333335</v>
      </c>
      <c r="H425" s="279">
        <v>241.88333333333335</v>
      </c>
      <c r="I425" s="279">
        <v>245.3666666666667</v>
      </c>
      <c r="J425" s="279">
        <v>247.88333333333335</v>
      </c>
      <c r="K425" s="277">
        <v>242.85</v>
      </c>
      <c r="L425" s="277">
        <v>236.85</v>
      </c>
      <c r="M425" s="277">
        <v>2.3853800000000001</v>
      </c>
    </row>
    <row r="426" spans="1:13">
      <c r="A426" s="268">
        <v>416</v>
      </c>
      <c r="B426" s="277" t="s">
        <v>524</v>
      </c>
      <c r="C426" s="278">
        <v>7.35</v>
      </c>
      <c r="D426" s="279">
        <v>7.3666666666666671</v>
      </c>
      <c r="E426" s="279">
        <v>7.2833333333333341</v>
      </c>
      <c r="F426" s="279">
        <v>7.2166666666666668</v>
      </c>
      <c r="G426" s="279">
        <v>7.1333333333333337</v>
      </c>
      <c r="H426" s="279">
        <v>7.4333333333333345</v>
      </c>
      <c r="I426" s="279">
        <v>7.5166666666666666</v>
      </c>
      <c r="J426" s="279">
        <v>7.5833333333333348</v>
      </c>
      <c r="K426" s="277">
        <v>7.45</v>
      </c>
      <c r="L426" s="277">
        <v>7.3</v>
      </c>
      <c r="M426" s="277">
        <v>132.66161</v>
      </c>
    </row>
    <row r="427" spans="1:13">
      <c r="A427" s="268">
        <v>417</v>
      </c>
      <c r="B427" s="277" t="s">
        <v>2517</v>
      </c>
      <c r="C427" s="278">
        <v>626.79999999999995</v>
      </c>
      <c r="D427" s="279">
        <v>627.25</v>
      </c>
      <c r="E427" s="279">
        <v>609.5</v>
      </c>
      <c r="F427" s="279">
        <v>592.20000000000005</v>
      </c>
      <c r="G427" s="279">
        <v>574.45000000000005</v>
      </c>
      <c r="H427" s="279">
        <v>644.54999999999995</v>
      </c>
      <c r="I427" s="279">
        <v>662.3</v>
      </c>
      <c r="J427" s="279">
        <v>679.59999999999991</v>
      </c>
      <c r="K427" s="277">
        <v>645</v>
      </c>
      <c r="L427" s="277">
        <v>609.95000000000005</v>
      </c>
      <c r="M427" s="277">
        <v>0.22728999999999999</v>
      </c>
    </row>
    <row r="428" spans="1:13">
      <c r="A428" s="268">
        <v>418</v>
      </c>
      <c r="B428" s="277" t="s">
        <v>527</v>
      </c>
      <c r="C428" s="278">
        <v>171.9</v>
      </c>
      <c r="D428" s="279">
        <v>171.63333333333333</v>
      </c>
      <c r="E428" s="279">
        <v>167.76666666666665</v>
      </c>
      <c r="F428" s="279">
        <v>163.63333333333333</v>
      </c>
      <c r="G428" s="279">
        <v>159.76666666666665</v>
      </c>
      <c r="H428" s="279">
        <v>175.76666666666665</v>
      </c>
      <c r="I428" s="279">
        <v>179.63333333333333</v>
      </c>
      <c r="J428" s="279">
        <v>183.76666666666665</v>
      </c>
      <c r="K428" s="277">
        <v>175.5</v>
      </c>
      <c r="L428" s="277">
        <v>167.5</v>
      </c>
      <c r="M428" s="277">
        <v>11.47096</v>
      </c>
    </row>
    <row r="429" spans="1:13">
      <c r="A429" s="268">
        <v>419</v>
      </c>
      <c r="B429" s="277" t="s">
        <v>2526</v>
      </c>
      <c r="C429" s="278">
        <v>49.45</v>
      </c>
      <c r="D429" s="279">
        <v>49.1</v>
      </c>
      <c r="E429" s="279">
        <v>47.7</v>
      </c>
      <c r="F429" s="279">
        <v>45.95</v>
      </c>
      <c r="G429" s="279">
        <v>44.550000000000004</v>
      </c>
      <c r="H429" s="279">
        <v>50.85</v>
      </c>
      <c r="I429" s="279">
        <v>52.249999999999993</v>
      </c>
      <c r="J429" s="279">
        <v>54</v>
      </c>
      <c r="K429" s="277">
        <v>50.5</v>
      </c>
      <c r="L429" s="277">
        <v>47.35</v>
      </c>
      <c r="M429" s="277">
        <v>60.51343</v>
      </c>
    </row>
    <row r="430" spans="1:13">
      <c r="A430" s="268">
        <v>420</v>
      </c>
      <c r="B430" s="277" t="s">
        <v>175</v>
      </c>
      <c r="C430" s="278">
        <v>3841.3</v>
      </c>
      <c r="D430" s="279">
        <v>3841.8833333333332</v>
      </c>
      <c r="E430" s="279">
        <v>3799.8166666666666</v>
      </c>
      <c r="F430" s="279">
        <v>3758.3333333333335</v>
      </c>
      <c r="G430" s="279">
        <v>3716.2666666666669</v>
      </c>
      <c r="H430" s="279">
        <v>3883.3666666666663</v>
      </c>
      <c r="I430" s="279">
        <v>3925.4333333333329</v>
      </c>
      <c r="J430" s="279">
        <v>3966.9166666666661</v>
      </c>
      <c r="K430" s="277">
        <v>3883.95</v>
      </c>
      <c r="L430" s="277">
        <v>3800.4</v>
      </c>
      <c r="M430" s="277">
        <v>2.0266700000000002</v>
      </c>
    </row>
    <row r="431" spans="1:13">
      <c r="A431" s="268">
        <v>421</v>
      </c>
      <c r="B431" s="277" t="s">
        <v>176</v>
      </c>
      <c r="C431" s="278">
        <v>703.15</v>
      </c>
      <c r="D431" s="279">
        <v>703.20000000000016</v>
      </c>
      <c r="E431" s="279">
        <v>692.90000000000032</v>
      </c>
      <c r="F431" s="279">
        <v>682.6500000000002</v>
      </c>
      <c r="G431" s="279">
        <v>672.35000000000036</v>
      </c>
      <c r="H431" s="279">
        <v>713.45000000000027</v>
      </c>
      <c r="I431" s="279">
        <v>723.75000000000023</v>
      </c>
      <c r="J431" s="279">
        <v>734.00000000000023</v>
      </c>
      <c r="K431" s="277">
        <v>713.5</v>
      </c>
      <c r="L431" s="277">
        <v>692.95</v>
      </c>
      <c r="M431" s="277">
        <v>40.353999999999999</v>
      </c>
    </row>
    <row r="432" spans="1:13">
      <c r="A432" s="268">
        <v>422</v>
      </c>
      <c r="B432" s="277" t="s">
        <v>177</v>
      </c>
      <c r="C432" s="286">
        <v>417.45</v>
      </c>
      <c r="D432" s="287">
        <v>416.66666666666669</v>
      </c>
      <c r="E432" s="287">
        <v>411.33333333333337</v>
      </c>
      <c r="F432" s="287">
        <v>405.2166666666667</v>
      </c>
      <c r="G432" s="287">
        <v>399.88333333333338</v>
      </c>
      <c r="H432" s="287">
        <v>422.78333333333336</v>
      </c>
      <c r="I432" s="287">
        <v>428.11666666666673</v>
      </c>
      <c r="J432" s="287">
        <v>434.23333333333335</v>
      </c>
      <c r="K432" s="288">
        <v>422</v>
      </c>
      <c r="L432" s="288">
        <v>410.55</v>
      </c>
      <c r="M432" s="288">
        <v>7.7658800000000001</v>
      </c>
    </row>
    <row r="433" spans="1:13">
      <c r="A433" s="268">
        <v>423</v>
      </c>
      <c r="B433" s="277" t="s">
        <v>525</v>
      </c>
      <c r="C433" s="277">
        <v>86.65</v>
      </c>
      <c r="D433" s="279">
        <v>86.850000000000009</v>
      </c>
      <c r="E433" s="279">
        <v>85.850000000000023</v>
      </c>
      <c r="F433" s="279">
        <v>85.050000000000011</v>
      </c>
      <c r="G433" s="279">
        <v>84.050000000000026</v>
      </c>
      <c r="H433" s="279">
        <v>87.65000000000002</v>
      </c>
      <c r="I433" s="279">
        <v>88.649999999999991</v>
      </c>
      <c r="J433" s="279">
        <v>89.450000000000017</v>
      </c>
      <c r="K433" s="277">
        <v>87.85</v>
      </c>
      <c r="L433" s="277">
        <v>86.05</v>
      </c>
      <c r="M433" s="277">
        <v>0.31242999999999999</v>
      </c>
    </row>
    <row r="434" spans="1:13">
      <c r="A434" s="268">
        <v>424</v>
      </c>
      <c r="B434" s="277" t="s">
        <v>281</v>
      </c>
      <c r="C434" s="277">
        <v>137</v>
      </c>
      <c r="D434" s="279">
        <v>136.03333333333333</v>
      </c>
      <c r="E434" s="279">
        <v>132.06666666666666</v>
      </c>
      <c r="F434" s="279">
        <v>127.13333333333333</v>
      </c>
      <c r="G434" s="279">
        <v>123.16666666666666</v>
      </c>
      <c r="H434" s="279">
        <v>140.96666666666667</v>
      </c>
      <c r="I434" s="279">
        <v>144.93333333333331</v>
      </c>
      <c r="J434" s="279">
        <v>149.86666666666667</v>
      </c>
      <c r="K434" s="277">
        <v>140</v>
      </c>
      <c r="L434" s="277">
        <v>131.1</v>
      </c>
      <c r="M434" s="277">
        <v>64.598849999999999</v>
      </c>
    </row>
    <row r="435" spans="1:13">
      <c r="A435" s="268">
        <v>425</v>
      </c>
      <c r="B435" s="277" t="s">
        <v>526</v>
      </c>
      <c r="C435" s="277">
        <v>391.65</v>
      </c>
      <c r="D435" s="279">
        <v>392.66666666666669</v>
      </c>
      <c r="E435" s="279">
        <v>388.58333333333337</v>
      </c>
      <c r="F435" s="279">
        <v>385.51666666666671</v>
      </c>
      <c r="G435" s="279">
        <v>381.43333333333339</v>
      </c>
      <c r="H435" s="279">
        <v>395.73333333333335</v>
      </c>
      <c r="I435" s="279">
        <v>399.81666666666672</v>
      </c>
      <c r="J435" s="279">
        <v>402.88333333333333</v>
      </c>
      <c r="K435" s="277">
        <v>396.75</v>
      </c>
      <c r="L435" s="277">
        <v>389.6</v>
      </c>
      <c r="M435" s="277">
        <v>1.02565</v>
      </c>
    </row>
    <row r="436" spans="1:13">
      <c r="A436" s="268">
        <v>426</v>
      </c>
      <c r="B436" s="277" t="s">
        <v>528</v>
      </c>
      <c r="C436" s="277">
        <v>1601.85</v>
      </c>
      <c r="D436" s="279">
        <v>1601.95</v>
      </c>
      <c r="E436" s="279">
        <v>1587.9</v>
      </c>
      <c r="F436" s="279">
        <v>1573.95</v>
      </c>
      <c r="G436" s="279">
        <v>1559.9</v>
      </c>
      <c r="H436" s="279">
        <v>1615.9</v>
      </c>
      <c r="I436" s="279">
        <v>1629.9499999999998</v>
      </c>
      <c r="J436" s="279">
        <v>1643.9</v>
      </c>
      <c r="K436" s="277">
        <v>1616</v>
      </c>
      <c r="L436" s="277">
        <v>1588</v>
      </c>
      <c r="M436" s="277">
        <v>1.447E-2</v>
      </c>
    </row>
    <row r="437" spans="1:13">
      <c r="A437" s="268">
        <v>427</v>
      </c>
      <c r="B437" s="277" t="s">
        <v>529</v>
      </c>
      <c r="C437" s="277">
        <v>1250.5999999999999</v>
      </c>
      <c r="D437" s="279">
        <v>1250.5666666666666</v>
      </c>
      <c r="E437" s="279">
        <v>1235.1333333333332</v>
      </c>
      <c r="F437" s="279">
        <v>1219.6666666666665</v>
      </c>
      <c r="G437" s="279">
        <v>1204.2333333333331</v>
      </c>
      <c r="H437" s="279">
        <v>1266.0333333333333</v>
      </c>
      <c r="I437" s="279">
        <v>1281.4666666666667</v>
      </c>
      <c r="J437" s="279">
        <v>1296.9333333333334</v>
      </c>
      <c r="K437" s="277">
        <v>1266</v>
      </c>
      <c r="L437" s="277">
        <v>1235.0999999999999</v>
      </c>
      <c r="M437" s="277">
        <v>9.2009999999999995E-2</v>
      </c>
    </row>
    <row r="438" spans="1:13">
      <c r="A438" s="268">
        <v>428</v>
      </c>
      <c r="B438" s="277" t="s">
        <v>530</v>
      </c>
      <c r="C438" s="277">
        <v>415.95</v>
      </c>
      <c r="D438" s="279">
        <v>409.13333333333338</v>
      </c>
      <c r="E438" s="279">
        <v>398.31666666666678</v>
      </c>
      <c r="F438" s="279">
        <v>380.68333333333339</v>
      </c>
      <c r="G438" s="279">
        <v>369.86666666666679</v>
      </c>
      <c r="H438" s="279">
        <v>426.76666666666677</v>
      </c>
      <c r="I438" s="279">
        <v>437.58333333333337</v>
      </c>
      <c r="J438" s="279">
        <v>455.21666666666675</v>
      </c>
      <c r="K438" s="277">
        <v>419.95</v>
      </c>
      <c r="L438" s="277">
        <v>391.5</v>
      </c>
      <c r="M438" s="277">
        <v>1.9208000000000001</v>
      </c>
    </row>
    <row r="439" spans="1:13">
      <c r="A439" s="268">
        <v>429</v>
      </c>
      <c r="B439" s="277" t="s">
        <v>178</v>
      </c>
      <c r="C439" s="277">
        <v>476</v>
      </c>
      <c r="D439" s="279">
        <v>477.3</v>
      </c>
      <c r="E439" s="279">
        <v>472.75</v>
      </c>
      <c r="F439" s="279">
        <v>469.5</v>
      </c>
      <c r="G439" s="279">
        <v>464.95</v>
      </c>
      <c r="H439" s="279">
        <v>480.55</v>
      </c>
      <c r="I439" s="279">
        <v>485.10000000000008</v>
      </c>
      <c r="J439" s="279">
        <v>488.35</v>
      </c>
      <c r="K439" s="277">
        <v>481.85</v>
      </c>
      <c r="L439" s="277">
        <v>474.05</v>
      </c>
      <c r="M439" s="277">
        <v>54.163179999999997</v>
      </c>
    </row>
    <row r="440" spans="1:13">
      <c r="A440" s="268">
        <v>430</v>
      </c>
      <c r="B440" s="277" t="s">
        <v>531</v>
      </c>
      <c r="C440" s="277">
        <v>183.9</v>
      </c>
      <c r="D440" s="279">
        <v>181.91666666666666</v>
      </c>
      <c r="E440" s="279">
        <v>178.83333333333331</v>
      </c>
      <c r="F440" s="279">
        <v>173.76666666666665</v>
      </c>
      <c r="G440" s="279">
        <v>170.68333333333331</v>
      </c>
      <c r="H440" s="279">
        <v>186.98333333333332</v>
      </c>
      <c r="I440" s="279">
        <v>190.06666666666663</v>
      </c>
      <c r="J440" s="279">
        <v>195.13333333333333</v>
      </c>
      <c r="K440" s="277">
        <v>185</v>
      </c>
      <c r="L440" s="277">
        <v>176.85</v>
      </c>
      <c r="M440" s="277">
        <v>10.25484</v>
      </c>
    </row>
    <row r="441" spans="1:13">
      <c r="A441" s="268">
        <v>431</v>
      </c>
      <c r="B441" s="277" t="s">
        <v>179</v>
      </c>
      <c r="C441" s="277">
        <v>377.5</v>
      </c>
      <c r="D441" s="279">
        <v>379.38333333333338</v>
      </c>
      <c r="E441" s="279">
        <v>374.46666666666675</v>
      </c>
      <c r="F441" s="279">
        <v>371.43333333333339</v>
      </c>
      <c r="G441" s="279">
        <v>366.51666666666677</v>
      </c>
      <c r="H441" s="279">
        <v>382.41666666666674</v>
      </c>
      <c r="I441" s="279">
        <v>387.33333333333337</v>
      </c>
      <c r="J441" s="279">
        <v>390.36666666666673</v>
      </c>
      <c r="K441" s="277">
        <v>384.3</v>
      </c>
      <c r="L441" s="277">
        <v>376.35</v>
      </c>
      <c r="M441" s="277">
        <v>8.2071100000000001</v>
      </c>
    </row>
    <row r="442" spans="1:13">
      <c r="A442" s="268">
        <v>432</v>
      </c>
      <c r="B442" s="277" t="s">
        <v>532</v>
      </c>
      <c r="C442" s="277">
        <v>150.15</v>
      </c>
      <c r="D442" s="279">
        <v>151.23333333333335</v>
      </c>
      <c r="E442" s="279">
        <v>148.91666666666669</v>
      </c>
      <c r="F442" s="279">
        <v>147.68333333333334</v>
      </c>
      <c r="G442" s="279">
        <v>145.36666666666667</v>
      </c>
      <c r="H442" s="279">
        <v>152.4666666666667</v>
      </c>
      <c r="I442" s="279">
        <v>154.78333333333336</v>
      </c>
      <c r="J442" s="279">
        <v>156.01666666666671</v>
      </c>
      <c r="K442" s="277">
        <v>153.55000000000001</v>
      </c>
      <c r="L442" s="277">
        <v>150</v>
      </c>
      <c r="M442" s="277">
        <v>1.34138</v>
      </c>
    </row>
    <row r="443" spans="1:13">
      <c r="A443" s="268">
        <v>433</v>
      </c>
      <c r="B443" s="277" t="s">
        <v>533</v>
      </c>
      <c r="C443" s="277">
        <v>1149.8499999999999</v>
      </c>
      <c r="D443" s="279">
        <v>1152.0166666666667</v>
      </c>
      <c r="E443" s="279">
        <v>1137.8833333333332</v>
      </c>
      <c r="F443" s="279">
        <v>1125.9166666666665</v>
      </c>
      <c r="G443" s="279">
        <v>1111.7833333333331</v>
      </c>
      <c r="H443" s="279">
        <v>1163.9833333333333</v>
      </c>
      <c r="I443" s="279">
        <v>1178.116666666667</v>
      </c>
      <c r="J443" s="279">
        <v>1190.0833333333335</v>
      </c>
      <c r="K443" s="277">
        <v>1166.1500000000001</v>
      </c>
      <c r="L443" s="277">
        <v>1140.05</v>
      </c>
      <c r="M443" s="277">
        <v>0.23213</v>
      </c>
    </row>
    <row r="444" spans="1:13">
      <c r="A444" s="268">
        <v>434</v>
      </c>
      <c r="B444" s="277" t="s">
        <v>534</v>
      </c>
      <c r="C444" s="277">
        <v>4.5</v>
      </c>
      <c r="D444" s="279">
        <v>4.5666666666666664</v>
      </c>
      <c r="E444" s="279">
        <v>4.4333333333333327</v>
      </c>
      <c r="F444" s="279">
        <v>4.3666666666666663</v>
      </c>
      <c r="G444" s="279">
        <v>4.2333333333333325</v>
      </c>
      <c r="H444" s="279">
        <v>4.6333333333333329</v>
      </c>
      <c r="I444" s="279">
        <v>4.7666666666666657</v>
      </c>
      <c r="J444" s="279">
        <v>4.833333333333333</v>
      </c>
      <c r="K444" s="277">
        <v>4.7</v>
      </c>
      <c r="L444" s="277">
        <v>4.5</v>
      </c>
      <c r="M444" s="277">
        <v>158.89306999999999</v>
      </c>
    </row>
    <row r="445" spans="1:13">
      <c r="A445" s="268">
        <v>435</v>
      </c>
      <c r="B445" s="277" t="s">
        <v>535</v>
      </c>
      <c r="C445" s="277">
        <v>138.15</v>
      </c>
      <c r="D445" s="279">
        <v>138.71666666666667</v>
      </c>
      <c r="E445" s="279">
        <v>136.93333333333334</v>
      </c>
      <c r="F445" s="279">
        <v>135.71666666666667</v>
      </c>
      <c r="G445" s="279">
        <v>133.93333333333334</v>
      </c>
      <c r="H445" s="279">
        <v>139.93333333333334</v>
      </c>
      <c r="I445" s="279">
        <v>141.7166666666667</v>
      </c>
      <c r="J445" s="279">
        <v>142.93333333333334</v>
      </c>
      <c r="K445" s="277">
        <v>140.5</v>
      </c>
      <c r="L445" s="277">
        <v>137.5</v>
      </c>
      <c r="M445" s="277">
        <v>1.2416499999999999</v>
      </c>
    </row>
    <row r="446" spans="1:13">
      <c r="A446" s="268">
        <v>436</v>
      </c>
      <c r="B446" s="277" t="s">
        <v>536</v>
      </c>
      <c r="C446" s="277">
        <v>858.65</v>
      </c>
      <c r="D446" s="279">
        <v>861.63333333333333</v>
      </c>
      <c r="E446" s="279">
        <v>848.26666666666665</v>
      </c>
      <c r="F446" s="279">
        <v>837.88333333333333</v>
      </c>
      <c r="G446" s="279">
        <v>824.51666666666665</v>
      </c>
      <c r="H446" s="279">
        <v>872.01666666666665</v>
      </c>
      <c r="I446" s="279">
        <v>885.38333333333321</v>
      </c>
      <c r="J446" s="279">
        <v>895.76666666666665</v>
      </c>
      <c r="K446" s="277">
        <v>875</v>
      </c>
      <c r="L446" s="277">
        <v>851.25</v>
      </c>
      <c r="M446" s="277">
        <v>0.13292999999999999</v>
      </c>
    </row>
    <row r="447" spans="1:13">
      <c r="A447" s="268">
        <v>437</v>
      </c>
      <c r="B447" s="277" t="s">
        <v>282</v>
      </c>
      <c r="C447" s="277">
        <v>437.9</v>
      </c>
      <c r="D447" s="279">
        <v>433.31666666666666</v>
      </c>
      <c r="E447" s="279">
        <v>425.63333333333333</v>
      </c>
      <c r="F447" s="279">
        <v>413.36666666666667</v>
      </c>
      <c r="G447" s="279">
        <v>405.68333333333334</v>
      </c>
      <c r="H447" s="279">
        <v>445.58333333333331</v>
      </c>
      <c r="I447" s="279">
        <v>453.26666666666659</v>
      </c>
      <c r="J447" s="279">
        <v>465.5333333333333</v>
      </c>
      <c r="K447" s="277">
        <v>441</v>
      </c>
      <c r="L447" s="277">
        <v>421.05</v>
      </c>
      <c r="M447" s="277">
        <v>5.8675699999999997</v>
      </c>
    </row>
    <row r="448" spans="1:13">
      <c r="A448" s="268">
        <v>438</v>
      </c>
      <c r="B448" s="277" t="s">
        <v>542</v>
      </c>
      <c r="C448" s="277">
        <v>41.35</v>
      </c>
      <c r="D448" s="279">
        <v>41.566666666666663</v>
      </c>
      <c r="E448" s="279">
        <v>40.883333333333326</v>
      </c>
      <c r="F448" s="279">
        <v>40.416666666666664</v>
      </c>
      <c r="G448" s="279">
        <v>39.733333333333327</v>
      </c>
      <c r="H448" s="279">
        <v>42.033333333333324</v>
      </c>
      <c r="I448" s="279">
        <v>42.716666666666661</v>
      </c>
      <c r="J448" s="279">
        <v>43.183333333333323</v>
      </c>
      <c r="K448" s="277">
        <v>42.25</v>
      </c>
      <c r="L448" s="277">
        <v>41.1</v>
      </c>
      <c r="M448" s="277">
        <v>1.94299</v>
      </c>
    </row>
    <row r="449" spans="1:13">
      <c r="A449" s="268">
        <v>439</v>
      </c>
      <c r="B449" s="277" t="s">
        <v>2609</v>
      </c>
      <c r="C449" s="277">
        <v>11711.65</v>
      </c>
      <c r="D449" s="279">
        <v>11795.566666666666</v>
      </c>
      <c r="E449" s="279">
        <v>11571.133333333331</v>
      </c>
      <c r="F449" s="279">
        <v>11430.616666666665</v>
      </c>
      <c r="G449" s="279">
        <v>11206.183333333331</v>
      </c>
      <c r="H449" s="279">
        <v>11936.083333333332</v>
      </c>
      <c r="I449" s="279">
        <v>12160.516666666666</v>
      </c>
      <c r="J449" s="279">
        <v>12301.033333333333</v>
      </c>
      <c r="K449" s="277">
        <v>12020</v>
      </c>
      <c r="L449" s="277">
        <v>11655.05</v>
      </c>
      <c r="M449" s="277">
        <v>1.389E-2</v>
      </c>
    </row>
    <row r="450" spans="1:13">
      <c r="A450" s="268">
        <v>440</v>
      </c>
      <c r="B450" s="277" t="s">
        <v>182</v>
      </c>
      <c r="C450" s="277">
        <v>913.55</v>
      </c>
      <c r="D450" s="279">
        <v>915.81666666666661</v>
      </c>
      <c r="E450" s="279">
        <v>907.83333333333326</v>
      </c>
      <c r="F450" s="279">
        <v>902.11666666666667</v>
      </c>
      <c r="G450" s="279">
        <v>894.13333333333333</v>
      </c>
      <c r="H450" s="279">
        <v>921.53333333333319</v>
      </c>
      <c r="I450" s="279">
        <v>929.51666666666654</v>
      </c>
      <c r="J450" s="279">
        <v>935.23333333333312</v>
      </c>
      <c r="K450" s="277">
        <v>923.8</v>
      </c>
      <c r="L450" s="277">
        <v>910.1</v>
      </c>
      <c r="M450" s="277">
        <v>2.16839</v>
      </c>
    </row>
    <row r="451" spans="1:13">
      <c r="A451" s="268">
        <v>441</v>
      </c>
      <c r="B451" s="277" t="s">
        <v>3465</v>
      </c>
      <c r="C451" s="277">
        <v>404.4</v>
      </c>
      <c r="D451" s="279">
        <v>406.48333333333335</v>
      </c>
      <c r="E451" s="279">
        <v>400.61666666666667</v>
      </c>
      <c r="F451" s="279">
        <v>396.83333333333331</v>
      </c>
      <c r="G451" s="279">
        <v>390.96666666666664</v>
      </c>
      <c r="H451" s="279">
        <v>410.26666666666671</v>
      </c>
      <c r="I451" s="279">
        <v>416.13333333333338</v>
      </c>
      <c r="J451" s="279">
        <v>419.91666666666674</v>
      </c>
      <c r="K451" s="277">
        <v>412.35</v>
      </c>
      <c r="L451" s="277">
        <v>402.7</v>
      </c>
      <c r="M451" s="277">
        <v>29.924969999999998</v>
      </c>
    </row>
    <row r="452" spans="1:13">
      <c r="A452" s="268">
        <v>442</v>
      </c>
      <c r="B452" s="277" t="s">
        <v>543</v>
      </c>
      <c r="C452" s="277">
        <v>739.75</v>
      </c>
      <c r="D452" s="279">
        <v>740.61666666666667</v>
      </c>
      <c r="E452" s="279">
        <v>734.23333333333335</v>
      </c>
      <c r="F452" s="279">
        <v>728.7166666666667</v>
      </c>
      <c r="G452" s="279">
        <v>722.33333333333337</v>
      </c>
      <c r="H452" s="279">
        <v>746.13333333333333</v>
      </c>
      <c r="I452" s="279">
        <v>752.51666666666677</v>
      </c>
      <c r="J452" s="279">
        <v>758.0333333333333</v>
      </c>
      <c r="K452" s="277">
        <v>747</v>
      </c>
      <c r="L452" s="277">
        <v>735.1</v>
      </c>
      <c r="M452" s="277">
        <v>0.10691000000000001</v>
      </c>
    </row>
    <row r="453" spans="1:13">
      <c r="A453" s="268">
        <v>443</v>
      </c>
      <c r="B453" s="277" t="s">
        <v>183</v>
      </c>
      <c r="C453" s="277">
        <v>106.05</v>
      </c>
      <c r="D453" s="279">
        <v>105.73333333333333</v>
      </c>
      <c r="E453" s="279">
        <v>105.01666666666667</v>
      </c>
      <c r="F453" s="279">
        <v>103.98333333333333</v>
      </c>
      <c r="G453" s="279">
        <v>103.26666666666667</v>
      </c>
      <c r="H453" s="279">
        <v>106.76666666666667</v>
      </c>
      <c r="I453" s="279">
        <v>107.48333333333333</v>
      </c>
      <c r="J453" s="279">
        <v>108.51666666666667</v>
      </c>
      <c r="K453" s="277">
        <v>106.45</v>
      </c>
      <c r="L453" s="277">
        <v>104.7</v>
      </c>
      <c r="M453" s="277">
        <v>307.22467999999998</v>
      </c>
    </row>
    <row r="454" spans="1:13">
      <c r="A454" s="268">
        <v>444</v>
      </c>
      <c r="B454" s="277" t="s">
        <v>184</v>
      </c>
      <c r="C454" s="277">
        <v>40.1</v>
      </c>
      <c r="D454" s="279">
        <v>40.050000000000004</v>
      </c>
      <c r="E454" s="279">
        <v>39.800000000000011</v>
      </c>
      <c r="F454" s="279">
        <v>39.500000000000007</v>
      </c>
      <c r="G454" s="279">
        <v>39.250000000000014</v>
      </c>
      <c r="H454" s="279">
        <v>40.350000000000009</v>
      </c>
      <c r="I454" s="279">
        <v>40.599999999999994</v>
      </c>
      <c r="J454" s="279">
        <v>40.900000000000006</v>
      </c>
      <c r="K454" s="277">
        <v>40.299999999999997</v>
      </c>
      <c r="L454" s="277">
        <v>39.75</v>
      </c>
      <c r="M454" s="277">
        <v>25.42839</v>
      </c>
    </row>
    <row r="455" spans="1:13">
      <c r="A455" s="268">
        <v>445</v>
      </c>
      <c r="B455" s="277" t="s">
        <v>185</v>
      </c>
      <c r="C455" s="277">
        <v>50</v>
      </c>
      <c r="D455" s="279">
        <v>49.966666666666661</v>
      </c>
      <c r="E455" s="279">
        <v>49.583333333333321</v>
      </c>
      <c r="F455" s="279">
        <v>49.166666666666657</v>
      </c>
      <c r="G455" s="279">
        <v>48.783333333333317</v>
      </c>
      <c r="H455" s="279">
        <v>50.383333333333326</v>
      </c>
      <c r="I455" s="279">
        <v>50.766666666666666</v>
      </c>
      <c r="J455" s="279">
        <v>51.18333333333333</v>
      </c>
      <c r="K455" s="277">
        <v>50.35</v>
      </c>
      <c r="L455" s="277">
        <v>49.55</v>
      </c>
      <c r="M455" s="277">
        <v>182.15826999999999</v>
      </c>
    </row>
    <row r="456" spans="1:13">
      <c r="A456" s="268">
        <v>446</v>
      </c>
      <c r="B456" s="277" t="s">
        <v>186</v>
      </c>
      <c r="C456" s="277">
        <v>351.9</v>
      </c>
      <c r="D456" s="279">
        <v>351.98333333333329</v>
      </c>
      <c r="E456" s="279">
        <v>347.56666666666661</v>
      </c>
      <c r="F456" s="279">
        <v>343.23333333333329</v>
      </c>
      <c r="G456" s="279">
        <v>338.81666666666661</v>
      </c>
      <c r="H456" s="279">
        <v>356.31666666666661</v>
      </c>
      <c r="I456" s="279">
        <v>360.73333333333323</v>
      </c>
      <c r="J456" s="279">
        <v>365.06666666666661</v>
      </c>
      <c r="K456" s="277">
        <v>356.4</v>
      </c>
      <c r="L456" s="277">
        <v>347.65</v>
      </c>
      <c r="M456" s="277">
        <v>96.252769999999998</v>
      </c>
    </row>
    <row r="457" spans="1:13">
      <c r="A457" s="268">
        <v>447</v>
      </c>
      <c r="B457" s="277" t="s">
        <v>2625</v>
      </c>
      <c r="C457" s="277">
        <v>21.5</v>
      </c>
      <c r="D457" s="279">
        <v>21.566666666666663</v>
      </c>
      <c r="E457" s="279">
        <v>21.333333333333325</v>
      </c>
      <c r="F457" s="279">
        <v>21.166666666666661</v>
      </c>
      <c r="G457" s="279">
        <v>20.933333333333323</v>
      </c>
      <c r="H457" s="279">
        <v>21.733333333333327</v>
      </c>
      <c r="I457" s="279">
        <v>21.966666666666661</v>
      </c>
      <c r="J457" s="279">
        <v>22.133333333333329</v>
      </c>
      <c r="K457" s="277">
        <v>21.8</v>
      </c>
      <c r="L457" s="277">
        <v>21.4</v>
      </c>
      <c r="M457" s="277">
        <v>11.44951</v>
      </c>
    </row>
    <row r="458" spans="1:13">
      <c r="A458" s="268">
        <v>448</v>
      </c>
      <c r="B458" s="277" t="s">
        <v>537</v>
      </c>
      <c r="C458" s="277">
        <v>679.65</v>
      </c>
      <c r="D458" s="279">
        <v>679.0333333333333</v>
      </c>
      <c r="E458" s="279">
        <v>662.16666666666663</v>
      </c>
      <c r="F458" s="279">
        <v>644.68333333333328</v>
      </c>
      <c r="G458" s="279">
        <v>627.81666666666661</v>
      </c>
      <c r="H458" s="279">
        <v>696.51666666666665</v>
      </c>
      <c r="I458" s="279">
        <v>713.38333333333344</v>
      </c>
      <c r="J458" s="279">
        <v>730.86666666666667</v>
      </c>
      <c r="K458" s="277">
        <v>695.9</v>
      </c>
      <c r="L458" s="277">
        <v>661.55</v>
      </c>
      <c r="M458" s="277">
        <v>0.34399999999999997</v>
      </c>
    </row>
    <row r="459" spans="1:13">
      <c r="A459" s="268">
        <v>449</v>
      </c>
      <c r="B459" s="277" t="s">
        <v>538</v>
      </c>
      <c r="C459" s="277">
        <v>349.9</v>
      </c>
      <c r="D459" s="279">
        <v>347.16666666666669</v>
      </c>
      <c r="E459" s="279">
        <v>340.73333333333335</v>
      </c>
      <c r="F459" s="279">
        <v>331.56666666666666</v>
      </c>
      <c r="G459" s="279">
        <v>325.13333333333333</v>
      </c>
      <c r="H459" s="279">
        <v>356.33333333333337</v>
      </c>
      <c r="I459" s="279">
        <v>362.76666666666665</v>
      </c>
      <c r="J459" s="279">
        <v>371.93333333333339</v>
      </c>
      <c r="K459" s="277">
        <v>353.6</v>
      </c>
      <c r="L459" s="277">
        <v>338</v>
      </c>
      <c r="M459" s="277">
        <v>0.21182000000000001</v>
      </c>
    </row>
    <row r="460" spans="1:13">
      <c r="A460" s="268">
        <v>450</v>
      </c>
      <c r="B460" s="277" t="s">
        <v>187</v>
      </c>
      <c r="C460" s="277">
        <v>2171.1999999999998</v>
      </c>
      <c r="D460" s="279">
        <v>2175.0499999999997</v>
      </c>
      <c r="E460" s="279">
        <v>2159.1499999999996</v>
      </c>
      <c r="F460" s="279">
        <v>2147.1</v>
      </c>
      <c r="G460" s="279">
        <v>2131.1999999999998</v>
      </c>
      <c r="H460" s="279">
        <v>2187.0999999999995</v>
      </c>
      <c r="I460" s="279">
        <v>2203</v>
      </c>
      <c r="J460" s="279">
        <v>2215.0499999999993</v>
      </c>
      <c r="K460" s="277">
        <v>2190.9499999999998</v>
      </c>
      <c r="L460" s="277">
        <v>2163</v>
      </c>
      <c r="M460" s="277">
        <v>22.657910000000001</v>
      </c>
    </row>
    <row r="461" spans="1:13">
      <c r="A461" s="268">
        <v>451</v>
      </c>
      <c r="B461" s="277" t="s">
        <v>544</v>
      </c>
      <c r="C461" s="277">
        <v>1883.85</v>
      </c>
      <c r="D461" s="279">
        <v>1885.8833333333332</v>
      </c>
      <c r="E461" s="279">
        <v>1852.3166666666664</v>
      </c>
      <c r="F461" s="279">
        <v>1820.7833333333331</v>
      </c>
      <c r="G461" s="279">
        <v>1787.2166666666662</v>
      </c>
      <c r="H461" s="279">
        <v>1917.4166666666665</v>
      </c>
      <c r="I461" s="279">
        <v>1950.9833333333331</v>
      </c>
      <c r="J461" s="279">
        <v>1982.5166666666667</v>
      </c>
      <c r="K461" s="277">
        <v>1919.45</v>
      </c>
      <c r="L461" s="277">
        <v>1854.35</v>
      </c>
      <c r="M461" s="277">
        <v>0.14965000000000001</v>
      </c>
    </row>
    <row r="462" spans="1:13">
      <c r="A462" s="268">
        <v>452</v>
      </c>
      <c r="B462" s="277" t="s">
        <v>188</v>
      </c>
      <c r="C462" s="277">
        <v>632.45000000000005</v>
      </c>
      <c r="D462" s="279">
        <v>624.68333333333339</v>
      </c>
      <c r="E462" s="279">
        <v>614.76666666666677</v>
      </c>
      <c r="F462" s="279">
        <v>597.08333333333337</v>
      </c>
      <c r="G462" s="279">
        <v>587.16666666666674</v>
      </c>
      <c r="H462" s="279">
        <v>642.36666666666679</v>
      </c>
      <c r="I462" s="279">
        <v>652.2833333333333</v>
      </c>
      <c r="J462" s="279">
        <v>669.96666666666681</v>
      </c>
      <c r="K462" s="277">
        <v>634.6</v>
      </c>
      <c r="L462" s="277">
        <v>607</v>
      </c>
      <c r="M462" s="277">
        <v>50.386139999999997</v>
      </c>
    </row>
    <row r="463" spans="1:13">
      <c r="A463" s="268">
        <v>453</v>
      </c>
      <c r="B463" s="277" t="s">
        <v>545</v>
      </c>
      <c r="C463" s="277">
        <v>178.5</v>
      </c>
      <c r="D463" s="279">
        <v>178</v>
      </c>
      <c r="E463" s="279">
        <v>176.5</v>
      </c>
      <c r="F463" s="279">
        <v>174.5</v>
      </c>
      <c r="G463" s="279">
        <v>173</v>
      </c>
      <c r="H463" s="279">
        <v>180</v>
      </c>
      <c r="I463" s="279">
        <v>181.5</v>
      </c>
      <c r="J463" s="279">
        <v>183.5</v>
      </c>
      <c r="K463" s="277">
        <v>179.5</v>
      </c>
      <c r="L463" s="277">
        <v>176</v>
      </c>
      <c r="M463" s="277">
        <v>2.5229999999999999E-2</v>
      </c>
    </row>
    <row r="464" spans="1:13">
      <c r="A464" s="268">
        <v>454</v>
      </c>
      <c r="B464" s="277" t="s">
        <v>546</v>
      </c>
      <c r="C464" s="277">
        <v>750.55</v>
      </c>
      <c r="D464" s="279">
        <v>750.06666666666661</v>
      </c>
      <c r="E464" s="279">
        <v>744.53333333333319</v>
      </c>
      <c r="F464" s="279">
        <v>738.51666666666654</v>
      </c>
      <c r="G464" s="279">
        <v>732.98333333333312</v>
      </c>
      <c r="H464" s="279">
        <v>756.08333333333326</v>
      </c>
      <c r="I464" s="279">
        <v>761.61666666666656</v>
      </c>
      <c r="J464" s="279">
        <v>767.63333333333333</v>
      </c>
      <c r="K464" s="277">
        <v>755.6</v>
      </c>
      <c r="L464" s="277">
        <v>744.05</v>
      </c>
      <c r="M464" s="277">
        <v>0.38414999999999999</v>
      </c>
    </row>
    <row r="465" spans="1:13">
      <c r="A465" s="268">
        <v>455</v>
      </c>
      <c r="B465" s="277" t="s">
        <v>547</v>
      </c>
      <c r="C465" s="277">
        <v>605.45000000000005</v>
      </c>
      <c r="D465" s="279">
        <v>604.51666666666677</v>
      </c>
      <c r="E465" s="279">
        <v>598.03333333333353</v>
      </c>
      <c r="F465" s="279">
        <v>590.61666666666679</v>
      </c>
      <c r="G465" s="279">
        <v>584.13333333333355</v>
      </c>
      <c r="H465" s="279">
        <v>611.93333333333351</v>
      </c>
      <c r="I465" s="279">
        <v>618.41666666666686</v>
      </c>
      <c r="J465" s="279">
        <v>625.83333333333348</v>
      </c>
      <c r="K465" s="277">
        <v>611</v>
      </c>
      <c r="L465" s="277">
        <v>597.1</v>
      </c>
      <c r="M465" s="277">
        <v>0.67879999999999996</v>
      </c>
    </row>
    <row r="466" spans="1:13">
      <c r="A466" s="268">
        <v>456</v>
      </c>
      <c r="B466" s="277" t="s">
        <v>552</v>
      </c>
      <c r="C466" s="277">
        <v>511.3</v>
      </c>
      <c r="D466" s="279">
        <v>512.43333333333328</v>
      </c>
      <c r="E466" s="279">
        <v>505.86666666666656</v>
      </c>
      <c r="F466" s="279">
        <v>500.43333333333328</v>
      </c>
      <c r="G466" s="279">
        <v>493.86666666666656</v>
      </c>
      <c r="H466" s="279">
        <v>517.86666666666656</v>
      </c>
      <c r="I466" s="279">
        <v>524.43333333333339</v>
      </c>
      <c r="J466" s="279">
        <v>529.86666666666656</v>
      </c>
      <c r="K466" s="277">
        <v>519</v>
      </c>
      <c r="L466" s="277">
        <v>507</v>
      </c>
      <c r="M466" s="277">
        <v>3.4579200000000001</v>
      </c>
    </row>
    <row r="467" spans="1:13">
      <c r="A467" s="268">
        <v>457</v>
      </c>
      <c r="B467" s="277" t="s">
        <v>548</v>
      </c>
      <c r="C467" s="277">
        <v>41.05</v>
      </c>
      <c r="D467" s="279">
        <v>40.700000000000003</v>
      </c>
      <c r="E467" s="279">
        <v>39.550000000000004</v>
      </c>
      <c r="F467" s="279">
        <v>38.050000000000004</v>
      </c>
      <c r="G467" s="279">
        <v>36.900000000000006</v>
      </c>
      <c r="H467" s="279">
        <v>42.2</v>
      </c>
      <c r="I467" s="279">
        <v>43.350000000000009</v>
      </c>
      <c r="J467" s="279">
        <v>44.85</v>
      </c>
      <c r="K467" s="277">
        <v>41.85</v>
      </c>
      <c r="L467" s="277">
        <v>39.200000000000003</v>
      </c>
      <c r="M467" s="277">
        <v>10.40573</v>
      </c>
    </row>
    <row r="468" spans="1:13">
      <c r="A468" s="268">
        <v>458</v>
      </c>
      <c r="B468" s="277" t="s">
        <v>549</v>
      </c>
      <c r="C468" s="277">
        <v>986.4</v>
      </c>
      <c r="D468" s="279">
        <v>988.80000000000007</v>
      </c>
      <c r="E468" s="279">
        <v>977.60000000000014</v>
      </c>
      <c r="F468" s="279">
        <v>968.80000000000007</v>
      </c>
      <c r="G468" s="279">
        <v>957.60000000000014</v>
      </c>
      <c r="H468" s="279">
        <v>997.60000000000014</v>
      </c>
      <c r="I468" s="279">
        <v>1008.8000000000002</v>
      </c>
      <c r="J468" s="279">
        <v>1017.6000000000001</v>
      </c>
      <c r="K468" s="277">
        <v>1000</v>
      </c>
      <c r="L468" s="277">
        <v>980</v>
      </c>
      <c r="M468" s="277">
        <v>0.37702000000000002</v>
      </c>
    </row>
    <row r="469" spans="1:13">
      <c r="A469" s="268">
        <v>459</v>
      </c>
      <c r="B469" s="277" t="s">
        <v>189</v>
      </c>
      <c r="C469" s="277">
        <v>1070.2</v>
      </c>
      <c r="D469" s="279">
        <v>1068.0999999999999</v>
      </c>
      <c r="E469" s="279">
        <v>1053.1999999999998</v>
      </c>
      <c r="F469" s="279">
        <v>1036.1999999999998</v>
      </c>
      <c r="G469" s="279">
        <v>1021.2999999999997</v>
      </c>
      <c r="H469" s="279">
        <v>1085.0999999999999</v>
      </c>
      <c r="I469" s="279">
        <v>1100</v>
      </c>
      <c r="J469" s="279">
        <v>1117</v>
      </c>
      <c r="K469" s="277">
        <v>1083</v>
      </c>
      <c r="L469" s="277">
        <v>1051.0999999999999</v>
      </c>
      <c r="M469" s="277">
        <v>67.856859999999998</v>
      </c>
    </row>
    <row r="470" spans="1:13">
      <c r="A470" s="268">
        <v>460</v>
      </c>
      <c r="B470" s="277" t="s">
        <v>190</v>
      </c>
      <c r="C470" s="277">
        <v>2350.9499999999998</v>
      </c>
      <c r="D470" s="279">
        <v>2351.8166666666666</v>
      </c>
      <c r="E470" s="279">
        <v>2335.1833333333334</v>
      </c>
      <c r="F470" s="279">
        <v>2319.416666666667</v>
      </c>
      <c r="G470" s="279">
        <v>2302.7833333333338</v>
      </c>
      <c r="H470" s="279">
        <v>2367.583333333333</v>
      </c>
      <c r="I470" s="279">
        <v>2384.2166666666662</v>
      </c>
      <c r="J470" s="279">
        <v>2399.9833333333327</v>
      </c>
      <c r="K470" s="277">
        <v>2368.4499999999998</v>
      </c>
      <c r="L470" s="277">
        <v>2336.0500000000002</v>
      </c>
      <c r="M470" s="277">
        <v>2.84775</v>
      </c>
    </row>
    <row r="471" spans="1:13">
      <c r="A471" s="268">
        <v>461</v>
      </c>
      <c r="B471" s="277" t="s">
        <v>191</v>
      </c>
      <c r="C471" s="277">
        <v>319.85000000000002</v>
      </c>
      <c r="D471" s="279">
        <v>321.33333333333331</v>
      </c>
      <c r="E471" s="279">
        <v>317.76666666666665</v>
      </c>
      <c r="F471" s="279">
        <v>315.68333333333334</v>
      </c>
      <c r="G471" s="279">
        <v>312.11666666666667</v>
      </c>
      <c r="H471" s="279">
        <v>323.41666666666663</v>
      </c>
      <c r="I471" s="279">
        <v>326.98333333333335</v>
      </c>
      <c r="J471" s="279">
        <v>329.06666666666661</v>
      </c>
      <c r="K471" s="277">
        <v>324.89999999999998</v>
      </c>
      <c r="L471" s="277">
        <v>319.25</v>
      </c>
      <c r="M471" s="277">
        <v>8.5056999999999992</v>
      </c>
    </row>
    <row r="472" spans="1:13">
      <c r="A472" s="268">
        <v>462</v>
      </c>
      <c r="B472" s="277" t="s">
        <v>550</v>
      </c>
      <c r="C472" s="277">
        <v>589.6</v>
      </c>
      <c r="D472" s="279">
        <v>595.19999999999993</v>
      </c>
      <c r="E472" s="279">
        <v>578.39999999999986</v>
      </c>
      <c r="F472" s="279">
        <v>567.19999999999993</v>
      </c>
      <c r="G472" s="279">
        <v>550.39999999999986</v>
      </c>
      <c r="H472" s="279">
        <v>606.39999999999986</v>
      </c>
      <c r="I472" s="279">
        <v>623.19999999999982</v>
      </c>
      <c r="J472" s="279">
        <v>634.39999999999986</v>
      </c>
      <c r="K472" s="277">
        <v>612</v>
      </c>
      <c r="L472" s="277">
        <v>584</v>
      </c>
      <c r="M472" s="277">
        <v>2.50725</v>
      </c>
    </row>
    <row r="473" spans="1:13">
      <c r="A473" s="268">
        <v>463</v>
      </c>
      <c r="B473" s="277" t="s">
        <v>551</v>
      </c>
      <c r="C473" s="277">
        <v>6.8</v>
      </c>
      <c r="D473" s="279">
        <v>6.6499999999999995</v>
      </c>
      <c r="E473" s="279">
        <v>6.4999999999999991</v>
      </c>
      <c r="F473" s="279">
        <v>6.1999999999999993</v>
      </c>
      <c r="G473" s="279">
        <v>6.0499999999999989</v>
      </c>
      <c r="H473" s="279">
        <v>6.9499999999999993</v>
      </c>
      <c r="I473" s="279">
        <v>7.1</v>
      </c>
      <c r="J473" s="279">
        <v>7.3999999999999995</v>
      </c>
      <c r="K473" s="277">
        <v>6.8</v>
      </c>
      <c r="L473" s="277">
        <v>6.35</v>
      </c>
      <c r="M473" s="277">
        <v>100.34365</v>
      </c>
    </row>
    <row r="474" spans="1:13">
      <c r="A474" s="268">
        <v>464</v>
      </c>
      <c r="B474" s="277" t="s">
        <v>704</v>
      </c>
      <c r="C474" s="277">
        <v>65.349999999999994</v>
      </c>
      <c r="D474" s="279">
        <v>65.283333333333331</v>
      </c>
      <c r="E474" s="279">
        <v>64.066666666666663</v>
      </c>
      <c r="F474" s="279">
        <v>62.783333333333331</v>
      </c>
      <c r="G474" s="279">
        <v>61.566666666666663</v>
      </c>
      <c r="H474" s="279">
        <v>66.566666666666663</v>
      </c>
      <c r="I474" s="279">
        <v>67.783333333333331</v>
      </c>
      <c r="J474" s="279">
        <v>69.066666666666663</v>
      </c>
      <c r="K474" s="277">
        <v>66.5</v>
      </c>
      <c r="L474" s="277">
        <v>64</v>
      </c>
      <c r="M474" s="277">
        <v>0.80234000000000005</v>
      </c>
    </row>
    <row r="475" spans="1:13">
      <c r="A475" s="268">
        <v>465</v>
      </c>
      <c r="B475" s="277" t="s">
        <v>539</v>
      </c>
      <c r="C475" s="277">
        <v>5512.05</v>
      </c>
      <c r="D475" s="279">
        <v>5534.55</v>
      </c>
      <c r="E475" s="279">
        <v>5477.5</v>
      </c>
      <c r="F475" s="279">
        <v>5442.95</v>
      </c>
      <c r="G475" s="279">
        <v>5385.9</v>
      </c>
      <c r="H475" s="279">
        <v>5569.1</v>
      </c>
      <c r="I475" s="279">
        <v>5626.1500000000015</v>
      </c>
      <c r="J475" s="279">
        <v>5660.7000000000007</v>
      </c>
      <c r="K475" s="277">
        <v>5591.6</v>
      </c>
      <c r="L475" s="277">
        <v>5500</v>
      </c>
      <c r="M475" s="277">
        <v>2.2349999999999998E-2</v>
      </c>
    </row>
    <row r="476" spans="1:13">
      <c r="A476" s="268">
        <v>466</v>
      </c>
      <c r="B476" s="245" t="s">
        <v>541</v>
      </c>
      <c r="C476" s="277">
        <v>35.799999999999997</v>
      </c>
      <c r="D476" s="279">
        <v>35.800000000000004</v>
      </c>
      <c r="E476" s="279">
        <v>34.500000000000007</v>
      </c>
      <c r="F476" s="279">
        <v>33.200000000000003</v>
      </c>
      <c r="G476" s="279">
        <v>31.900000000000006</v>
      </c>
      <c r="H476" s="279">
        <v>37.100000000000009</v>
      </c>
      <c r="I476" s="279">
        <v>38.400000000000006</v>
      </c>
      <c r="J476" s="279">
        <v>39.70000000000001</v>
      </c>
      <c r="K476" s="277">
        <v>37.1</v>
      </c>
      <c r="L476" s="277">
        <v>34.5</v>
      </c>
      <c r="M476" s="277">
        <v>123.12922</v>
      </c>
    </row>
    <row r="477" spans="1:13">
      <c r="A477" s="268">
        <v>467</v>
      </c>
      <c r="B477" s="245" t="s">
        <v>192</v>
      </c>
      <c r="C477" s="277">
        <v>405.75</v>
      </c>
      <c r="D477" s="279">
        <v>403.41666666666669</v>
      </c>
      <c r="E477" s="279">
        <v>398.18333333333339</v>
      </c>
      <c r="F477" s="279">
        <v>390.61666666666673</v>
      </c>
      <c r="G477" s="279">
        <v>385.38333333333344</v>
      </c>
      <c r="H477" s="279">
        <v>410.98333333333335</v>
      </c>
      <c r="I477" s="279">
        <v>416.21666666666658</v>
      </c>
      <c r="J477" s="279">
        <v>423.7833333333333</v>
      </c>
      <c r="K477" s="277">
        <v>408.65</v>
      </c>
      <c r="L477" s="277">
        <v>395.85</v>
      </c>
      <c r="M477" s="277">
        <v>21.664549999999998</v>
      </c>
    </row>
    <row r="478" spans="1:13">
      <c r="A478" s="268">
        <v>468</v>
      </c>
      <c r="B478" s="245" t="s">
        <v>540</v>
      </c>
      <c r="C478" s="277">
        <v>206.55</v>
      </c>
      <c r="D478" s="279">
        <v>206.71666666666667</v>
      </c>
      <c r="E478" s="279">
        <v>204.83333333333334</v>
      </c>
      <c r="F478" s="279">
        <v>203.11666666666667</v>
      </c>
      <c r="G478" s="279">
        <v>201.23333333333335</v>
      </c>
      <c r="H478" s="279">
        <v>208.43333333333334</v>
      </c>
      <c r="I478" s="279">
        <v>210.31666666666666</v>
      </c>
      <c r="J478" s="279">
        <v>212.03333333333333</v>
      </c>
      <c r="K478" s="277">
        <v>208.6</v>
      </c>
      <c r="L478" s="277">
        <v>205</v>
      </c>
      <c r="M478" s="277">
        <v>0.47810999999999998</v>
      </c>
    </row>
    <row r="479" spans="1:13">
      <c r="A479" s="268">
        <v>469</v>
      </c>
      <c r="B479" s="245" t="s">
        <v>193</v>
      </c>
      <c r="C479" s="277">
        <v>1002.35</v>
      </c>
      <c r="D479" s="279">
        <v>999.58333333333337</v>
      </c>
      <c r="E479" s="279">
        <v>992.66666666666674</v>
      </c>
      <c r="F479" s="279">
        <v>982.98333333333335</v>
      </c>
      <c r="G479" s="279">
        <v>976.06666666666672</v>
      </c>
      <c r="H479" s="279">
        <v>1009.2666666666668</v>
      </c>
      <c r="I479" s="279">
        <v>1016.1833333333335</v>
      </c>
      <c r="J479" s="279">
        <v>1025.8666666666668</v>
      </c>
      <c r="K479" s="277">
        <v>1006.5</v>
      </c>
      <c r="L479" s="277">
        <v>989.9</v>
      </c>
      <c r="M479" s="277">
        <v>6.2125700000000004</v>
      </c>
    </row>
    <row r="480" spans="1:13">
      <c r="A480" s="268">
        <v>470</v>
      </c>
      <c r="B480" s="245" t="s">
        <v>553</v>
      </c>
      <c r="C480" s="277">
        <v>14.15</v>
      </c>
      <c r="D480" s="279">
        <v>14.200000000000001</v>
      </c>
      <c r="E480" s="279">
        <v>14.000000000000002</v>
      </c>
      <c r="F480" s="279">
        <v>13.850000000000001</v>
      </c>
      <c r="G480" s="279">
        <v>13.650000000000002</v>
      </c>
      <c r="H480" s="279">
        <v>14.350000000000001</v>
      </c>
      <c r="I480" s="279">
        <v>14.55</v>
      </c>
      <c r="J480" s="279">
        <v>14.700000000000001</v>
      </c>
      <c r="K480" s="277">
        <v>14.4</v>
      </c>
      <c r="L480" s="277">
        <v>14.05</v>
      </c>
      <c r="M480" s="277">
        <v>46.017850000000003</v>
      </c>
    </row>
    <row r="481" spans="1:13">
      <c r="A481" s="268">
        <v>471</v>
      </c>
      <c r="B481" s="245" t="s">
        <v>554</v>
      </c>
      <c r="C481" s="277">
        <v>277.85000000000002</v>
      </c>
      <c r="D481" s="279">
        <v>276.38333333333338</v>
      </c>
      <c r="E481" s="279">
        <v>269.76666666666677</v>
      </c>
      <c r="F481" s="279">
        <v>261.68333333333339</v>
      </c>
      <c r="G481" s="279">
        <v>255.06666666666678</v>
      </c>
      <c r="H481" s="279">
        <v>284.46666666666675</v>
      </c>
      <c r="I481" s="279">
        <v>291.08333333333343</v>
      </c>
      <c r="J481" s="279">
        <v>299.16666666666674</v>
      </c>
      <c r="K481" s="277">
        <v>283</v>
      </c>
      <c r="L481" s="277">
        <v>268.3</v>
      </c>
      <c r="M481" s="277">
        <v>5.5499599999999996</v>
      </c>
    </row>
    <row r="482" spans="1:13">
      <c r="A482" s="268">
        <v>472</v>
      </c>
      <c r="B482" s="245" t="s">
        <v>194</v>
      </c>
      <c r="C482" s="277">
        <v>257.2</v>
      </c>
      <c r="D482" s="279">
        <v>258.09999999999997</v>
      </c>
      <c r="E482" s="279">
        <v>251.54999999999995</v>
      </c>
      <c r="F482" s="277">
        <v>245.89999999999998</v>
      </c>
      <c r="G482" s="279">
        <v>239.34999999999997</v>
      </c>
      <c r="H482" s="279">
        <v>263.74999999999994</v>
      </c>
      <c r="I482" s="277">
        <v>270.3</v>
      </c>
      <c r="J482" s="279">
        <v>275.94999999999993</v>
      </c>
      <c r="K482" s="279">
        <v>264.64999999999998</v>
      </c>
      <c r="L482" s="277">
        <v>252.45</v>
      </c>
      <c r="M482" s="279">
        <v>61.355499999999999</v>
      </c>
    </row>
    <row r="483" spans="1:13">
      <c r="A483" s="268">
        <v>473</v>
      </c>
      <c r="B483" s="245" t="s">
        <v>195</v>
      </c>
      <c r="C483" s="277">
        <v>3837.9</v>
      </c>
      <c r="D483" s="279">
        <v>3851.3166666666671</v>
      </c>
      <c r="E483" s="279">
        <v>3812.6333333333341</v>
      </c>
      <c r="F483" s="277">
        <v>3787.3666666666672</v>
      </c>
      <c r="G483" s="279">
        <v>3748.6833333333343</v>
      </c>
      <c r="H483" s="279">
        <v>3876.5833333333339</v>
      </c>
      <c r="I483" s="277">
        <v>3915.2666666666673</v>
      </c>
      <c r="J483" s="279">
        <v>3940.5333333333338</v>
      </c>
      <c r="K483" s="279">
        <v>3890</v>
      </c>
      <c r="L483" s="277">
        <v>3826.05</v>
      </c>
      <c r="M483" s="279">
        <v>2.6426799999999999</v>
      </c>
    </row>
    <row r="484" spans="1:13">
      <c r="A484" s="268">
        <v>474</v>
      </c>
      <c r="B484" s="245" t="s">
        <v>196</v>
      </c>
      <c r="C484" s="245">
        <v>30.85</v>
      </c>
      <c r="D484" s="289">
        <v>30.900000000000002</v>
      </c>
      <c r="E484" s="289">
        <v>30.550000000000004</v>
      </c>
      <c r="F484" s="289">
        <v>30.250000000000004</v>
      </c>
      <c r="G484" s="289">
        <v>29.900000000000006</v>
      </c>
      <c r="H484" s="289">
        <v>31.200000000000003</v>
      </c>
      <c r="I484" s="289">
        <v>31.550000000000004</v>
      </c>
      <c r="J484" s="289">
        <v>31.85</v>
      </c>
      <c r="K484" s="289">
        <v>31.25</v>
      </c>
      <c r="L484" s="289">
        <v>30.6</v>
      </c>
      <c r="M484" s="289">
        <v>27.652419999999999</v>
      </c>
    </row>
    <row r="485" spans="1:13">
      <c r="A485" s="268">
        <v>475</v>
      </c>
      <c r="B485" s="245" t="s">
        <v>197</v>
      </c>
      <c r="C485" s="245">
        <v>462.75</v>
      </c>
      <c r="D485" s="289">
        <v>466.58333333333331</v>
      </c>
      <c r="E485" s="289">
        <v>455.16666666666663</v>
      </c>
      <c r="F485" s="289">
        <v>447.58333333333331</v>
      </c>
      <c r="G485" s="289">
        <v>436.16666666666663</v>
      </c>
      <c r="H485" s="289">
        <v>474.16666666666663</v>
      </c>
      <c r="I485" s="289">
        <v>485.58333333333326</v>
      </c>
      <c r="J485" s="289">
        <v>493.16666666666663</v>
      </c>
      <c r="K485" s="289">
        <v>478</v>
      </c>
      <c r="L485" s="289">
        <v>459</v>
      </c>
      <c r="M485" s="289">
        <v>94.272890000000004</v>
      </c>
    </row>
    <row r="486" spans="1:13">
      <c r="A486" s="268">
        <v>476</v>
      </c>
      <c r="B486" s="245" t="s">
        <v>560</v>
      </c>
      <c r="C486" s="289">
        <v>1349.95</v>
      </c>
      <c r="D486" s="289">
        <v>1345.3166666666666</v>
      </c>
      <c r="E486" s="289">
        <v>1335.6333333333332</v>
      </c>
      <c r="F486" s="289">
        <v>1321.3166666666666</v>
      </c>
      <c r="G486" s="289">
        <v>1311.6333333333332</v>
      </c>
      <c r="H486" s="289">
        <v>1359.6333333333332</v>
      </c>
      <c r="I486" s="289">
        <v>1369.3166666666666</v>
      </c>
      <c r="J486" s="289">
        <v>1383.6333333333332</v>
      </c>
      <c r="K486" s="289">
        <v>1355</v>
      </c>
      <c r="L486" s="289">
        <v>1331</v>
      </c>
      <c r="M486" s="289">
        <v>0.13303000000000001</v>
      </c>
    </row>
    <row r="487" spans="1:13">
      <c r="A487" s="268">
        <v>477</v>
      </c>
      <c r="B487" s="245" t="s">
        <v>561</v>
      </c>
      <c r="C487" s="289">
        <v>30.25</v>
      </c>
      <c r="D487" s="289">
        <v>29.916666666666668</v>
      </c>
      <c r="E487" s="289">
        <v>29.583333333333336</v>
      </c>
      <c r="F487" s="289">
        <v>28.916666666666668</v>
      </c>
      <c r="G487" s="289">
        <v>28.583333333333336</v>
      </c>
      <c r="H487" s="289">
        <v>30.583333333333336</v>
      </c>
      <c r="I487" s="289">
        <v>30.916666666666671</v>
      </c>
      <c r="J487" s="289">
        <v>31.583333333333336</v>
      </c>
      <c r="K487" s="289">
        <v>30.25</v>
      </c>
      <c r="L487" s="289">
        <v>29.25</v>
      </c>
      <c r="M487" s="289">
        <v>35.574719999999999</v>
      </c>
    </row>
    <row r="488" spans="1:13">
      <c r="A488" s="268">
        <v>478</v>
      </c>
      <c r="B488" s="245" t="s">
        <v>285</v>
      </c>
      <c r="C488" s="289">
        <v>201.6</v>
      </c>
      <c r="D488" s="289">
        <v>201.44999999999996</v>
      </c>
      <c r="E488" s="289">
        <v>198.69999999999993</v>
      </c>
      <c r="F488" s="289">
        <v>195.79999999999998</v>
      </c>
      <c r="G488" s="289">
        <v>193.04999999999995</v>
      </c>
      <c r="H488" s="289">
        <v>204.34999999999991</v>
      </c>
      <c r="I488" s="289">
        <v>207.09999999999997</v>
      </c>
      <c r="J488" s="289">
        <v>209.99999999999989</v>
      </c>
      <c r="K488" s="289">
        <v>204.2</v>
      </c>
      <c r="L488" s="289">
        <v>198.55</v>
      </c>
      <c r="M488" s="289">
        <v>1.00065</v>
      </c>
    </row>
    <row r="489" spans="1:13">
      <c r="A489" s="268">
        <v>479</v>
      </c>
      <c r="B489" s="245" t="s">
        <v>563</v>
      </c>
      <c r="C489" s="289">
        <v>700.75</v>
      </c>
      <c r="D489" s="289">
        <v>706.25</v>
      </c>
      <c r="E489" s="289">
        <v>689.5</v>
      </c>
      <c r="F489" s="289">
        <v>678.25</v>
      </c>
      <c r="G489" s="289">
        <v>661.5</v>
      </c>
      <c r="H489" s="289">
        <v>717.5</v>
      </c>
      <c r="I489" s="289">
        <v>734.25</v>
      </c>
      <c r="J489" s="289">
        <v>745.5</v>
      </c>
      <c r="K489" s="289">
        <v>723</v>
      </c>
      <c r="L489" s="289">
        <v>695</v>
      </c>
      <c r="M489" s="289">
        <v>1.67014</v>
      </c>
    </row>
    <row r="490" spans="1:13">
      <c r="A490" s="268">
        <v>480</v>
      </c>
      <c r="B490" s="245" t="s">
        <v>198</v>
      </c>
      <c r="C490" s="289">
        <v>113.95</v>
      </c>
      <c r="D490" s="289">
        <v>113.65000000000002</v>
      </c>
      <c r="E490" s="289">
        <v>112.20000000000005</v>
      </c>
      <c r="F490" s="289">
        <v>110.45000000000003</v>
      </c>
      <c r="G490" s="289">
        <v>109.00000000000006</v>
      </c>
      <c r="H490" s="289">
        <v>115.40000000000003</v>
      </c>
      <c r="I490" s="289">
        <v>116.85</v>
      </c>
      <c r="J490" s="289">
        <v>118.60000000000002</v>
      </c>
      <c r="K490" s="289">
        <v>115.1</v>
      </c>
      <c r="L490" s="289">
        <v>111.9</v>
      </c>
      <c r="M490" s="289">
        <v>137.51638</v>
      </c>
    </row>
    <row r="491" spans="1:13">
      <c r="A491" s="268">
        <v>481</v>
      </c>
      <c r="B491" s="245" t="s">
        <v>564</v>
      </c>
      <c r="C491" s="289">
        <v>1078.8</v>
      </c>
      <c r="D491" s="289">
        <v>1082.7666666666667</v>
      </c>
      <c r="E491" s="289">
        <v>1066.5333333333333</v>
      </c>
      <c r="F491" s="289">
        <v>1054.2666666666667</v>
      </c>
      <c r="G491" s="289">
        <v>1038.0333333333333</v>
      </c>
      <c r="H491" s="289">
        <v>1095.0333333333333</v>
      </c>
      <c r="I491" s="289">
        <v>1111.2666666666664</v>
      </c>
      <c r="J491" s="289">
        <v>1123.5333333333333</v>
      </c>
      <c r="K491" s="289">
        <v>1099</v>
      </c>
      <c r="L491" s="289">
        <v>1070.5</v>
      </c>
      <c r="M491" s="289">
        <v>0.52998000000000001</v>
      </c>
    </row>
    <row r="492" spans="1:13">
      <c r="A492" s="268">
        <v>482</v>
      </c>
      <c r="B492" s="245" t="s">
        <v>284</v>
      </c>
      <c r="C492" s="289">
        <v>170.8</v>
      </c>
      <c r="D492" s="289">
        <v>171.15</v>
      </c>
      <c r="E492" s="289">
        <v>170.15</v>
      </c>
      <c r="F492" s="289">
        <v>169.5</v>
      </c>
      <c r="G492" s="289">
        <v>168.5</v>
      </c>
      <c r="H492" s="289">
        <v>171.8</v>
      </c>
      <c r="I492" s="289">
        <v>172.8</v>
      </c>
      <c r="J492" s="289">
        <v>173.45000000000002</v>
      </c>
      <c r="K492" s="289">
        <v>172.15</v>
      </c>
      <c r="L492" s="289">
        <v>170.5</v>
      </c>
      <c r="M492" s="289">
        <v>1.0455300000000001</v>
      </c>
    </row>
    <row r="493" spans="1:13">
      <c r="A493" s="268">
        <v>483</v>
      </c>
      <c r="B493" s="245" t="s">
        <v>565</v>
      </c>
      <c r="C493" s="289">
        <v>970.05</v>
      </c>
      <c r="D493" s="289">
        <v>975.88333333333321</v>
      </c>
      <c r="E493" s="289">
        <v>962.86666666666645</v>
      </c>
      <c r="F493" s="289">
        <v>955.68333333333328</v>
      </c>
      <c r="G493" s="289">
        <v>942.66666666666652</v>
      </c>
      <c r="H493" s="289">
        <v>983.06666666666638</v>
      </c>
      <c r="I493" s="289">
        <v>996.08333333333326</v>
      </c>
      <c r="J493" s="289">
        <v>1003.2666666666663</v>
      </c>
      <c r="K493" s="289">
        <v>988.9</v>
      </c>
      <c r="L493" s="289">
        <v>968.7</v>
      </c>
      <c r="M493" s="289">
        <v>0.61367000000000005</v>
      </c>
    </row>
    <row r="494" spans="1:13">
      <c r="A494" s="268">
        <v>484</v>
      </c>
      <c r="B494" s="245" t="s">
        <v>556</v>
      </c>
      <c r="C494" s="289">
        <v>294.14999999999998</v>
      </c>
      <c r="D494" s="289">
        <v>297.81666666666666</v>
      </c>
      <c r="E494" s="289">
        <v>286.18333333333334</v>
      </c>
      <c r="F494" s="289">
        <v>278.2166666666667</v>
      </c>
      <c r="G494" s="289">
        <v>266.58333333333337</v>
      </c>
      <c r="H494" s="289">
        <v>305.7833333333333</v>
      </c>
      <c r="I494" s="289">
        <v>317.41666666666663</v>
      </c>
      <c r="J494" s="289">
        <v>325.38333333333327</v>
      </c>
      <c r="K494" s="289">
        <v>309.45</v>
      </c>
      <c r="L494" s="289">
        <v>289.85000000000002</v>
      </c>
      <c r="M494" s="289">
        <v>10.86327</v>
      </c>
    </row>
    <row r="495" spans="1:13">
      <c r="A495" s="268">
        <v>485</v>
      </c>
      <c r="B495" s="245" t="s">
        <v>555</v>
      </c>
      <c r="C495" s="289">
        <v>1790.05</v>
      </c>
      <c r="D495" s="289">
        <v>1790</v>
      </c>
      <c r="E495" s="289">
        <v>1750.05</v>
      </c>
      <c r="F495" s="289">
        <v>1710.05</v>
      </c>
      <c r="G495" s="289">
        <v>1670.1</v>
      </c>
      <c r="H495" s="289">
        <v>1830</v>
      </c>
      <c r="I495" s="289">
        <v>1869.9499999999998</v>
      </c>
      <c r="J495" s="289">
        <v>1909.95</v>
      </c>
      <c r="K495" s="289">
        <v>1829.95</v>
      </c>
      <c r="L495" s="289">
        <v>1750</v>
      </c>
      <c r="M495" s="289">
        <v>0.11135</v>
      </c>
    </row>
    <row r="496" spans="1:13">
      <c r="A496" s="268">
        <v>486</v>
      </c>
      <c r="B496" s="245" t="s">
        <v>199</v>
      </c>
      <c r="C496" s="289">
        <v>595.6</v>
      </c>
      <c r="D496" s="289">
        <v>600.25000000000011</v>
      </c>
      <c r="E496" s="289">
        <v>589.05000000000018</v>
      </c>
      <c r="F496" s="289">
        <v>582.50000000000011</v>
      </c>
      <c r="G496" s="289">
        <v>571.30000000000018</v>
      </c>
      <c r="H496" s="289">
        <v>606.80000000000018</v>
      </c>
      <c r="I496" s="289">
        <v>618.00000000000023</v>
      </c>
      <c r="J496" s="289">
        <v>624.55000000000018</v>
      </c>
      <c r="K496" s="289">
        <v>611.45000000000005</v>
      </c>
      <c r="L496" s="289">
        <v>593.70000000000005</v>
      </c>
      <c r="M496" s="289">
        <v>32.259889999999999</v>
      </c>
    </row>
    <row r="497" spans="1:13">
      <c r="A497" s="268">
        <v>487</v>
      </c>
      <c r="B497" s="245" t="s">
        <v>557</v>
      </c>
      <c r="C497" s="289">
        <v>153.44999999999999</v>
      </c>
      <c r="D497" s="289">
        <v>153.86666666666667</v>
      </c>
      <c r="E497" s="289">
        <v>152.58333333333334</v>
      </c>
      <c r="F497" s="289">
        <v>151.71666666666667</v>
      </c>
      <c r="G497" s="289">
        <v>150.43333333333334</v>
      </c>
      <c r="H497" s="289">
        <v>154.73333333333335</v>
      </c>
      <c r="I497" s="289">
        <v>156.01666666666665</v>
      </c>
      <c r="J497" s="289">
        <v>156.88333333333335</v>
      </c>
      <c r="K497" s="289">
        <v>155.15</v>
      </c>
      <c r="L497" s="289">
        <v>153</v>
      </c>
      <c r="M497" s="289">
        <v>0.4677</v>
      </c>
    </row>
    <row r="498" spans="1:13">
      <c r="A498" s="268">
        <v>488</v>
      </c>
      <c r="B498" s="245" t="s">
        <v>558</v>
      </c>
      <c r="C498" s="289">
        <v>3186.3</v>
      </c>
      <c r="D498" s="289">
        <v>3195.4333333333329</v>
      </c>
      <c r="E498" s="289">
        <v>3166.8666666666659</v>
      </c>
      <c r="F498" s="289">
        <v>3147.4333333333329</v>
      </c>
      <c r="G498" s="289">
        <v>3118.8666666666659</v>
      </c>
      <c r="H498" s="289">
        <v>3214.8666666666659</v>
      </c>
      <c r="I498" s="289">
        <v>3243.4333333333325</v>
      </c>
      <c r="J498" s="289">
        <v>3262.8666666666659</v>
      </c>
      <c r="K498" s="289">
        <v>3224</v>
      </c>
      <c r="L498" s="289">
        <v>3176</v>
      </c>
      <c r="M498" s="289">
        <v>0.10112</v>
      </c>
    </row>
    <row r="499" spans="1:13">
      <c r="A499" s="268">
        <v>489</v>
      </c>
      <c r="B499" s="245" t="s">
        <v>562</v>
      </c>
      <c r="C499" s="289">
        <v>655.6</v>
      </c>
      <c r="D499" s="289">
        <v>653.66666666666663</v>
      </c>
      <c r="E499" s="289">
        <v>647.43333333333328</v>
      </c>
      <c r="F499" s="289">
        <v>639.26666666666665</v>
      </c>
      <c r="G499" s="289">
        <v>633.0333333333333</v>
      </c>
      <c r="H499" s="289">
        <v>661.83333333333326</v>
      </c>
      <c r="I499" s="289">
        <v>668.06666666666661</v>
      </c>
      <c r="J499" s="289">
        <v>676.23333333333323</v>
      </c>
      <c r="K499" s="289">
        <v>659.9</v>
      </c>
      <c r="L499" s="289">
        <v>645.5</v>
      </c>
      <c r="M499" s="289">
        <v>0.16979</v>
      </c>
    </row>
    <row r="500" spans="1:13">
      <c r="A500" s="268">
        <v>490</v>
      </c>
      <c r="B500" s="245" t="s">
        <v>559</v>
      </c>
      <c r="C500" s="289">
        <v>131.35</v>
      </c>
      <c r="D500" s="289">
        <v>131.35</v>
      </c>
      <c r="E500" s="289">
        <v>131.35</v>
      </c>
      <c r="F500" s="289">
        <v>131.35</v>
      </c>
      <c r="G500" s="289">
        <v>131.35</v>
      </c>
      <c r="H500" s="289">
        <v>131.35</v>
      </c>
      <c r="I500" s="289">
        <v>131.35</v>
      </c>
      <c r="J500" s="289">
        <v>131.35</v>
      </c>
      <c r="K500" s="289">
        <v>131.35</v>
      </c>
      <c r="L500" s="289">
        <v>131.35</v>
      </c>
      <c r="M500" s="289">
        <v>0.56525000000000003</v>
      </c>
    </row>
    <row r="501" spans="1:13">
      <c r="A501" s="268">
        <v>491</v>
      </c>
      <c r="B501" s="245" t="s">
        <v>566</v>
      </c>
      <c r="C501" s="289">
        <v>6931.35</v>
      </c>
      <c r="D501" s="289">
        <v>6929.1833333333334</v>
      </c>
      <c r="E501" s="289">
        <v>6908.3666666666668</v>
      </c>
      <c r="F501" s="289">
        <v>6885.3833333333332</v>
      </c>
      <c r="G501" s="289">
        <v>6864.5666666666666</v>
      </c>
      <c r="H501" s="289">
        <v>6952.166666666667</v>
      </c>
      <c r="I501" s="289">
        <v>6972.9833333333345</v>
      </c>
      <c r="J501" s="289">
        <v>6995.9666666666672</v>
      </c>
      <c r="K501" s="289">
        <v>6950</v>
      </c>
      <c r="L501" s="289">
        <v>6906.2</v>
      </c>
      <c r="M501" s="289">
        <v>1.5559999999999999E-2</v>
      </c>
    </row>
    <row r="502" spans="1:13">
      <c r="A502" s="268">
        <v>492</v>
      </c>
      <c r="B502" s="245" t="s">
        <v>567</v>
      </c>
      <c r="C502" s="289">
        <v>81.900000000000006</v>
      </c>
      <c r="D502" s="289">
        <v>82.283333333333346</v>
      </c>
      <c r="E502" s="289">
        <v>80.666666666666686</v>
      </c>
      <c r="F502" s="289">
        <v>79.433333333333337</v>
      </c>
      <c r="G502" s="289">
        <v>77.816666666666677</v>
      </c>
      <c r="H502" s="289">
        <v>83.516666666666694</v>
      </c>
      <c r="I502" s="289">
        <v>85.13333333333334</v>
      </c>
      <c r="J502" s="289">
        <v>86.366666666666703</v>
      </c>
      <c r="K502" s="289">
        <v>83.9</v>
      </c>
      <c r="L502" s="289">
        <v>81.05</v>
      </c>
      <c r="M502" s="289">
        <v>5.9077000000000002</v>
      </c>
    </row>
    <row r="503" spans="1:13">
      <c r="A503" s="268">
        <v>493</v>
      </c>
      <c r="B503" s="245" t="s">
        <v>568</v>
      </c>
      <c r="C503" s="289">
        <v>34.35</v>
      </c>
      <c r="D503" s="289">
        <v>33.933333333333337</v>
      </c>
      <c r="E503" s="289">
        <v>33.516666666666673</v>
      </c>
      <c r="F503" s="289">
        <v>32.683333333333337</v>
      </c>
      <c r="G503" s="289">
        <v>32.266666666666673</v>
      </c>
      <c r="H503" s="289">
        <v>34.766666666666673</v>
      </c>
      <c r="I503" s="289">
        <v>35.18333333333333</v>
      </c>
      <c r="J503" s="289">
        <v>36.016666666666673</v>
      </c>
      <c r="K503" s="289">
        <v>34.35</v>
      </c>
      <c r="L503" s="289">
        <v>33.1</v>
      </c>
      <c r="M503" s="289">
        <v>7.20939</v>
      </c>
    </row>
    <row r="504" spans="1:13">
      <c r="A504" s="268">
        <v>494</v>
      </c>
      <c r="B504" s="245" t="s">
        <v>2852</v>
      </c>
      <c r="C504" s="289">
        <v>336.3</v>
      </c>
      <c r="D504" s="289">
        <v>339.23333333333335</v>
      </c>
      <c r="E504" s="289">
        <v>331.66666666666669</v>
      </c>
      <c r="F504" s="289">
        <v>327.03333333333336</v>
      </c>
      <c r="G504" s="289">
        <v>319.4666666666667</v>
      </c>
      <c r="H504" s="289">
        <v>343.86666666666667</v>
      </c>
      <c r="I504" s="289">
        <v>351.43333333333328</v>
      </c>
      <c r="J504" s="289">
        <v>356.06666666666666</v>
      </c>
      <c r="K504" s="289">
        <v>346.8</v>
      </c>
      <c r="L504" s="289">
        <v>334.6</v>
      </c>
      <c r="M504" s="289">
        <v>1.1655599999999999</v>
      </c>
    </row>
    <row r="505" spans="1:13">
      <c r="A505" s="268">
        <v>495</v>
      </c>
      <c r="B505" s="245" t="s">
        <v>569</v>
      </c>
      <c r="C505" s="289">
        <v>2268.4499999999998</v>
      </c>
      <c r="D505" s="289">
        <v>2265.2666666666664</v>
      </c>
      <c r="E505" s="289">
        <v>2239.5333333333328</v>
      </c>
      <c r="F505" s="289">
        <v>2210.6166666666663</v>
      </c>
      <c r="G505" s="289">
        <v>2184.8833333333328</v>
      </c>
      <c r="H505" s="289">
        <v>2294.1833333333329</v>
      </c>
      <c r="I505" s="289">
        <v>2319.9166666666665</v>
      </c>
      <c r="J505" s="289">
        <v>2348.833333333333</v>
      </c>
      <c r="K505" s="289">
        <v>2291</v>
      </c>
      <c r="L505" s="289">
        <v>2236.35</v>
      </c>
      <c r="M505" s="289">
        <v>0.55110999999999999</v>
      </c>
    </row>
    <row r="506" spans="1:13">
      <c r="A506" s="268">
        <v>496</v>
      </c>
      <c r="B506" s="245" t="s">
        <v>200</v>
      </c>
      <c r="C506" s="289">
        <v>266.60000000000002</v>
      </c>
      <c r="D506" s="289">
        <v>265.86666666666662</v>
      </c>
      <c r="E506" s="289">
        <v>263.28333333333325</v>
      </c>
      <c r="F506" s="289">
        <v>259.96666666666664</v>
      </c>
      <c r="G506" s="289">
        <v>257.38333333333327</v>
      </c>
      <c r="H506" s="289">
        <v>269.18333333333322</v>
      </c>
      <c r="I506" s="289">
        <v>271.76666666666659</v>
      </c>
      <c r="J506" s="289">
        <v>275.0833333333332</v>
      </c>
      <c r="K506" s="289">
        <v>268.45</v>
      </c>
      <c r="L506" s="289">
        <v>262.55</v>
      </c>
      <c r="M506" s="289">
        <v>103.68338</v>
      </c>
    </row>
    <row r="507" spans="1:13">
      <c r="A507" s="268">
        <v>497</v>
      </c>
      <c r="B507" s="245" t="s">
        <v>570</v>
      </c>
      <c r="C507" s="289">
        <v>272.89999999999998</v>
      </c>
      <c r="D507" s="289">
        <v>268.96666666666664</v>
      </c>
      <c r="E507" s="289">
        <v>262.93333333333328</v>
      </c>
      <c r="F507" s="289">
        <v>252.96666666666664</v>
      </c>
      <c r="G507" s="289">
        <v>246.93333333333328</v>
      </c>
      <c r="H507" s="289">
        <v>278.93333333333328</v>
      </c>
      <c r="I507" s="289">
        <v>284.9666666666667</v>
      </c>
      <c r="J507" s="289">
        <v>294.93333333333328</v>
      </c>
      <c r="K507" s="289">
        <v>275</v>
      </c>
      <c r="L507" s="289">
        <v>259</v>
      </c>
      <c r="M507" s="289">
        <v>17.882439999999999</v>
      </c>
    </row>
    <row r="508" spans="1:13">
      <c r="A508" s="268">
        <v>498</v>
      </c>
      <c r="B508" s="245" t="s">
        <v>201</v>
      </c>
      <c r="C508" s="289">
        <v>14.75</v>
      </c>
      <c r="D508" s="289">
        <v>15.266666666666666</v>
      </c>
      <c r="E508" s="289">
        <v>14.083333333333332</v>
      </c>
      <c r="F508" s="289">
        <v>13.416666666666666</v>
      </c>
      <c r="G508" s="289">
        <v>12.233333333333333</v>
      </c>
      <c r="H508" s="289">
        <v>15.933333333333332</v>
      </c>
      <c r="I508" s="289">
        <v>17.116666666666667</v>
      </c>
      <c r="J508" s="289">
        <v>17.783333333333331</v>
      </c>
      <c r="K508" s="289">
        <v>16.45</v>
      </c>
      <c r="L508" s="289">
        <v>14.6</v>
      </c>
      <c r="M508" s="289">
        <v>4535.4233000000004</v>
      </c>
    </row>
    <row r="509" spans="1:13">
      <c r="A509" s="268">
        <v>499</v>
      </c>
      <c r="B509" s="245" t="s">
        <v>202</v>
      </c>
      <c r="C509" s="289">
        <v>158.94999999999999</v>
      </c>
      <c r="D509" s="289">
        <v>161.46666666666667</v>
      </c>
      <c r="E509" s="289">
        <v>155.18333333333334</v>
      </c>
      <c r="F509" s="289">
        <v>151.41666666666666</v>
      </c>
      <c r="G509" s="289">
        <v>145.13333333333333</v>
      </c>
      <c r="H509" s="289">
        <v>165.23333333333335</v>
      </c>
      <c r="I509" s="289">
        <v>171.51666666666671</v>
      </c>
      <c r="J509" s="289">
        <v>175.28333333333336</v>
      </c>
      <c r="K509" s="289">
        <v>167.75</v>
      </c>
      <c r="L509" s="289">
        <v>157.69999999999999</v>
      </c>
      <c r="M509" s="289">
        <v>651.95776999999998</v>
      </c>
    </row>
    <row r="510" spans="1:13">
      <c r="A510" s="268">
        <v>500</v>
      </c>
      <c r="B510" s="245" t="s">
        <v>571</v>
      </c>
      <c r="C510" s="289">
        <v>140.35</v>
      </c>
      <c r="D510" s="289">
        <v>142.4</v>
      </c>
      <c r="E510" s="289">
        <v>134.95000000000002</v>
      </c>
      <c r="F510" s="289">
        <v>129.55000000000001</v>
      </c>
      <c r="G510" s="289">
        <v>122.10000000000002</v>
      </c>
      <c r="H510" s="289">
        <v>147.80000000000001</v>
      </c>
      <c r="I510" s="289">
        <v>155.25</v>
      </c>
      <c r="J510" s="289">
        <v>160.65</v>
      </c>
      <c r="K510" s="289">
        <v>149.85</v>
      </c>
      <c r="L510" s="289">
        <v>137</v>
      </c>
      <c r="M510" s="289">
        <v>7.9142400000000004</v>
      </c>
    </row>
    <row r="511" spans="1:13">
      <c r="A511" s="268">
        <v>501</v>
      </c>
      <c r="B511" s="245" t="s">
        <v>572</v>
      </c>
      <c r="C511" s="289">
        <v>1580.15</v>
      </c>
      <c r="D511" s="289">
        <v>1563.9166666666667</v>
      </c>
      <c r="E511" s="289">
        <v>1534.5333333333335</v>
      </c>
      <c r="F511" s="289">
        <v>1488.9166666666667</v>
      </c>
      <c r="G511" s="289">
        <v>1459.5333333333335</v>
      </c>
      <c r="H511" s="289">
        <v>1609.5333333333335</v>
      </c>
      <c r="I511" s="289">
        <v>1638.9166666666667</v>
      </c>
      <c r="J511" s="289">
        <v>1684.5333333333335</v>
      </c>
      <c r="K511" s="289">
        <v>1593.3</v>
      </c>
      <c r="L511" s="289">
        <v>1518.3</v>
      </c>
      <c r="M511" s="289">
        <v>0.90790999999999999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23" sqref="F23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600"/>
      <c r="B5" s="600"/>
      <c r="C5" s="601"/>
      <c r="D5" s="601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602" t="s">
        <v>574</v>
      </c>
      <c r="C7" s="602"/>
      <c r="D7" s="262">
        <f>Main!B10</f>
        <v>44036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44035</v>
      </c>
      <c r="B10" s="267">
        <v>511463</v>
      </c>
      <c r="C10" s="268" t="s">
        <v>3824</v>
      </c>
      <c r="D10" s="268" t="s">
        <v>3825</v>
      </c>
      <c r="E10" s="268" t="s">
        <v>583</v>
      </c>
      <c r="F10" s="384">
        <v>2162</v>
      </c>
      <c r="G10" s="267">
        <v>10.5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44035</v>
      </c>
      <c r="B11" s="267">
        <v>511463</v>
      </c>
      <c r="C11" s="268" t="s">
        <v>3824</v>
      </c>
      <c r="D11" s="268" t="s">
        <v>3825</v>
      </c>
      <c r="E11" s="268" t="s">
        <v>584</v>
      </c>
      <c r="F11" s="384">
        <v>53020</v>
      </c>
      <c r="G11" s="267">
        <v>10.65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44035</v>
      </c>
      <c r="B12" s="267">
        <v>511463</v>
      </c>
      <c r="C12" s="268" t="s">
        <v>3824</v>
      </c>
      <c r="D12" s="268" t="s">
        <v>3826</v>
      </c>
      <c r="E12" s="268" t="s">
        <v>583</v>
      </c>
      <c r="F12" s="384">
        <v>50000</v>
      </c>
      <c r="G12" s="267">
        <v>10.74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44035</v>
      </c>
      <c r="B13" s="267">
        <v>540697</v>
      </c>
      <c r="C13" s="268" t="s">
        <v>3752</v>
      </c>
      <c r="D13" s="268" t="s">
        <v>3753</v>
      </c>
      <c r="E13" s="268" t="s">
        <v>583</v>
      </c>
      <c r="F13" s="384">
        <v>168524</v>
      </c>
      <c r="G13" s="267">
        <v>5.4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44035</v>
      </c>
      <c r="B14" s="267">
        <v>540697</v>
      </c>
      <c r="C14" s="268" t="s">
        <v>3752</v>
      </c>
      <c r="D14" s="268" t="s">
        <v>3753</v>
      </c>
      <c r="E14" s="268" t="s">
        <v>584</v>
      </c>
      <c r="F14" s="384">
        <v>789060</v>
      </c>
      <c r="G14" s="267">
        <v>5.5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44035</v>
      </c>
      <c r="B15" s="267">
        <v>540697</v>
      </c>
      <c r="C15" s="268" t="s">
        <v>3752</v>
      </c>
      <c r="D15" s="268" t="s">
        <v>3804</v>
      </c>
      <c r="E15" s="268" t="s">
        <v>584</v>
      </c>
      <c r="F15" s="384">
        <v>75000</v>
      </c>
      <c r="G15" s="267">
        <v>5.35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44035</v>
      </c>
      <c r="B16" s="267">
        <v>540697</v>
      </c>
      <c r="C16" s="268" t="s">
        <v>3752</v>
      </c>
      <c r="D16" s="268" t="s">
        <v>3827</v>
      </c>
      <c r="E16" s="268" t="s">
        <v>583</v>
      </c>
      <c r="F16" s="384">
        <v>83684</v>
      </c>
      <c r="G16" s="267">
        <v>5.41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44035</v>
      </c>
      <c r="B17" s="267">
        <v>540697</v>
      </c>
      <c r="C17" s="268" t="s">
        <v>3752</v>
      </c>
      <c r="D17" s="268" t="s">
        <v>3827</v>
      </c>
      <c r="E17" s="268" t="s">
        <v>584</v>
      </c>
      <c r="F17" s="384">
        <v>83684</v>
      </c>
      <c r="G17" s="267">
        <v>5.44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44035</v>
      </c>
      <c r="B18" s="267">
        <v>540697</v>
      </c>
      <c r="C18" s="268" t="s">
        <v>3752</v>
      </c>
      <c r="D18" s="268" t="s">
        <v>3828</v>
      </c>
      <c r="E18" s="268" t="s">
        <v>583</v>
      </c>
      <c r="F18" s="384">
        <v>99500</v>
      </c>
      <c r="G18" s="267">
        <v>5.52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44035</v>
      </c>
      <c r="B19" s="267">
        <v>540697</v>
      </c>
      <c r="C19" s="268" t="s">
        <v>3752</v>
      </c>
      <c r="D19" s="268" t="s">
        <v>3828</v>
      </c>
      <c r="E19" s="268" t="s">
        <v>584</v>
      </c>
      <c r="F19" s="384">
        <v>70000</v>
      </c>
      <c r="G19" s="267">
        <v>5.21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44035</v>
      </c>
      <c r="B20" s="267">
        <v>540697</v>
      </c>
      <c r="C20" s="268" t="s">
        <v>3752</v>
      </c>
      <c r="D20" s="268" t="s">
        <v>3782</v>
      </c>
      <c r="E20" s="268" t="s">
        <v>583</v>
      </c>
      <c r="F20" s="384">
        <v>275000</v>
      </c>
      <c r="G20" s="267">
        <v>5.48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44035</v>
      </c>
      <c r="B21" s="267">
        <v>540697</v>
      </c>
      <c r="C21" s="268" t="s">
        <v>3752</v>
      </c>
      <c r="D21" s="268" t="s">
        <v>3829</v>
      </c>
      <c r="E21" s="268" t="s">
        <v>583</v>
      </c>
      <c r="F21" s="384">
        <v>100000</v>
      </c>
      <c r="G21" s="267">
        <v>5.2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44035</v>
      </c>
      <c r="B22" s="267">
        <v>540697</v>
      </c>
      <c r="C22" s="268" t="s">
        <v>3752</v>
      </c>
      <c r="D22" s="268" t="s">
        <v>3829</v>
      </c>
      <c r="E22" s="268" t="s">
        <v>584</v>
      </c>
      <c r="F22" s="384">
        <v>100000</v>
      </c>
      <c r="G22" s="267">
        <v>5.54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44035</v>
      </c>
      <c r="B23" s="267">
        <v>540697</v>
      </c>
      <c r="C23" s="268" t="s">
        <v>3752</v>
      </c>
      <c r="D23" s="268" t="s">
        <v>3805</v>
      </c>
      <c r="E23" s="268" t="s">
        <v>583</v>
      </c>
      <c r="F23" s="384">
        <v>150266</v>
      </c>
      <c r="G23" s="267">
        <v>5.45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44035</v>
      </c>
      <c r="B24" s="267">
        <v>540697</v>
      </c>
      <c r="C24" s="268" t="s">
        <v>3752</v>
      </c>
      <c r="D24" s="268" t="s">
        <v>3805</v>
      </c>
      <c r="E24" s="268" t="s">
        <v>584</v>
      </c>
      <c r="F24" s="384">
        <v>150000</v>
      </c>
      <c r="G24" s="267">
        <v>5.51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44035</v>
      </c>
      <c r="B25" s="267">
        <v>541006</v>
      </c>
      <c r="C25" s="268" t="s">
        <v>3830</v>
      </c>
      <c r="D25" s="268" t="s">
        <v>3831</v>
      </c>
      <c r="E25" s="268" t="s">
        <v>584</v>
      </c>
      <c r="F25" s="384">
        <v>144000</v>
      </c>
      <c r="G25" s="267">
        <v>9.0299999999999994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44035</v>
      </c>
      <c r="B26" s="267">
        <v>542918</v>
      </c>
      <c r="C26" s="268" t="s">
        <v>3832</v>
      </c>
      <c r="D26" s="268" t="s">
        <v>3833</v>
      </c>
      <c r="E26" s="268" t="s">
        <v>583</v>
      </c>
      <c r="F26" s="384">
        <v>30000</v>
      </c>
      <c r="G26" s="267">
        <v>28.48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44035</v>
      </c>
      <c r="B27" s="267">
        <v>509152</v>
      </c>
      <c r="C27" s="268" t="s">
        <v>3116</v>
      </c>
      <c r="D27" s="268" t="s">
        <v>3834</v>
      </c>
      <c r="E27" s="268" t="s">
        <v>583</v>
      </c>
      <c r="F27" s="384">
        <v>8000</v>
      </c>
      <c r="G27" s="267">
        <v>609.48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44035</v>
      </c>
      <c r="B28" s="267">
        <v>509152</v>
      </c>
      <c r="C28" s="268" t="s">
        <v>3116</v>
      </c>
      <c r="D28" s="268" t="s">
        <v>3834</v>
      </c>
      <c r="E28" s="268" t="s">
        <v>584</v>
      </c>
      <c r="F28" s="384">
        <v>8000</v>
      </c>
      <c r="G28" s="267">
        <v>609.49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44035</v>
      </c>
      <c r="B29" s="267">
        <v>509152</v>
      </c>
      <c r="C29" s="268" t="s">
        <v>3116</v>
      </c>
      <c r="D29" s="268" t="s">
        <v>3835</v>
      </c>
      <c r="E29" s="268" t="s">
        <v>583</v>
      </c>
      <c r="F29" s="384">
        <v>8000</v>
      </c>
      <c r="G29" s="267">
        <v>609.47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44035</v>
      </c>
      <c r="B30" s="267">
        <v>509152</v>
      </c>
      <c r="C30" s="268" t="s">
        <v>3116</v>
      </c>
      <c r="D30" s="268" t="s">
        <v>3835</v>
      </c>
      <c r="E30" s="268" t="s">
        <v>584</v>
      </c>
      <c r="F30" s="384">
        <v>8000</v>
      </c>
      <c r="G30" s="267">
        <v>609.49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44035</v>
      </c>
      <c r="B31" s="267">
        <v>509152</v>
      </c>
      <c r="C31" s="268" t="s">
        <v>3116</v>
      </c>
      <c r="D31" s="268" t="s">
        <v>3836</v>
      </c>
      <c r="E31" s="268" t="s">
        <v>583</v>
      </c>
      <c r="F31" s="384">
        <v>8000</v>
      </c>
      <c r="G31" s="267">
        <v>609.49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44035</v>
      </c>
      <c r="B32" s="267">
        <v>509152</v>
      </c>
      <c r="C32" s="268" t="s">
        <v>3116</v>
      </c>
      <c r="D32" s="268" t="s">
        <v>3836</v>
      </c>
      <c r="E32" s="268" t="s">
        <v>584</v>
      </c>
      <c r="F32" s="384">
        <v>8000</v>
      </c>
      <c r="G32" s="267">
        <v>609.47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44035</v>
      </c>
      <c r="B33" s="267">
        <v>509152</v>
      </c>
      <c r="C33" s="268" t="s">
        <v>3116</v>
      </c>
      <c r="D33" s="268" t="s">
        <v>3837</v>
      </c>
      <c r="E33" s="268" t="s">
        <v>583</v>
      </c>
      <c r="F33" s="384">
        <v>8335</v>
      </c>
      <c r="G33" s="267">
        <v>609.41999999999996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44035</v>
      </c>
      <c r="B34" s="267">
        <v>509152</v>
      </c>
      <c r="C34" s="268" t="s">
        <v>3116</v>
      </c>
      <c r="D34" s="268" t="s">
        <v>3837</v>
      </c>
      <c r="E34" s="268" t="s">
        <v>584</v>
      </c>
      <c r="F34" s="384">
        <v>8335</v>
      </c>
      <c r="G34" s="267">
        <v>609.24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44035</v>
      </c>
      <c r="B35" s="267">
        <v>509152</v>
      </c>
      <c r="C35" s="268" t="s">
        <v>3116</v>
      </c>
      <c r="D35" s="268" t="s">
        <v>3838</v>
      </c>
      <c r="E35" s="268" t="s">
        <v>583</v>
      </c>
      <c r="F35" s="384">
        <v>8385</v>
      </c>
      <c r="G35" s="267">
        <v>609.29999999999995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44035</v>
      </c>
      <c r="B36" s="267">
        <v>509152</v>
      </c>
      <c r="C36" s="268" t="s">
        <v>3116</v>
      </c>
      <c r="D36" s="268" t="s">
        <v>3838</v>
      </c>
      <c r="E36" s="268" t="s">
        <v>584</v>
      </c>
      <c r="F36" s="384">
        <v>8385</v>
      </c>
      <c r="G36" s="267">
        <v>609.63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44035</v>
      </c>
      <c r="B37" s="267">
        <v>509152</v>
      </c>
      <c r="C37" s="268" t="s">
        <v>3116</v>
      </c>
      <c r="D37" s="268" t="s">
        <v>3839</v>
      </c>
      <c r="E37" s="268" t="s">
        <v>583</v>
      </c>
      <c r="F37" s="384">
        <v>14211</v>
      </c>
      <c r="G37" s="267">
        <v>607.04999999999995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44035</v>
      </c>
      <c r="B38" s="267">
        <v>509152</v>
      </c>
      <c r="C38" s="268" t="s">
        <v>3116</v>
      </c>
      <c r="D38" s="268" t="s">
        <v>3839</v>
      </c>
      <c r="E38" s="268" t="s">
        <v>584</v>
      </c>
      <c r="F38" s="384">
        <v>14211</v>
      </c>
      <c r="G38" s="267">
        <v>675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44035</v>
      </c>
      <c r="B39" s="267">
        <v>540134</v>
      </c>
      <c r="C39" s="268" t="s">
        <v>3840</v>
      </c>
      <c r="D39" s="268" t="s">
        <v>3841</v>
      </c>
      <c r="E39" s="268" t="s">
        <v>583</v>
      </c>
      <c r="F39" s="384">
        <v>40000</v>
      </c>
      <c r="G39" s="267">
        <v>13.05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44035</v>
      </c>
      <c r="B40" s="267">
        <v>542726</v>
      </c>
      <c r="C40" s="268" t="s">
        <v>1616</v>
      </c>
      <c r="D40" s="268" t="s">
        <v>3842</v>
      </c>
      <c r="E40" s="268" t="s">
        <v>583</v>
      </c>
      <c r="F40" s="384">
        <v>148920</v>
      </c>
      <c r="G40" s="267">
        <v>2350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44035</v>
      </c>
      <c r="B41" s="267">
        <v>542726</v>
      </c>
      <c r="C41" s="268" t="s">
        <v>1616</v>
      </c>
      <c r="D41" s="268" t="s">
        <v>3843</v>
      </c>
      <c r="E41" s="268" t="s">
        <v>584</v>
      </c>
      <c r="F41" s="384">
        <v>162584</v>
      </c>
      <c r="G41" s="267">
        <v>2381.11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44035</v>
      </c>
      <c r="B42" s="267">
        <v>542726</v>
      </c>
      <c r="C42" s="268" t="s">
        <v>1616</v>
      </c>
      <c r="D42" s="268" t="s">
        <v>3844</v>
      </c>
      <c r="E42" s="268" t="s">
        <v>584</v>
      </c>
      <c r="F42" s="384">
        <v>196045</v>
      </c>
      <c r="G42" s="267">
        <v>2368.0300000000002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44035</v>
      </c>
      <c r="B43" s="267">
        <v>511551</v>
      </c>
      <c r="C43" s="268" t="s">
        <v>3845</v>
      </c>
      <c r="D43" s="268" t="s">
        <v>3846</v>
      </c>
      <c r="E43" s="268" t="s">
        <v>583</v>
      </c>
      <c r="F43" s="384">
        <v>200000</v>
      </c>
      <c r="G43" s="267">
        <v>27.78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44035</v>
      </c>
      <c r="B44" s="267">
        <v>511551</v>
      </c>
      <c r="C44" s="268" t="s">
        <v>3845</v>
      </c>
      <c r="D44" s="268" t="s">
        <v>3847</v>
      </c>
      <c r="E44" s="268" t="s">
        <v>584</v>
      </c>
      <c r="F44" s="384">
        <v>200000</v>
      </c>
      <c r="G44" s="267">
        <v>27.78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44035</v>
      </c>
      <c r="B45" s="267">
        <v>530733</v>
      </c>
      <c r="C45" s="268" t="s">
        <v>3848</v>
      </c>
      <c r="D45" s="268" t="s">
        <v>3849</v>
      </c>
      <c r="E45" s="268" t="s">
        <v>584</v>
      </c>
      <c r="F45" s="384">
        <v>30493</v>
      </c>
      <c r="G45" s="267">
        <v>18.45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44035</v>
      </c>
      <c r="B46" s="267">
        <v>530733</v>
      </c>
      <c r="C46" s="268" t="s">
        <v>3848</v>
      </c>
      <c r="D46" s="268" t="s">
        <v>3850</v>
      </c>
      <c r="E46" s="268" t="s">
        <v>583</v>
      </c>
      <c r="F46" s="384">
        <v>30525</v>
      </c>
      <c r="G46" s="267">
        <v>18.45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44035</v>
      </c>
      <c r="B47" s="267">
        <v>540386</v>
      </c>
      <c r="C47" s="268" t="s">
        <v>3806</v>
      </c>
      <c r="D47" s="268" t="s">
        <v>3807</v>
      </c>
      <c r="E47" s="268" t="s">
        <v>584</v>
      </c>
      <c r="F47" s="384">
        <v>50000</v>
      </c>
      <c r="G47" s="267">
        <v>6.68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44035</v>
      </c>
      <c r="B48" s="267">
        <v>523862</v>
      </c>
      <c r="C48" s="268" t="s">
        <v>3851</v>
      </c>
      <c r="D48" s="268" t="s">
        <v>3852</v>
      </c>
      <c r="E48" s="268" t="s">
        <v>584</v>
      </c>
      <c r="F48" s="384">
        <v>67199</v>
      </c>
      <c r="G48" s="267">
        <v>2.95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44035</v>
      </c>
      <c r="B49" s="267">
        <v>523862</v>
      </c>
      <c r="C49" s="268" t="s">
        <v>3851</v>
      </c>
      <c r="D49" s="268" t="s">
        <v>3853</v>
      </c>
      <c r="E49" s="268" t="s">
        <v>583</v>
      </c>
      <c r="F49" s="384">
        <v>67500</v>
      </c>
      <c r="G49" s="267">
        <v>2.95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44035</v>
      </c>
      <c r="B50" s="267">
        <v>539814</v>
      </c>
      <c r="C50" s="268" t="s">
        <v>3854</v>
      </c>
      <c r="D50" s="268" t="s">
        <v>3855</v>
      </c>
      <c r="E50" s="268" t="s">
        <v>584</v>
      </c>
      <c r="F50" s="384">
        <v>37000</v>
      </c>
      <c r="G50" s="267">
        <v>19.97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44035</v>
      </c>
      <c r="B51" s="267">
        <v>543213</v>
      </c>
      <c r="C51" s="268" t="s">
        <v>3856</v>
      </c>
      <c r="D51" s="268" t="s">
        <v>3857</v>
      </c>
      <c r="E51" s="268" t="s">
        <v>583</v>
      </c>
      <c r="F51" s="384">
        <v>308554</v>
      </c>
      <c r="G51" s="267">
        <v>719.29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44035</v>
      </c>
      <c r="B52" s="267">
        <v>543213</v>
      </c>
      <c r="C52" s="268" t="s">
        <v>3856</v>
      </c>
      <c r="D52" s="268" t="s">
        <v>3857</v>
      </c>
      <c r="E52" s="268" t="s">
        <v>584</v>
      </c>
      <c r="F52" s="384">
        <v>311744</v>
      </c>
      <c r="G52" s="267">
        <v>723.6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44035</v>
      </c>
      <c r="B53" s="267">
        <v>539561</v>
      </c>
      <c r="C53" s="268" t="s">
        <v>3858</v>
      </c>
      <c r="D53" s="268" t="s">
        <v>3859</v>
      </c>
      <c r="E53" s="268" t="s">
        <v>584</v>
      </c>
      <c r="F53" s="384">
        <v>35000</v>
      </c>
      <c r="G53" s="267">
        <v>18.149999999999999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44035</v>
      </c>
      <c r="B54" s="267">
        <v>508494</v>
      </c>
      <c r="C54" s="268" t="s">
        <v>3860</v>
      </c>
      <c r="D54" s="268" t="s">
        <v>3861</v>
      </c>
      <c r="E54" s="268" t="s">
        <v>584</v>
      </c>
      <c r="F54" s="384">
        <v>91826</v>
      </c>
      <c r="G54" s="267">
        <v>44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44035</v>
      </c>
      <c r="B55" s="267">
        <v>508494</v>
      </c>
      <c r="C55" s="268" t="s">
        <v>3860</v>
      </c>
      <c r="D55" s="268" t="s">
        <v>3862</v>
      </c>
      <c r="E55" s="268" t="s">
        <v>583</v>
      </c>
      <c r="F55" s="384">
        <v>100000</v>
      </c>
      <c r="G55" s="267">
        <v>44.05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44035</v>
      </c>
      <c r="B56" s="267">
        <v>542667</v>
      </c>
      <c r="C56" s="268" t="s">
        <v>3863</v>
      </c>
      <c r="D56" s="268" t="s">
        <v>3864</v>
      </c>
      <c r="E56" s="268" t="s">
        <v>583</v>
      </c>
      <c r="F56" s="384">
        <v>32000</v>
      </c>
      <c r="G56" s="267">
        <v>165.5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44035</v>
      </c>
      <c r="B57" s="267" t="s">
        <v>1030</v>
      </c>
      <c r="C57" s="268" t="s">
        <v>3865</v>
      </c>
      <c r="D57" s="268" t="s">
        <v>3866</v>
      </c>
      <c r="E57" s="268" t="s">
        <v>583</v>
      </c>
      <c r="F57" s="384">
        <v>1812432</v>
      </c>
      <c r="G57" s="267">
        <v>48.87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44035</v>
      </c>
      <c r="B58" s="267" t="s">
        <v>1030</v>
      </c>
      <c r="C58" s="268" t="s">
        <v>3865</v>
      </c>
      <c r="D58" s="268" t="s">
        <v>3867</v>
      </c>
      <c r="E58" s="268" t="s">
        <v>583</v>
      </c>
      <c r="F58" s="384">
        <v>1174525</v>
      </c>
      <c r="G58" s="267">
        <v>48.53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44035</v>
      </c>
      <c r="B59" s="267" t="s">
        <v>1614</v>
      </c>
      <c r="C59" s="268" t="s">
        <v>3868</v>
      </c>
      <c r="D59" s="268" t="s">
        <v>3869</v>
      </c>
      <c r="E59" s="268" t="s">
        <v>583</v>
      </c>
      <c r="F59" s="384">
        <v>161457</v>
      </c>
      <c r="G59" s="267">
        <v>283.69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44035</v>
      </c>
      <c r="B60" s="267" t="s">
        <v>3870</v>
      </c>
      <c r="C60" s="268" t="s">
        <v>3871</v>
      </c>
      <c r="D60" s="268" t="s">
        <v>3872</v>
      </c>
      <c r="E60" s="268" t="s">
        <v>583</v>
      </c>
      <c r="F60" s="384">
        <v>96800</v>
      </c>
      <c r="G60" s="267">
        <v>10.35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44035</v>
      </c>
      <c r="B61" s="267" t="s">
        <v>3870</v>
      </c>
      <c r="C61" s="268" t="s">
        <v>3871</v>
      </c>
      <c r="D61" s="268" t="s">
        <v>3873</v>
      </c>
      <c r="E61" s="268" t="s">
        <v>583</v>
      </c>
      <c r="F61" s="384">
        <v>92400</v>
      </c>
      <c r="G61" s="267">
        <v>10.35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44035</v>
      </c>
      <c r="B62" s="267" t="s">
        <v>476</v>
      </c>
      <c r="C62" s="268" t="s">
        <v>3874</v>
      </c>
      <c r="D62" s="268" t="s">
        <v>3866</v>
      </c>
      <c r="E62" s="268" t="s">
        <v>583</v>
      </c>
      <c r="F62" s="384">
        <v>3881802</v>
      </c>
      <c r="G62" s="267">
        <v>36.29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44035</v>
      </c>
      <c r="B63" s="267" t="s">
        <v>476</v>
      </c>
      <c r="C63" s="268" t="s">
        <v>3874</v>
      </c>
      <c r="D63" s="268" t="s">
        <v>3875</v>
      </c>
      <c r="E63" s="268" t="s">
        <v>583</v>
      </c>
      <c r="F63" s="384">
        <v>3950815</v>
      </c>
      <c r="G63" s="267">
        <v>36.15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44035</v>
      </c>
      <c r="B64" s="267" t="s">
        <v>3856</v>
      </c>
      <c r="C64" s="268" t="s">
        <v>3876</v>
      </c>
      <c r="D64" s="268" t="s">
        <v>3877</v>
      </c>
      <c r="E64" s="268" t="s">
        <v>583</v>
      </c>
      <c r="F64" s="384">
        <v>1017591</v>
      </c>
      <c r="G64" s="267">
        <v>739.94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44035</v>
      </c>
      <c r="B65" s="267" t="s">
        <v>3856</v>
      </c>
      <c r="C65" s="268" t="s">
        <v>3876</v>
      </c>
      <c r="D65" s="268" t="s">
        <v>3878</v>
      </c>
      <c r="E65" s="268" t="s">
        <v>583</v>
      </c>
      <c r="F65" s="384">
        <v>263367</v>
      </c>
      <c r="G65" s="267">
        <v>695.3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44035</v>
      </c>
      <c r="B66" s="267" t="s">
        <v>3856</v>
      </c>
      <c r="C66" s="268" t="s">
        <v>3876</v>
      </c>
      <c r="D66" s="268" t="s">
        <v>3879</v>
      </c>
      <c r="E66" s="268" t="s">
        <v>583</v>
      </c>
      <c r="F66" s="384">
        <v>264425</v>
      </c>
      <c r="G66" s="267">
        <v>720.72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44035</v>
      </c>
      <c r="B67" s="267" t="s">
        <v>3856</v>
      </c>
      <c r="C67" s="268" t="s">
        <v>3876</v>
      </c>
      <c r="D67" s="268" t="s">
        <v>3880</v>
      </c>
      <c r="E67" s="268" t="s">
        <v>583</v>
      </c>
      <c r="F67" s="384">
        <v>775957</v>
      </c>
      <c r="G67" s="267">
        <v>727.51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44035</v>
      </c>
      <c r="B68" s="267" t="s">
        <v>3856</v>
      </c>
      <c r="C68" s="268" t="s">
        <v>3876</v>
      </c>
      <c r="D68" s="268" t="s">
        <v>3881</v>
      </c>
      <c r="E68" s="268" t="s">
        <v>583</v>
      </c>
      <c r="F68" s="384">
        <v>600000</v>
      </c>
      <c r="G68" s="267">
        <v>669.25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44035</v>
      </c>
      <c r="B69" s="267" t="s">
        <v>3856</v>
      </c>
      <c r="C69" s="268" t="s">
        <v>3876</v>
      </c>
      <c r="D69" s="268" t="s">
        <v>3882</v>
      </c>
      <c r="E69" s="268" t="s">
        <v>583</v>
      </c>
      <c r="F69" s="384">
        <v>1133099</v>
      </c>
      <c r="G69" s="267">
        <v>717.92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44035</v>
      </c>
      <c r="B70" s="267" t="s">
        <v>3856</v>
      </c>
      <c r="C70" s="268" t="s">
        <v>3876</v>
      </c>
      <c r="D70" s="268" t="s">
        <v>3883</v>
      </c>
      <c r="E70" s="268" t="s">
        <v>583</v>
      </c>
      <c r="F70" s="384">
        <v>1057783</v>
      </c>
      <c r="G70" s="267">
        <v>736.3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44035</v>
      </c>
      <c r="B71" s="267" t="s">
        <v>3856</v>
      </c>
      <c r="C71" s="268" t="s">
        <v>3876</v>
      </c>
      <c r="D71" s="268" t="s">
        <v>3884</v>
      </c>
      <c r="E71" s="268" t="s">
        <v>583</v>
      </c>
      <c r="F71" s="384">
        <v>481443</v>
      </c>
      <c r="G71" s="267">
        <v>692.17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44035</v>
      </c>
      <c r="B72" s="267" t="s">
        <v>3856</v>
      </c>
      <c r="C72" s="268" t="s">
        <v>3876</v>
      </c>
      <c r="D72" s="268" t="s">
        <v>3885</v>
      </c>
      <c r="E72" s="268" t="s">
        <v>583</v>
      </c>
      <c r="F72" s="384">
        <v>410065</v>
      </c>
      <c r="G72" s="267">
        <v>718.52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44035</v>
      </c>
      <c r="B73" s="267" t="s">
        <v>3856</v>
      </c>
      <c r="C73" s="268" t="s">
        <v>3876</v>
      </c>
      <c r="D73" s="268" t="s">
        <v>3886</v>
      </c>
      <c r="E73" s="268" t="s">
        <v>583</v>
      </c>
      <c r="F73" s="384">
        <v>265169</v>
      </c>
      <c r="G73" s="267">
        <v>727.91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44035</v>
      </c>
      <c r="B74" s="267" t="s">
        <v>3856</v>
      </c>
      <c r="C74" s="268" t="s">
        <v>3876</v>
      </c>
      <c r="D74" s="268" t="s">
        <v>3887</v>
      </c>
      <c r="E74" s="268" t="s">
        <v>583</v>
      </c>
      <c r="F74" s="384">
        <v>425890</v>
      </c>
      <c r="G74" s="267">
        <v>709.53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44035</v>
      </c>
      <c r="B75" s="267" t="s">
        <v>3856</v>
      </c>
      <c r="C75" s="268" t="s">
        <v>3876</v>
      </c>
      <c r="D75" s="268" t="s">
        <v>3888</v>
      </c>
      <c r="E75" s="268" t="s">
        <v>583</v>
      </c>
      <c r="F75" s="384">
        <v>1006185</v>
      </c>
      <c r="G75" s="267">
        <v>723.39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44035</v>
      </c>
      <c r="B76" s="267" t="s">
        <v>3856</v>
      </c>
      <c r="C76" s="268" t="s">
        <v>3876</v>
      </c>
      <c r="D76" s="268" t="s">
        <v>3889</v>
      </c>
      <c r="E76" s="268" t="s">
        <v>583</v>
      </c>
      <c r="F76" s="384">
        <v>323202</v>
      </c>
      <c r="G76" s="267">
        <v>728.42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44035</v>
      </c>
      <c r="B77" s="267" t="s">
        <v>3856</v>
      </c>
      <c r="C77" s="268" t="s">
        <v>3876</v>
      </c>
      <c r="D77" s="268" t="s">
        <v>3857</v>
      </c>
      <c r="E77" s="268" t="s">
        <v>583</v>
      </c>
      <c r="F77" s="384">
        <v>310767</v>
      </c>
      <c r="G77" s="267">
        <v>723.53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44035</v>
      </c>
      <c r="B78" s="267" t="s">
        <v>3856</v>
      </c>
      <c r="C78" s="268" t="s">
        <v>3876</v>
      </c>
      <c r="D78" s="268" t="s">
        <v>3890</v>
      </c>
      <c r="E78" s="268" t="s">
        <v>583</v>
      </c>
      <c r="F78" s="384">
        <v>794230</v>
      </c>
      <c r="G78" s="267">
        <v>731.71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44035</v>
      </c>
      <c r="B79" s="267" t="s">
        <v>3095</v>
      </c>
      <c r="C79" s="268" t="s">
        <v>3891</v>
      </c>
      <c r="D79" s="268" t="s">
        <v>3892</v>
      </c>
      <c r="E79" s="268" t="s">
        <v>583</v>
      </c>
      <c r="F79" s="384">
        <v>240000</v>
      </c>
      <c r="G79" s="267">
        <v>1.9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44035</v>
      </c>
      <c r="B80" s="267" t="s">
        <v>2735</v>
      </c>
      <c r="C80" s="268" t="s">
        <v>3893</v>
      </c>
      <c r="D80" s="268" t="s">
        <v>3894</v>
      </c>
      <c r="E80" s="268" t="s">
        <v>583</v>
      </c>
      <c r="F80" s="384">
        <v>2500000</v>
      </c>
      <c r="G80" s="267">
        <v>6.25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44035</v>
      </c>
      <c r="B81" s="267" t="s">
        <v>1030</v>
      </c>
      <c r="C81" s="268" t="s">
        <v>3865</v>
      </c>
      <c r="D81" s="268" t="s">
        <v>3866</v>
      </c>
      <c r="E81" s="268" t="s">
        <v>584</v>
      </c>
      <c r="F81" s="384">
        <v>1812432</v>
      </c>
      <c r="G81" s="267">
        <v>48.69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44035</v>
      </c>
      <c r="B82" s="267" t="s">
        <v>1030</v>
      </c>
      <c r="C82" s="268" t="s">
        <v>3865</v>
      </c>
      <c r="D82" s="268" t="s">
        <v>3867</v>
      </c>
      <c r="E82" s="268" t="s">
        <v>584</v>
      </c>
      <c r="F82" s="384">
        <v>1170025</v>
      </c>
      <c r="G82" s="267">
        <v>48.73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44035</v>
      </c>
      <c r="B83" s="267" t="s">
        <v>3808</v>
      </c>
      <c r="C83" s="268" t="s">
        <v>3809</v>
      </c>
      <c r="D83" s="268" t="s">
        <v>3810</v>
      </c>
      <c r="E83" s="268" t="s">
        <v>584</v>
      </c>
      <c r="F83" s="384">
        <v>96000</v>
      </c>
      <c r="G83" s="267">
        <v>4.0999999999999996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44035</v>
      </c>
      <c r="B84" s="267" t="s">
        <v>1614</v>
      </c>
      <c r="C84" s="268" t="s">
        <v>3868</v>
      </c>
      <c r="D84" s="268" t="s">
        <v>3869</v>
      </c>
      <c r="E84" s="268" t="s">
        <v>584</v>
      </c>
      <c r="F84" s="384">
        <v>161457</v>
      </c>
      <c r="G84" s="267">
        <v>284.3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44035</v>
      </c>
      <c r="B85" s="267" t="s">
        <v>3870</v>
      </c>
      <c r="C85" s="268" t="s">
        <v>3871</v>
      </c>
      <c r="D85" s="268" t="s">
        <v>3895</v>
      </c>
      <c r="E85" s="268" t="s">
        <v>584</v>
      </c>
      <c r="F85" s="384">
        <v>246400</v>
      </c>
      <c r="G85" s="267">
        <v>10.37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44035</v>
      </c>
      <c r="B86" s="267" t="s">
        <v>476</v>
      </c>
      <c r="C86" s="268" t="s">
        <v>3874</v>
      </c>
      <c r="D86" s="268" t="s">
        <v>3875</v>
      </c>
      <c r="E86" s="268" t="s">
        <v>584</v>
      </c>
      <c r="F86" s="384">
        <v>3950815</v>
      </c>
      <c r="G86" s="267">
        <v>36.229999999999997</v>
      </c>
      <c r="H86" s="345" t="s">
        <v>2953</v>
      </c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A87" s="244">
        <v>44035</v>
      </c>
      <c r="B87" s="267" t="s">
        <v>476</v>
      </c>
      <c r="C87" s="268" t="s">
        <v>3874</v>
      </c>
      <c r="D87" s="268" t="s">
        <v>3866</v>
      </c>
      <c r="E87" s="268" t="s">
        <v>584</v>
      </c>
      <c r="F87" s="384">
        <v>3881802</v>
      </c>
      <c r="G87" s="267">
        <v>36.19</v>
      </c>
      <c r="H87" s="345" t="s">
        <v>2953</v>
      </c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A88" s="244">
        <v>44035</v>
      </c>
      <c r="B88" s="267" t="s">
        <v>3856</v>
      </c>
      <c r="C88" s="268" t="s">
        <v>3876</v>
      </c>
      <c r="D88" s="268" t="s">
        <v>3881</v>
      </c>
      <c r="E88" s="268" t="s">
        <v>584</v>
      </c>
      <c r="F88" s="384">
        <v>122363</v>
      </c>
      <c r="G88" s="267">
        <v>803.1</v>
      </c>
      <c r="H88" s="345" t="s">
        <v>2953</v>
      </c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A89" s="244">
        <v>44035</v>
      </c>
      <c r="B89" s="267" t="s">
        <v>3856</v>
      </c>
      <c r="C89" s="268" t="s">
        <v>3876</v>
      </c>
      <c r="D89" s="268" t="s">
        <v>3882</v>
      </c>
      <c r="E89" s="268" t="s">
        <v>584</v>
      </c>
      <c r="F89" s="384">
        <v>1133072</v>
      </c>
      <c r="G89" s="267">
        <v>718.6</v>
      </c>
      <c r="H89" s="345" t="s">
        <v>2953</v>
      </c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A90" s="244">
        <v>44035</v>
      </c>
      <c r="B90" s="267" t="s">
        <v>3856</v>
      </c>
      <c r="C90" s="268" t="s">
        <v>3876</v>
      </c>
      <c r="D90" s="268" t="s">
        <v>3877</v>
      </c>
      <c r="E90" s="268" t="s">
        <v>584</v>
      </c>
      <c r="F90" s="384">
        <v>1017591</v>
      </c>
      <c r="G90" s="267">
        <v>740.29</v>
      </c>
      <c r="H90" s="345" t="s">
        <v>2953</v>
      </c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A91" s="244">
        <v>44035</v>
      </c>
      <c r="B91" s="267" t="s">
        <v>3856</v>
      </c>
      <c r="C91" s="268" t="s">
        <v>3876</v>
      </c>
      <c r="D91" s="268" t="s">
        <v>3878</v>
      </c>
      <c r="E91" s="268" t="s">
        <v>584</v>
      </c>
      <c r="F91" s="384">
        <v>263367</v>
      </c>
      <c r="G91" s="267">
        <v>695.98</v>
      </c>
      <c r="H91" s="345" t="s">
        <v>2953</v>
      </c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A92" s="244">
        <v>44035</v>
      </c>
      <c r="B92" s="267" t="s">
        <v>3856</v>
      </c>
      <c r="C92" s="268" t="s">
        <v>3876</v>
      </c>
      <c r="D92" s="268" t="s">
        <v>3880</v>
      </c>
      <c r="E92" s="268" t="s">
        <v>584</v>
      </c>
      <c r="F92" s="384">
        <v>775957</v>
      </c>
      <c r="G92" s="267">
        <v>728.08</v>
      </c>
      <c r="H92" s="345" t="s">
        <v>2953</v>
      </c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A93" s="244">
        <v>44035</v>
      </c>
      <c r="B93" s="267" t="s">
        <v>3856</v>
      </c>
      <c r="C93" s="268" t="s">
        <v>3876</v>
      </c>
      <c r="D93" s="268" t="s">
        <v>3890</v>
      </c>
      <c r="E93" s="268" t="s">
        <v>584</v>
      </c>
      <c r="F93" s="384">
        <v>794230</v>
      </c>
      <c r="G93" s="267">
        <v>732.08</v>
      </c>
      <c r="H93" s="345" t="s">
        <v>2953</v>
      </c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A94" s="244">
        <v>44035</v>
      </c>
      <c r="B94" s="267" t="s">
        <v>3856</v>
      </c>
      <c r="C94" s="268" t="s">
        <v>3876</v>
      </c>
      <c r="D94" s="268" t="s">
        <v>3886</v>
      </c>
      <c r="E94" s="268" t="s">
        <v>584</v>
      </c>
      <c r="F94" s="384">
        <v>265169</v>
      </c>
      <c r="G94" s="267">
        <v>729.76</v>
      </c>
      <c r="H94" s="345" t="s">
        <v>2953</v>
      </c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A95" s="244">
        <v>44035</v>
      </c>
      <c r="B95" s="267" t="s">
        <v>3856</v>
      </c>
      <c r="C95" s="268" t="s">
        <v>3876</v>
      </c>
      <c r="D95" s="268" t="s">
        <v>3888</v>
      </c>
      <c r="E95" s="268" t="s">
        <v>584</v>
      </c>
      <c r="F95" s="384">
        <v>1006185</v>
      </c>
      <c r="G95" s="267">
        <v>723.68</v>
      </c>
      <c r="H95" s="345" t="s">
        <v>2953</v>
      </c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A96" s="244">
        <v>44035</v>
      </c>
      <c r="B96" s="267" t="s">
        <v>3856</v>
      </c>
      <c r="C96" s="268" t="s">
        <v>3876</v>
      </c>
      <c r="D96" s="268" t="s">
        <v>3857</v>
      </c>
      <c r="E96" s="268" t="s">
        <v>584</v>
      </c>
      <c r="F96" s="384">
        <v>307477</v>
      </c>
      <c r="G96" s="267">
        <v>719.87</v>
      </c>
      <c r="H96" s="345" t="s">
        <v>2953</v>
      </c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1:35">
      <c r="A97" s="244">
        <v>44035</v>
      </c>
      <c r="B97" s="267" t="s">
        <v>3856</v>
      </c>
      <c r="C97" s="268" t="s">
        <v>3876</v>
      </c>
      <c r="D97" s="268" t="s">
        <v>3883</v>
      </c>
      <c r="E97" s="268" t="s">
        <v>584</v>
      </c>
      <c r="F97" s="384">
        <v>1058024</v>
      </c>
      <c r="G97" s="267">
        <v>736.87</v>
      </c>
      <c r="H97" s="345" t="s">
        <v>2953</v>
      </c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1:35">
      <c r="A98" s="244">
        <v>44035</v>
      </c>
      <c r="B98" s="267" t="s">
        <v>3856</v>
      </c>
      <c r="C98" s="268" t="s">
        <v>3876</v>
      </c>
      <c r="D98" s="268" t="s">
        <v>3879</v>
      </c>
      <c r="E98" s="268" t="s">
        <v>584</v>
      </c>
      <c r="F98" s="384">
        <v>280725</v>
      </c>
      <c r="G98" s="267">
        <v>719.79</v>
      </c>
      <c r="H98" s="345" t="s">
        <v>2953</v>
      </c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1:35">
      <c r="A99" s="244">
        <v>44035</v>
      </c>
      <c r="B99" s="267" t="s">
        <v>3856</v>
      </c>
      <c r="C99" s="268" t="s">
        <v>3876</v>
      </c>
      <c r="D99" s="268" t="s">
        <v>3885</v>
      </c>
      <c r="E99" s="268" t="s">
        <v>584</v>
      </c>
      <c r="F99" s="384">
        <v>425617</v>
      </c>
      <c r="G99" s="267">
        <v>718.44</v>
      </c>
      <c r="H99" s="345" t="s">
        <v>2953</v>
      </c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1:35">
      <c r="A100" s="244">
        <v>44035</v>
      </c>
      <c r="B100" s="267" t="s">
        <v>3856</v>
      </c>
      <c r="C100" s="268" t="s">
        <v>3876</v>
      </c>
      <c r="D100" s="268" t="s">
        <v>3889</v>
      </c>
      <c r="E100" s="268" t="s">
        <v>584</v>
      </c>
      <c r="F100" s="384">
        <v>323372</v>
      </c>
      <c r="G100" s="267">
        <v>728.3</v>
      </c>
      <c r="H100" s="345" t="s">
        <v>2953</v>
      </c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1:35">
      <c r="A101" s="244">
        <v>44035</v>
      </c>
      <c r="B101" s="267" t="s">
        <v>3856</v>
      </c>
      <c r="C101" s="268" t="s">
        <v>3876</v>
      </c>
      <c r="D101" s="268" t="s">
        <v>3887</v>
      </c>
      <c r="E101" s="268" t="s">
        <v>584</v>
      </c>
      <c r="F101" s="384">
        <v>425659</v>
      </c>
      <c r="G101" s="267">
        <v>705.87</v>
      </c>
      <c r="H101" s="345" t="s">
        <v>2953</v>
      </c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1:35">
      <c r="A102" s="244">
        <v>44035</v>
      </c>
      <c r="B102" s="267" t="s">
        <v>2735</v>
      </c>
      <c r="C102" s="268" t="s">
        <v>3893</v>
      </c>
      <c r="D102" s="268" t="s">
        <v>3896</v>
      </c>
      <c r="E102" s="268" t="s">
        <v>584</v>
      </c>
      <c r="F102" s="384">
        <v>5100000</v>
      </c>
      <c r="G102" s="267">
        <v>6.26</v>
      </c>
      <c r="H102" s="345" t="s">
        <v>2953</v>
      </c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1:35">
      <c r="B103" s="267"/>
      <c r="C103" s="268"/>
      <c r="D103" s="268"/>
      <c r="E103" s="268"/>
      <c r="F103" s="384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1:35">
      <c r="B104" s="267"/>
      <c r="C104" s="268"/>
      <c r="D104" s="268"/>
      <c r="E104" s="268"/>
      <c r="F104" s="384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1:35">
      <c r="B105" s="267"/>
      <c r="C105" s="268"/>
      <c r="D105" s="268"/>
      <c r="E105" s="268"/>
      <c r="F105" s="384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1:35">
      <c r="B106" s="267"/>
      <c r="C106" s="268"/>
      <c r="D106" s="268"/>
      <c r="E106" s="268"/>
      <c r="F106" s="384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1:35">
      <c r="B107" s="267"/>
      <c r="C107" s="268"/>
      <c r="D107" s="268"/>
      <c r="E107" s="268"/>
      <c r="F107" s="384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1:35">
      <c r="B108" s="267"/>
      <c r="C108" s="268"/>
      <c r="D108" s="268"/>
      <c r="E108" s="268"/>
      <c r="F108" s="384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1:35">
      <c r="B109" s="267"/>
      <c r="C109" s="268"/>
      <c r="D109" s="268"/>
      <c r="E109" s="268"/>
      <c r="F109" s="384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1:35">
      <c r="B110" s="267"/>
      <c r="C110" s="268"/>
      <c r="D110" s="268"/>
      <c r="E110" s="268"/>
      <c r="F110" s="384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1:35">
      <c r="B111" s="267"/>
      <c r="C111" s="268"/>
      <c r="D111" s="268"/>
      <c r="E111" s="268"/>
      <c r="F111" s="384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1:35">
      <c r="B112" s="267"/>
      <c r="C112" s="268"/>
      <c r="D112" s="268"/>
      <c r="E112" s="268"/>
      <c r="F112" s="384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4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4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4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4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4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4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4"/>
      <c r="G119" s="267"/>
      <c r="H119" s="345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4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4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4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4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4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4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4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4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4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4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4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4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4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4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4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4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4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4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4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4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4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4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4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4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4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4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4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4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4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4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4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4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4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4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4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4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4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4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4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4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4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4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4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4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4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4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4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4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4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4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4"/>
      <c r="G170" s="267"/>
      <c r="H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4"/>
      <c r="G171" s="267"/>
      <c r="H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4"/>
      <c r="G172" s="267"/>
      <c r="H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4"/>
      <c r="G173" s="267"/>
      <c r="H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4"/>
      <c r="G174" s="267"/>
      <c r="H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4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4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4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4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4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4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4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4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4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4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4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4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4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4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4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4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4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4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4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4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4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4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4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4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4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4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4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4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4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4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4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4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4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4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4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4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4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4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4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4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4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4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4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4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4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4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4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4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4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4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4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4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4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4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4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4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4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4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4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4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4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4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4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4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4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4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4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4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4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4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4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4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4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4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4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4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4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4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4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4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4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4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4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4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4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4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4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4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4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4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4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4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4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4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4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4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4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4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4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4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4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4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4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4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4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4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4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4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4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4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4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4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4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4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4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4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4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4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4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4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4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4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4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4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4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4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4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4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4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4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4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4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4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4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4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4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4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4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4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4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4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4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4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4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4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4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4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4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4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4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4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4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4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4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4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4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4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4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4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4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4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4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4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4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4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4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4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4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4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4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4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4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4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4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4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4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4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4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4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4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4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4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4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4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4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4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4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4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4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B364" s="267"/>
      <c r="C364" s="268"/>
      <c r="D364" s="268"/>
      <c r="E364" s="268"/>
      <c r="F364" s="384"/>
      <c r="G364" s="267"/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B365" s="267"/>
      <c r="C365" s="268"/>
      <c r="D365" s="268"/>
      <c r="E365" s="268"/>
      <c r="F365" s="384"/>
      <c r="G365" s="267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B366" s="267"/>
      <c r="C366" s="268"/>
      <c r="D366" s="268"/>
      <c r="E366" s="268"/>
      <c r="F366" s="384"/>
      <c r="G366" s="267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B367" s="267"/>
      <c r="C367" s="268"/>
      <c r="D367" s="268"/>
      <c r="E367" s="268"/>
      <c r="F367" s="384"/>
      <c r="G367" s="267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B368" s="267"/>
      <c r="C368" s="268"/>
      <c r="D368" s="268"/>
      <c r="E368" s="268"/>
      <c r="F368" s="384"/>
      <c r="G368" s="267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  <row r="939" spans="9:35">
      <c r="I939" s="243"/>
      <c r="J939" s="243"/>
      <c r="K939" s="243"/>
      <c r="L939" s="243"/>
      <c r="M939" s="243"/>
      <c r="N939" s="243"/>
      <c r="O939" s="243"/>
      <c r="P939" s="243"/>
      <c r="Q939" s="243"/>
      <c r="R939" s="243"/>
      <c r="S939" s="243"/>
      <c r="T939" s="243"/>
      <c r="U939" s="243"/>
      <c r="V939" s="243"/>
      <c r="W939" s="243"/>
      <c r="X939" s="243"/>
      <c r="Y939" s="243"/>
      <c r="Z939" s="243"/>
      <c r="AA939" s="243"/>
      <c r="AB939" s="243"/>
      <c r="AC939" s="243"/>
      <c r="AD939" s="243"/>
      <c r="AE939" s="243"/>
      <c r="AF939" s="243"/>
      <c r="AG939" s="243"/>
      <c r="AH939" s="243"/>
      <c r="AI939" s="243"/>
    </row>
    <row r="940" spans="9:35">
      <c r="I940" s="243"/>
      <c r="J940" s="243"/>
      <c r="K940" s="243"/>
      <c r="L940" s="243"/>
      <c r="M940" s="243"/>
      <c r="N940" s="243"/>
      <c r="O940" s="243"/>
      <c r="P940" s="243"/>
      <c r="Q940" s="243"/>
      <c r="R940" s="243"/>
      <c r="S940" s="243"/>
      <c r="T940" s="243"/>
      <c r="U940" s="243"/>
      <c r="V940" s="243"/>
      <c r="W940" s="243"/>
      <c r="X940" s="243"/>
      <c r="Y940" s="243"/>
      <c r="Z940" s="243"/>
      <c r="AA940" s="243"/>
      <c r="AB940" s="243"/>
      <c r="AC940" s="243"/>
      <c r="AD940" s="243"/>
      <c r="AE940" s="243"/>
      <c r="AF940" s="243"/>
      <c r="AG940" s="243"/>
      <c r="AH940" s="243"/>
      <c r="AI940" s="243"/>
    </row>
    <row r="941" spans="9:35">
      <c r="I941" s="243"/>
      <c r="J941" s="243"/>
      <c r="K941" s="243"/>
      <c r="L941" s="243"/>
      <c r="M941" s="243"/>
      <c r="N941" s="243"/>
      <c r="O941" s="243"/>
      <c r="P941" s="243"/>
      <c r="Q941" s="243"/>
      <c r="R941" s="243"/>
      <c r="S941" s="243"/>
      <c r="T941" s="243"/>
      <c r="U941" s="243"/>
      <c r="V941" s="243"/>
      <c r="W941" s="243"/>
      <c r="X941" s="243"/>
      <c r="Y941" s="243"/>
      <c r="Z941" s="243"/>
      <c r="AA941" s="243"/>
      <c r="AB941" s="243"/>
      <c r="AC941" s="243"/>
      <c r="AD941" s="243"/>
      <c r="AE941" s="243"/>
      <c r="AF941" s="243"/>
      <c r="AG941" s="243"/>
      <c r="AH941" s="243"/>
      <c r="AI941" s="243"/>
    </row>
    <row r="942" spans="9:35">
      <c r="I942" s="243"/>
      <c r="J942" s="243"/>
      <c r="K942" s="243"/>
      <c r="L942" s="243"/>
      <c r="M942" s="243"/>
      <c r="N942" s="243"/>
      <c r="O942" s="243"/>
      <c r="P942" s="243"/>
      <c r="Q942" s="243"/>
      <c r="R942" s="243"/>
      <c r="S942" s="243"/>
      <c r="T942" s="243"/>
      <c r="U942" s="243"/>
      <c r="V942" s="243"/>
      <c r="W942" s="243"/>
      <c r="X942" s="243"/>
      <c r="Y942" s="243"/>
      <c r="Z942" s="243"/>
      <c r="AA942" s="243"/>
      <c r="AB942" s="243"/>
      <c r="AC942" s="243"/>
      <c r="AD942" s="243"/>
      <c r="AE942" s="243"/>
      <c r="AF942" s="243"/>
      <c r="AG942" s="243"/>
      <c r="AH942" s="243"/>
      <c r="AI942" s="243"/>
    </row>
    <row r="943" spans="9:35">
      <c r="I943" s="243"/>
      <c r="J943" s="243"/>
      <c r="K943" s="243"/>
      <c r="L943" s="243"/>
      <c r="M943" s="243"/>
      <c r="N943" s="243"/>
      <c r="O943" s="243"/>
      <c r="P943" s="243"/>
      <c r="Q943" s="243"/>
      <c r="R943" s="243"/>
      <c r="S943" s="243"/>
      <c r="T943" s="243"/>
      <c r="U943" s="243"/>
      <c r="V943" s="243"/>
      <c r="W943" s="243"/>
      <c r="X943" s="243"/>
      <c r="Y943" s="243"/>
      <c r="Z943" s="243"/>
      <c r="AA943" s="243"/>
      <c r="AB943" s="243"/>
      <c r="AC943" s="243"/>
      <c r="AD943" s="243"/>
      <c r="AE943" s="243"/>
      <c r="AF943" s="243"/>
      <c r="AG943" s="243"/>
      <c r="AH943" s="243"/>
      <c r="AI943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76" zoomScaleNormal="85" workbookViewId="0">
      <selection activeCell="W107" sqref="W10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44036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3720</v>
      </c>
      <c r="M9" s="63" t="s">
        <v>3705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4" customFormat="1" ht="14.25">
      <c r="A10" s="489">
        <v>1</v>
      </c>
      <c r="B10" s="481">
        <v>43980</v>
      </c>
      <c r="C10" s="490"/>
      <c r="D10" s="491" t="s">
        <v>3630</v>
      </c>
      <c r="E10" s="492" t="s">
        <v>601</v>
      </c>
      <c r="F10" s="484">
        <v>9900</v>
      </c>
      <c r="G10" s="493">
        <v>9400</v>
      </c>
      <c r="H10" s="492">
        <v>10440</v>
      </c>
      <c r="I10" s="494" t="s">
        <v>3631</v>
      </c>
      <c r="J10" s="479" t="s">
        <v>3692</v>
      </c>
      <c r="K10" s="479">
        <f t="shared" ref="K10:K11" si="0">H10-F10</f>
        <v>540</v>
      </c>
      <c r="L10" s="519">
        <f>(F10*-0.8)/100</f>
        <v>-79.2</v>
      </c>
      <c r="M10" s="486">
        <f>(K10+L10)/F10</f>
        <v>4.654545454545455E-2</v>
      </c>
      <c r="N10" s="487" t="s">
        <v>600</v>
      </c>
      <c r="O10" s="488">
        <v>44020</v>
      </c>
      <c r="Q10" s="435"/>
      <c r="R10" s="436" t="s">
        <v>603</v>
      </c>
      <c r="S10" s="435"/>
      <c r="T10" s="435"/>
      <c r="U10" s="435"/>
      <c r="V10" s="435"/>
      <c r="W10" s="435"/>
      <c r="X10" s="435"/>
      <c r="Y10" s="435"/>
      <c r="Z10" s="435"/>
      <c r="AA10" s="435"/>
      <c r="AB10" s="435"/>
    </row>
    <row r="11" spans="1:28" s="434" customFormat="1" ht="14.25">
      <c r="A11" s="489">
        <v>2</v>
      </c>
      <c r="B11" s="481">
        <v>43990</v>
      </c>
      <c r="C11" s="490"/>
      <c r="D11" s="491" t="s">
        <v>3634</v>
      </c>
      <c r="E11" s="492" t="s">
        <v>601</v>
      </c>
      <c r="F11" s="484">
        <v>229</v>
      </c>
      <c r="G11" s="493">
        <v>217</v>
      </c>
      <c r="H11" s="492">
        <v>241.5</v>
      </c>
      <c r="I11" s="494" t="s">
        <v>3629</v>
      </c>
      <c r="J11" s="479" t="s">
        <v>3665</v>
      </c>
      <c r="K11" s="479">
        <f t="shared" si="0"/>
        <v>12.5</v>
      </c>
      <c r="L11" s="519">
        <f t="shared" ref="L11:L31" si="1">(F11*-0.8)/100</f>
        <v>-1.8320000000000001</v>
      </c>
      <c r="M11" s="486">
        <f t="shared" ref="M11:M31" si="2">(K11+L11)/F11</f>
        <v>4.6585152838427943E-2</v>
      </c>
      <c r="N11" s="487" t="s">
        <v>600</v>
      </c>
      <c r="O11" s="488">
        <v>44015</v>
      </c>
      <c r="Q11" s="435"/>
      <c r="R11" s="436" t="s">
        <v>3187</v>
      </c>
      <c r="S11" s="435"/>
      <c r="T11" s="435"/>
      <c r="U11" s="435"/>
      <c r="V11" s="435"/>
      <c r="W11" s="435"/>
      <c r="X11" s="435"/>
      <c r="Y11" s="435"/>
      <c r="Z11" s="435"/>
      <c r="AA11" s="435"/>
      <c r="AB11" s="435"/>
    </row>
    <row r="12" spans="1:28" s="434" customFormat="1" ht="14.25">
      <c r="A12" s="489">
        <v>3</v>
      </c>
      <c r="B12" s="481">
        <v>44001</v>
      </c>
      <c r="C12" s="490"/>
      <c r="D12" s="491" t="s">
        <v>98</v>
      </c>
      <c r="E12" s="492" t="s">
        <v>601</v>
      </c>
      <c r="F12" s="484">
        <v>150</v>
      </c>
      <c r="G12" s="492">
        <v>140</v>
      </c>
      <c r="H12" s="492">
        <v>159</v>
      </c>
      <c r="I12" s="494" t="s">
        <v>3635</v>
      </c>
      <c r="J12" s="479" t="s">
        <v>3406</v>
      </c>
      <c r="K12" s="479">
        <f t="shared" ref="K12" si="3">H12-F12</f>
        <v>9</v>
      </c>
      <c r="L12" s="519">
        <f t="shared" si="1"/>
        <v>-1.2</v>
      </c>
      <c r="M12" s="486">
        <f t="shared" si="2"/>
        <v>5.1999999999999998E-2</v>
      </c>
      <c r="N12" s="487" t="s">
        <v>600</v>
      </c>
      <c r="O12" s="488">
        <v>44019</v>
      </c>
      <c r="Q12" s="435"/>
      <c r="R12" s="436" t="s">
        <v>3187</v>
      </c>
      <c r="S12" s="435"/>
      <c r="T12" s="435"/>
      <c r="U12" s="435"/>
      <c r="V12" s="435"/>
      <c r="W12" s="435"/>
      <c r="X12" s="435"/>
      <c r="Y12" s="435"/>
      <c r="Z12" s="435"/>
      <c r="AA12" s="435"/>
      <c r="AB12" s="435"/>
    </row>
    <row r="13" spans="1:28" s="434" customFormat="1" ht="14.25">
      <c r="A13" s="489">
        <v>4</v>
      </c>
      <c r="B13" s="481">
        <v>44004</v>
      </c>
      <c r="C13" s="490"/>
      <c r="D13" s="491" t="s">
        <v>76</v>
      </c>
      <c r="E13" s="492" t="s">
        <v>601</v>
      </c>
      <c r="F13" s="484">
        <v>358.5</v>
      </c>
      <c r="G13" s="493">
        <v>335</v>
      </c>
      <c r="H13" s="492">
        <v>378.5</v>
      </c>
      <c r="I13" s="494" t="s">
        <v>3636</v>
      </c>
      <c r="J13" s="479" t="s">
        <v>3664</v>
      </c>
      <c r="K13" s="479">
        <f t="shared" ref="K13" si="4">H13-F13</f>
        <v>20</v>
      </c>
      <c r="L13" s="519">
        <f t="shared" si="1"/>
        <v>-2.8680000000000003</v>
      </c>
      <c r="M13" s="486">
        <f t="shared" si="2"/>
        <v>4.7788005578800551E-2</v>
      </c>
      <c r="N13" s="487" t="s">
        <v>600</v>
      </c>
      <c r="O13" s="488">
        <v>44015</v>
      </c>
      <c r="Q13" s="435"/>
      <c r="R13" s="436" t="s">
        <v>3187</v>
      </c>
      <c r="S13" s="435"/>
      <c r="T13" s="435"/>
      <c r="U13" s="435"/>
      <c r="V13" s="435"/>
      <c r="W13" s="435"/>
      <c r="X13" s="435"/>
      <c r="Y13" s="435"/>
      <c r="Z13" s="435"/>
      <c r="AA13" s="435"/>
      <c r="AB13" s="435"/>
    </row>
    <row r="14" spans="1:28" s="434" customFormat="1" ht="14.25">
      <c r="A14" s="468">
        <v>5</v>
      </c>
      <c r="B14" s="461">
        <v>44007</v>
      </c>
      <c r="C14" s="469"/>
      <c r="D14" s="470" t="s">
        <v>91</v>
      </c>
      <c r="E14" s="471" t="s">
        <v>601</v>
      </c>
      <c r="F14" s="446">
        <v>2340</v>
      </c>
      <c r="G14" s="472">
        <v>2200</v>
      </c>
      <c r="H14" s="471">
        <v>2195</v>
      </c>
      <c r="I14" s="473" t="s">
        <v>3632</v>
      </c>
      <c r="J14" s="447" t="s">
        <v>3653</v>
      </c>
      <c r="K14" s="447">
        <f t="shared" ref="K14:K15" si="5">H14-F14</f>
        <v>-145</v>
      </c>
      <c r="L14" s="520">
        <f t="shared" si="1"/>
        <v>-18.72</v>
      </c>
      <c r="M14" s="448">
        <f t="shared" si="2"/>
        <v>-6.9965811965811961E-2</v>
      </c>
      <c r="N14" s="462" t="s">
        <v>664</v>
      </c>
      <c r="O14" s="449">
        <v>44014</v>
      </c>
      <c r="Q14" s="435"/>
      <c r="R14" s="436" t="s">
        <v>3187</v>
      </c>
      <c r="S14" s="435"/>
      <c r="T14" s="435"/>
      <c r="U14" s="435"/>
      <c r="V14" s="435"/>
      <c r="W14" s="435"/>
      <c r="X14" s="435"/>
      <c r="Y14" s="435"/>
      <c r="Z14" s="435"/>
      <c r="AA14" s="435"/>
      <c r="AB14" s="435"/>
    </row>
    <row r="15" spans="1:28" s="434" customFormat="1" ht="14.25">
      <c r="A15" s="489">
        <v>6</v>
      </c>
      <c r="B15" s="481">
        <v>44007</v>
      </c>
      <c r="C15" s="490"/>
      <c r="D15" s="491" t="s">
        <v>41</v>
      </c>
      <c r="E15" s="492" t="s">
        <v>601</v>
      </c>
      <c r="F15" s="484">
        <v>342.5</v>
      </c>
      <c r="G15" s="493">
        <v>322</v>
      </c>
      <c r="H15" s="492">
        <v>365</v>
      </c>
      <c r="I15" s="494">
        <v>380</v>
      </c>
      <c r="J15" s="479" t="s">
        <v>3666</v>
      </c>
      <c r="K15" s="479">
        <f t="shared" si="5"/>
        <v>22.5</v>
      </c>
      <c r="L15" s="519">
        <f t="shared" si="1"/>
        <v>-2.74</v>
      </c>
      <c r="M15" s="486">
        <f t="shared" si="2"/>
        <v>5.7693430656934303E-2</v>
      </c>
      <c r="N15" s="487" t="s">
        <v>600</v>
      </c>
      <c r="O15" s="488">
        <v>44015</v>
      </c>
      <c r="Q15" s="435"/>
      <c r="R15" s="436" t="s">
        <v>3187</v>
      </c>
      <c r="S15" s="435"/>
      <c r="T15" s="435"/>
      <c r="U15" s="435"/>
      <c r="V15" s="435"/>
      <c r="W15" s="435"/>
      <c r="X15" s="435"/>
      <c r="Y15" s="435"/>
      <c r="Z15" s="435"/>
      <c r="AA15" s="435"/>
      <c r="AB15" s="435"/>
    </row>
    <row r="16" spans="1:28" s="434" customFormat="1" ht="14.25">
      <c r="A16" s="468">
        <v>7</v>
      </c>
      <c r="B16" s="461">
        <v>44008</v>
      </c>
      <c r="C16" s="469"/>
      <c r="D16" s="470" t="s">
        <v>3640</v>
      </c>
      <c r="E16" s="471" t="s">
        <v>3628</v>
      </c>
      <c r="F16" s="446">
        <v>1245</v>
      </c>
      <c r="G16" s="472">
        <v>1310</v>
      </c>
      <c r="H16" s="471">
        <v>1310</v>
      </c>
      <c r="I16" s="473" t="s">
        <v>3641</v>
      </c>
      <c r="J16" s="447" t="s">
        <v>3670</v>
      </c>
      <c r="K16" s="447">
        <f>F16-H16</f>
        <v>-65</v>
      </c>
      <c r="L16" s="520">
        <f t="shared" si="1"/>
        <v>-9.9600000000000009</v>
      </c>
      <c r="M16" s="448">
        <f t="shared" si="2"/>
        <v>-6.0208835341365466E-2</v>
      </c>
      <c r="N16" s="462" t="s">
        <v>664</v>
      </c>
      <c r="O16" s="449">
        <v>44015</v>
      </c>
      <c r="Q16" s="435"/>
      <c r="R16" s="436" t="s">
        <v>603</v>
      </c>
      <c r="S16" s="435"/>
      <c r="T16" s="435"/>
      <c r="U16" s="435"/>
      <c r="V16" s="435"/>
      <c r="W16" s="435"/>
      <c r="X16" s="435"/>
      <c r="Y16" s="435"/>
      <c r="Z16" s="435"/>
      <c r="AA16" s="435"/>
      <c r="AB16" s="435"/>
    </row>
    <row r="17" spans="1:28" s="434" customFormat="1" ht="14.25">
      <c r="A17" s="489">
        <v>8</v>
      </c>
      <c r="B17" s="481">
        <v>44008</v>
      </c>
      <c r="C17" s="490"/>
      <c r="D17" s="491" t="s">
        <v>338</v>
      </c>
      <c r="E17" s="492" t="s">
        <v>601</v>
      </c>
      <c r="F17" s="484">
        <v>277</v>
      </c>
      <c r="G17" s="492">
        <v>261</v>
      </c>
      <c r="H17" s="492">
        <v>296</v>
      </c>
      <c r="I17" s="494" t="s">
        <v>3633</v>
      </c>
      <c r="J17" s="479" t="s">
        <v>3679</v>
      </c>
      <c r="K17" s="479">
        <f t="shared" ref="K17" si="6">H17-F17</f>
        <v>19</v>
      </c>
      <c r="L17" s="519">
        <f t="shared" si="1"/>
        <v>-2.2160000000000002</v>
      </c>
      <c r="M17" s="486">
        <f t="shared" si="2"/>
        <v>6.0592057761732848E-2</v>
      </c>
      <c r="N17" s="487" t="s">
        <v>600</v>
      </c>
      <c r="O17" s="488">
        <v>44019</v>
      </c>
      <c r="Q17" s="435"/>
      <c r="R17" s="436" t="s">
        <v>3187</v>
      </c>
      <c r="S17" s="435"/>
      <c r="T17" s="435"/>
      <c r="U17" s="435"/>
      <c r="V17" s="435"/>
      <c r="W17" s="435"/>
      <c r="X17" s="435"/>
      <c r="Y17" s="435"/>
      <c r="Z17" s="435"/>
      <c r="AA17" s="435"/>
      <c r="AB17" s="435"/>
    </row>
    <row r="18" spans="1:28" s="434" customFormat="1" ht="14.25">
      <c r="A18" s="489">
        <v>9</v>
      </c>
      <c r="B18" s="481">
        <v>44008</v>
      </c>
      <c r="C18" s="490"/>
      <c r="D18" s="491" t="s">
        <v>248</v>
      </c>
      <c r="E18" s="492" t="s">
        <v>601</v>
      </c>
      <c r="F18" s="484">
        <v>863</v>
      </c>
      <c r="G18" s="493">
        <v>815</v>
      </c>
      <c r="H18" s="492">
        <v>898.5</v>
      </c>
      <c r="I18" s="494" t="s">
        <v>3642</v>
      </c>
      <c r="J18" s="479" t="s">
        <v>3693</v>
      </c>
      <c r="K18" s="479">
        <f t="shared" ref="K18" si="7">H18-F18</f>
        <v>35.5</v>
      </c>
      <c r="L18" s="519">
        <f t="shared" si="1"/>
        <v>-6.9040000000000008</v>
      </c>
      <c r="M18" s="486">
        <f t="shared" si="2"/>
        <v>3.3135573580533026E-2</v>
      </c>
      <c r="N18" s="487" t="s">
        <v>600</v>
      </c>
      <c r="O18" s="488">
        <v>44020</v>
      </c>
      <c r="Q18" s="435"/>
      <c r="R18" s="436" t="s">
        <v>603</v>
      </c>
      <c r="S18" s="435"/>
      <c r="T18" s="435"/>
      <c r="U18" s="435"/>
      <c r="V18" s="435"/>
      <c r="W18" s="435"/>
      <c r="X18" s="435"/>
      <c r="Y18" s="435"/>
      <c r="Z18" s="435"/>
      <c r="AA18" s="435"/>
      <c r="AB18" s="435"/>
    </row>
    <row r="19" spans="1:28" s="434" customFormat="1" ht="14.25">
      <c r="A19" s="450">
        <v>10</v>
      </c>
      <c r="B19" s="451">
        <v>44011</v>
      </c>
      <c r="C19" s="452"/>
      <c r="D19" s="453" t="s">
        <v>63</v>
      </c>
      <c r="E19" s="454" t="s">
        <v>601</v>
      </c>
      <c r="F19" s="455">
        <v>1300</v>
      </c>
      <c r="G19" s="454">
        <v>1235</v>
      </c>
      <c r="H19" s="454">
        <v>1346</v>
      </c>
      <c r="I19" s="456" t="s">
        <v>3645</v>
      </c>
      <c r="J19" s="457" t="s">
        <v>3671</v>
      </c>
      <c r="K19" s="457">
        <f t="shared" ref="K19" si="8">H19-F19</f>
        <v>46</v>
      </c>
      <c r="L19" s="457">
        <f t="shared" si="1"/>
        <v>-10.4</v>
      </c>
      <c r="M19" s="458">
        <f t="shared" si="2"/>
        <v>2.7384615384615386E-2</v>
      </c>
      <c r="N19" s="459" t="s">
        <v>600</v>
      </c>
      <c r="O19" s="460">
        <v>44018</v>
      </c>
      <c r="Q19" s="435"/>
      <c r="R19" s="436" t="s">
        <v>603</v>
      </c>
      <c r="S19" s="435"/>
      <c r="T19" s="435"/>
      <c r="U19" s="435"/>
      <c r="V19" s="435"/>
      <c r="W19" s="435"/>
      <c r="X19" s="435"/>
      <c r="Y19" s="435"/>
      <c r="Z19" s="435"/>
      <c r="AA19" s="435"/>
      <c r="AB19" s="435"/>
    </row>
    <row r="20" spans="1:28" s="434" customFormat="1" ht="14.25">
      <c r="A20" s="489">
        <v>11</v>
      </c>
      <c r="B20" s="481">
        <v>44012</v>
      </c>
      <c r="C20" s="491"/>
      <c r="D20" s="491" t="s">
        <v>197</v>
      </c>
      <c r="E20" s="492" t="s">
        <v>601</v>
      </c>
      <c r="F20" s="493">
        <v>426.5</v>
      </c>
      <c r="G20" s="492">
        <v>400</v>
      </c>
      <c r="H20" s="494">
        <v>452.5</v>
      </c>
      <c r="I20" s="489" t="s">
        <v>3646</v>
      </c>
      <c r="J20" s="481" t="s">
        <v>3669</v>
      </c>
      <c r="K20" s="479">
        <f t="shared" ref="K20" si="9">H20-F20</f>
        <v>26</v>
      </c>
      <c r="L20" s="519">
        <f t="shared" si="1"/>
        <v>-3.4120000000000004</v>
      </c>
      <c r="M20" s="486">
        <f t="shared" si="2"/>
        <v>5.2961313012895667E-2</v>
      </c>
      <c r="N20" s="492" t="s">
        <v>600</v>
      </c>
      <c r="O20" s="488">
        <v>44015</v>
      </c>
      <c r="Q20" s="435"/>
      <c r="R20" s="436" t="s">
        <v>3187</v>
      </c>
      <c r="S20" s="435"/>
      <c r="T20" s="435"/>
      <c r="U20" s="435"/>
      <c r="V20" s="435"/>
      <c r="W20" s="435"/>
      <c r="X20" s="435"/>
      <c r="Y20" s="435"/>
      <c r="Z20" s="435"/>
      <c r="AA20" s="435"/>
      <c r="AB20" s="435"/>
    </row>
    <row r="21" spans="1:28" s="434" customFormat="1" ht="14.25">
      <c r="A21" s="386">
        <v>12</v>
      </c>
      <c r="B21" s="411">
        <v>44014</v>
      </c>
      <c r="C21" s="427"/>
      <c r="D21" s="428" t="s">
        <v>136</v>
      </c>
      <c r="E21" s="429" t="s">
        <v>601</v>
      </c>
      <c r="F21" s="429" t="s">
        <v>3654</v>
      </c>
      <c r="G21" s="443">
        <v>874</v>
      </c>
      <c r="H21" s="429"/>
      <c r="I21" s="414" t="s">
        <v>3655</v>
      </c>
      <c r="J21" s="430" t="s">
        <v>602</v>
      </c>
      <c r="K21" s="430"/>
      <c r="L21" s="430"/>
      <c r="M21" s="430"/>
      <c r="N21" s="430"/>
      <c r="O21" s="432"/>
      <c r="Q21" s="435"/>
      <c r="R21" s="436" t="s">
        <v>603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</row>
    <row r="22" spans="1:28" s="434" customFormat="1" ht="14.25">
      <c r="A22" s="489">
        <v>13</v>
      </c>
      <c r="B22" s="481">
        <v>44015</v>
      </c>
      <c r="C22" s="491"/>
      <c r="D22" s="491" t="s">
        <v>153</v>
      </c>
      <c r="E22" s="492" t="s">
        <v>601</v>
      </c>
      <c r="F22" s="493">
        <v>16785</v>
      </c>
      <c r="G22" s="494">
        <v>15900</v>
      </c>
      <c r="H22" s="494">
        <v>17725</v>
      </c>
      <c r="I22" s="489" t="s">
        <v>3667</v>
      </c>
      <c r="J22" s="481" t="s">
        <v>3743</v>
      </c>
      <c r="K22" s="479">
        <f t="shared" ref="K22:K23" si="10">H22-F22</f>
        <v>940</v>
      </c>
      <c r="L22" s="519">
        <f t="shared" ref="L22:L23" si="11">(F22*-0.8)/100</f>
        <v>-134.28</v>
      </c>
      <c r="M22" s="486">
        <f t="shared" ref="M22:M23" si="12">(K22+L22)/F22</f>
        <v>4.8002383080131071E-2</v>
      </c>
      <c r="N22" s="492" t="s">
        <v>600</v>
      </c>
      <c r="O22" s="488">
        <v>44028</v>
      </c>
      <c r="Q22" s="435"/>
      <c r="R22" s="436" t="s">
        <v>3187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</row>
    <row r="23" spans="1:28" s="434" customFormat="1" ht="14.25">
      <c r="A23" s="450">
        <v>14</v>
      </c>
      <c r="B23" s="451">
        <v>44018</v>
      </c>
      <c r="C23" s="452"/>
      <c r="D23" s="453" t="s">
        <v>76</v>
      </c>
      <c r="E23" s="454" t="s">
        <v>601</v>
      </c>
      <c r="F23" s="455">
        <v>366.5</v>
      </c>
      <c r="G23" s="454">
        <v>344</v>
      </c>
      <c r="H23" s="454">
        <v>383</v>
      </c>
      <c r="I23" s="456" t="s">
        <v>3636</v>
      </c>
      <c r="J23" s="457" t="s">
        <v>3783</v>
      </c>
      <c r="K23" s="457">
        <f t="shared" si="10"/>
        <v>16.5</v>
      </c>
      <c r="L23" s="546">
        <f t="shared" si="11"/>
        <v>-2.9319999999999999</v>
      </c>
      <c r="M23" s="458">
        <f t="shared" si="12"/>
        <v>3.7020463847203276E-2</v>
      </c>
      <c r="N23" s="459" t="s">
        <v>600</v>
      </c>
      <c r="O23" s="460">
        <v>44032</v>
      </c>
      <c r="Q23" s="435"/>
      <c r="R23" s="436" t="s">
        <v>3187</v>
      </c>
      <c r="S23" s="435"/>
      <c r="T23" s="435"/>
      <c r="U23" s="435"/>
      <c r="V23" s="435"/>
      <c r="W23" s="435"/>
      <c r="X23" s="435"/>
      <c r="Y23" s="435"/>
      <c r="Z23" s="435"/>
      <c r="AA23" s="435"/>
      <c r="AB23" s="435"/>
    </row>
    <row r="24" spans="1:28" s="434" customFormat="1" ht="14.25">
      <c r="A24" s="450">
        <v>15</v>
      </c>
      <c r="B24" s="451">
        <v>44018</v>
      </c>
      <c r="C24" s="452"/>
      <c r="D24" s="453" t="s">
        <v>301</v>
      </c>
      <c r="E24" s="454" t="s">
        <v>601</v>
      </c>
      <c r="F24" s="455">
        <v>1810</v>
      </c>
      <c r="G24" s="454">
        <v>1670</v>
      </c>
      <c r="H24" s="454">
        <v>1875</v>
      </c>
      <c r="I24" s="456" t="s">
        <v>3672</v>
      </c>
      <c r="J24" s="457" t="s">
        <v>3680</v>
      </c>
      <c r="K24" s="457">
        <f t="shared" ref="K24" si="13">H24-F24</f>
        <v>65</v>
      </c>
      <c r="L24" s="457">
        <f t="shared" si="1"/>
        <v>-14.48</v>
      </c>
      <c r="M24" s="458">
        <f t="shared" si="2"/>
        <v>2.791160220994475E-2</v>
      </c>
      <c r="N24" s="459" t="s">
        <v>600</v>
      </c>
      <c r="O24" s="460">
        <v>44019</v>
      </c>
      <c r="Q24" s="435"/>
      <c r="R24" s="436" t="s">
        <v>603</v>
      </c>
      <c r="S24" s="435"/>
      <c r="T24" s="435"/>
      <c r="U24" s="435"/>
      <c r="V24" s="435"/>
      <c r="W24" s="435"/>
      <c r="X24" s="435"/>
      <c r="Y24" s="435"/>
      <c r="Z24" s="435"/>
      <c r="AA24" s="435"/>
      <c r="AB24" s="435"/>
    </row>
    <row r="25" spans="1:28" s="434" customFormat="1" ht="14.25">
      <c r="A25" s="450">
        <v>16</v>
      </c>
      <c r="B25" s="451">
        <v>44018</v>
      </c>
      <c r="C25" s="452"/>
      <c r="D25" s="453" t="s">
        <v>565</v>
      </c>
      <c r="E25" s="454" t="s">
        <v>601</v>
      </c>
      <c r="F25" s="455">
        <v>1000</v>
      </c>
      <c r="G25" s="454">
        <v>935</v>
      </c>
      <c r="H25" s="454">
        <v>1040</v>
      </c>
      <c r="I25" s="456" t="s">
        <v>3673</v>
      </c>
      <c r="J25" s="457" t="s">
        <v>3683</v>
      </c>
      <c r="K25" s="457">
        <f t="shared" ref="K25" si="14">H25-F25</f>
        <v>40</v>
      </c>
      <c r="L25" s="457">
        <f t="shared" si="1"/>
        <v>-8</v>
      </c>
      <c r="M25" s="458">
        <f t="shared" si="2"/>
        <v>3.2000000000000001E-2</v>
      </c>
      <c r="N25" s="459" t="s">
        <v>600</v>
      </c>
      <c r="O25" s="460">
        <v>44020</v>
      </c>
      <c r="Q25" s="435"/>
      <c r="R25" s="436" t="s">
        <v>3187</v>
      </c>
      <c r="S25" s="435"/>
      <c r="T25" s="435"/>
      <c r="U25" s="435"/>
      <c r="V25" s="435"/>
      <c r="W25" s="435"/>
      <c r="X25" s="435"/>
      <c r="Y25" s="435"/>
      <c r="Z25" s="435"/>
      <c r="AA25" s="435"/>
      <c r="AB25" s="435"/>
    </row>
    <row r="26" spans="1:28" s="434" customFormat="1" ht="14.25">
      <c r="A26" s="450">
        <v>17</v>
      </c>
      <c r="B26" s="451">
        <v>44018</v>
      </c>
      <c r="C26" s="452"/>
      <c r="D26" s="453" t="s">
        <v>190</v>
      </c>
      <c r="E26" s="454" t="s">
        <v>601</v>
      </c>
      <c r="F26" s="455">
        <v>2345</v>
      </c>
      <c r="G26" s="454">
        <v>2210</v>
      </c>
      <c r="H26" s="454">
        <v>2450</v>
      </c>
      <c r="I26" s="456" t="s">
        <v>3674</v>
      </c>
      <c r="J26" s="457" t="s">
        <v>3731</v>
      </c>
      <c r="K26" s="457">
        <f t="shared" ref="K26" si="15">H26-F26</f>
        <v>105</v>
      </c>
      <c r="L26" s="457">
        <f t="shared" ref="L26" si="16">(F26*-0.8)/100</f>
        <v>-18.760000000000002</v>
      </c>
      <c r="M26" s="458">
        <f t="shared" ref="M26" si="17">(K26+L26)/F26</f>
        <v>3.6776119402985072E-2</v>
      </c>
      <c r="N26" s="459" t="s">
        <v>600</v>
      </c>
      <c r="O26" s="460">
        <v>44027</v>
      </c>
      <c r="Q26" s="435"/>
      <c r="R26" s="436" t="s">
        <v>603</v>
      </c>
      <c r="S26" s="435"/>
      <c r="T26" s="435"/>
      <c r="U26" s="435"/>
      <c r="V26" s="435"/>
      <c r="W26" s="435"/>
      <c r="X26" s="435"/>
      <c r="Y26" s="435"/>
      <c r="Z26" s="435"/>
      <c r="AA26" s="435"/>
      <c r="AB26" s="435"/>
    </row>
    <row r="27" spans="1:28" s="434" customFormat="1" ht="14.25">
      <c r="A27" s="386">
        <v>18</v>
      </c>
      <c r="B27" s="411">
        <v>44020</v>
      </c>
      <c r="C27" s="427"/>
      <c r="D27" s="428" t="s">
        <v>803</v>
      </c>
      <c r="E27" s="429" t="s">
        <v>601</v>
      </c>
      <c r="F27" s="429" t="s">
        <v>3684</v>
      </c>
      <c r="G27" s="443">
        <v>880</v>
      </c>
      <c r="H27" s="429"/>
      <c r="I27" s="414" t="s">
        <v>3685</v>
      </c>
      <c r="J27" s="430" t="s">
        <v>602</v>
      </c>
      <c r="K27" s="431"/>
      <c r="L27" s="430"/>
      <c r="M27" s="430"/>
      <c r="N27" s="430"/>
      <c r="O27" s="432"/>
      <c r="Q27" s="435"/>
      <c r="R27" s="436" t="s">
        <v>603</v>
      </c>
      <c r="S27" s="435"/>
      <c r="T27" s="435"/>
      <c r="U27" s="435"/>
      <c r="V27" s="435"/>
      <c r="W27" s="435"/>
      <c r="X27" s="435"/>
      <c r="Y27" s="435"/>
      <c r="Z27" s="435"/>
      <c r="AA27" s="435"/>
      <c r="AB27" s="435"/>
    </row>
    <row r="28" spans="1:28" s="434" customFormat="1" ht="14.25">
      <c r="A28" s="468">
        <v>19</v>
      </c>
      <c r="B28" s="461">
        <v>44020</v>
      </c>
      <c r="C28" s="469"/>
      <c r="D28" s="470" t="s">
        <v>409</v>
      </c>
      <c r="E28" s="471" t="s">
        <v>601</v>
      </c>
      <c r="F28" s="446">
        <v>99</v>
      </c>
      <c r="G28" s="472">
        <v>92</v>
      </c>
      <c r="H28" s="471">
        <v>92</v>
      </c>
      <c r="I28" s="473" t="s">
        <v>3686</v>
      </c>
      <c r="J28" s="447" t="s">
        <v>3729</v>
      </c>
      <c r="K28" s="447">
        <f t="shared" ref="K28" si="18">H28-F28</f>
        <v>-7</v>
      </c>
      <c r="L28" s="520">
        <f t="shared" ref="L28" si="19">(F28*-0.8)/100</f>
        <v>-0.79200000000000004</v>
      </c>
      <c r="M28" s="448">
        <f t="shared" ref="M28" si="20">(K28+L28)/F28</f>
        <v>-7.8707070707070712E-2</v>
      </c>
      <c r="N28" s="462" t="s">
        <v>664</v>
      </c>
      <c r="O28" s="449">
        <v>44026</v>
      </c>
      <c r="Q28" s="435"/>
      <c r="R28" s="436" t="s">
        <v>603</v>
      </c>
      <c r="S28" s="435"/>
      <c r="T28" s="435"/>
      <c r="U28" s="435"/>
      <c r="V28" s="435"/>
      <c r="W28" s="435"/>
      <c r="X28" s="435"/>
      <c r="Y28" s="435"/>
      <c r="Z28" s="435"/>
      <c r="AA28" s="435"/>
      <c r="AB28" s="435"/>
    </row>
    <row r="29" spans="1:28" s="434" customFormat="1" ht="14.25">
      <c r="A29" s="489">
        <v>20</v>
      </c>
      <c r="B29" s="481">
        <v>44020</v>
      </c>
      <c r="C29" s="491"/>
      <c r="D29" s="491" t="s">
        <v>142</v>
      </c>
      <c r="E29" s="492" t="s">
        <v>3628</v>
      </c>
      <c r="F29" s="493">
        <v>6175</v>
      </c>
      <c r="G29" s="492">
        <v>6550</v>
      </c>
      <c r="H29" s="494">
        <v>5870</v>
      </c>
      <c r="I29" s="489" t="s">
        <v>3687</v>
      </c>
      <c r="J29" s="481" t="s">
        <v>3721</v>
      </c>
      <c r="K29" s="479">
        <f>F29-H29</f>
        <v>305</v>
      </c>
      <c r="L29" s="479">
        <f t="shared" si="1"/>
        <v>-49.4</v>
      </c>
      <c r="M29" s="486">
        <f t="shared" si="2"/>
        <v>4.1392712550607287E-2</v>
      </c>
      <c r="N29" s="492" t="s">
        <v>600</v>
      </c>
      <c r="O29" s="488">
        <v>44026</v>
      </c>
      <c r="Q29" s="435"/>
      <c r="R29" s="436" t="s">
        <v>603</v>
      </c>
      <c r="S29" s="435"/>
      <c r="T29" s="435"/>
      <c r="U29" s="435"/>
      <c r="V29" s="435"/>
      <c r="W29" s="435"/>
      <c r="X29" s="435"/>
      <c r="Y29" s="435"/>
      <c r="Z29" s="435"/>
      <c r="AA29" s="435"/>
      <c r="AB29" s="435"/>
    </row>
    <row r="30" spans="1:28" s="434" customFormat="1" ht="14.25">
      <c r="A30" s="489">
        <v>21</v>
      </c>
      <c r="B30" s="481">
        <v>44020</v>
      </c>
      <c r="C30" s="491"/>
      <c r="D30" s="491" t="s">
        <v>237</v>
      </c>
      <c r="E30" s="492" t="s">
        <v>601</v>
      </c>
      <c r="F30" s="493">
        <v>237</v>
      </c>
      <c r="G30" s="492">
        <v>222</v>
      </c>
      <c r="H30" s="494">
        <v>250</v>
      </c>
      <c r="I30" s="489" t="s">
        <v>3688</v>
      </c>
      <c r="J30" s="481" t="s">
        <v>3694</v>
      </c>
      <c r="K30" s="479">
        <f t="shared" ref="K30:K31" si="21">H30-F30</f>
        <v>13</v>
      </c>
      <c r="L30" s="545">
        <f t="shared" si="1"/>
        <v>-1.8960000000000001</v>
      </c>
      <c r="M30" s="486">
        <f t="shared" si="2"/>
        <v>4.6852320675105481E-2</v>
      </c>
      <c r="N30" s="492" t="s">
        <v>600</v>
      </c>
      <c r="O30" s="488">
        <v>44021</v>
      </c>
      <c r="Q30" s="435"/>
      <c r="R30" s="436" t="s">
        <v>3187</v>
      </c>
      <c r="S30" s="435"/>
      <c r="T30" s="435"/>
      <c r="U30" s="435"/>
      <c r="V30" s="435"/>
      <c r="W30" s="435"/>
      <c r="X30" s="435"/>
      <c r="Y30" s="435"/>
      <c r="Z30" s="435"/>
      <c r="AA30" s="435"/>
      <c r="AB30" s="435"/>
    </row>
    <row r="31" spans="1:28" s="434" customFormat="1" ht="14.25">
      <c r="A31" s="450">
        <v>22</v>
      </c>
      <c r="B31" s="451">
        <v>44020</v>
      </c>
      <c r="C31" s="452"/>
      <c r="D31" s="453" t="s">
        <v>533</v>
      </c>
      <c r="E31" s="454" t="s">
        <v>601</v>
      </c>
      <c r="F31" s="455">
        <v>1135</v>
      </c>
      <c r="G31" s="454">
        <v>1065</v>
      </c>
      <c r="H31" s="454">
        <v>1187.5</v>
      </c>
      <c r="I31" s="456" t="s">
        <v>3690</v>
      </c>
      <c r="J31" s="457" t="s">
        <v>3757</v>
      </c>
      <c r="K31" s="457">
        <f t="shared" si="21"/>
        <v>52.5</v>
      </c>
      <c r="L31" s="546">
        <f t="shared" si="1"/>
        <v>-9.08</v>
      </c>
      <c r="M31" s="458">
        <f t="shared" si="2"/>
        <v>3.8255506607929514E-2</v>
      </c>
      <c r="N31" s="459" t="s">
        <v>600</v>
      </c>
      <c r="O31" s="460">
        <v>44029</v>
      </c>
      <c r="Q31" s="435"/>
      <c r="R31" s="436" t="s">
        <v>3187</v>
      </c>
      <c r="S31" s="435"/>
      <c r="T31" s="435"/>
      <c r="U31" s="435"/>
      <c r="V31" s="435"/>
      <c r="W31" s="435"/>
      <c r="X31" s="435"/>
      <c r="Y31" s="435"/>
      <c r="Z31" s="435"/>
      <c r="AA31" s="435"/>
      <c r="AB31" s="435"/>
    </row>
    <row r="32" spans="1:28" s="434" customFormat="1" ht="14.25">
      <c r="A32" s="489">
        <v>23</v>
      </c>
      <c r="B32" s="481">
        <v>44021</v>
      </c>
      <c r="C32" s="491"/>
      <c r="D32" s="491" t="s">
        <v>95</v>
      </c>
      <c r="E32" s="492" t="s">
        <v>3700</v>
      </c>
      <c r="F32" s="493">
        <v>19500</v>
      </c>
      <c r="G32" s="494">
        <v>20650</v>
      </c>
      <c r="H32" s="494">
        <v>18550</v>
      </c>
      <c r="I32" s="489" t="s">
        <v>3701</v>
      </c>
      <c r="J32" s="481" t="s">
        <v>3730</v>
      </c>
      <c r="K32" s="479">
        <f>F32-H32</f>
        <v>950</v>
      </c>
      <c r="L32" s="479">
        <f t="shared" ref="L32" si="22">(F32*-0.8)/100</f>
        <v>-156</v>
      </c>
      <c r="M32" s="486">
        <f t="shared" ref="M32" si="23">(K32+L32)/F32</f>
        <v>4.0717948717948718E-2</v>
      </c>
      <c r="N32" s="492" t="s">
        <v>600</v>
      </c>
      <c r="O32" s="488">
        <v>44027</v>
      </c>
      <c r="Q32" s="435"/>
      <c r="R32" s="436" t="s">
        <v>603</v>
      </c>
      <c r="S32" s="435"/>
      <c r="T32" s="435"/>
      <c r="U32" s="435"/>
      <c r="V32" s="435"/>
      <c r="W32" s="435"/>
      <c r="X32" s="435"/>
      <c r="Y32" s="435"/>
      <c r="Z32" s="435"/>
      <c r="AA32" s="435"/>
      <c r="AB32" s="435"/>
    </row>
    <row r="33" spans="1:38" s="434" customFormat="1" ht="14.25">
      <c r="A33" s="386">
        <v>24</v>
      </c>
      <c r="B33" s="411">
        <v>44022</v>
      </c>
      <c r="C33" s="427"/>
      <c r="D33" s="513" t="s">
        <v>3704</v>
      </c>
      <c r="E33" s="429" t="s">
        <v>601</v>
      </c>
      <c r="F33" s="429" t="s">
        <v>3702</v>
      </c>
      <c r="G33" s="443">
        <v>370</v>
      </c>
      <c r="H33" s="429"/>
      <c r="I33" s="414" t="s">
        <v>3703</v>
      </c>
      <c r="J33" s="430" t="s">
        <v>602</v>
      </c>
      <c r="K33" s="430"/>
      <c r="L33" s="431"/>
      <c r="M33" s="430"/>
      <c r="N33" s="432"/>
      <c r="O33" s="433"/>
      <c r="Q33" s="435"/>
      <c r="R33" s="436" t="s">
        <v>3187</v>
      </c>
      <c r="S33" s="435"/>
      <c r="T33" s="435"/>
      <c r="U33" s="435"/>
      <c r="V33" s="435"/>
      <c r="W33" s="435"/>
      <c r="X33" s="435"/>
      <c r="Y33" s="435"/>
      <c r="Z33" s="435"/>
      <c r="AA33" s="435"/>
      <c r="AB33" s="435"/>
    </row>
    <row r="34" spans="1:38" s="434" customFormat="1" ht="14.25">
      <c r="A34" s="450">
        <v>25</v>
      </c>
      <c r="B34" s="451">
        <v>44025</v>
      </c>
      <c r="C34" s="452"/>
      <c r="D34" s="453" t="s">
        <v>181</v>
      </c>
      <c r="E34" s="454" t="s">
        <v>3628</v>
      </c>
      <c r="F34" s="455">
        <v>302</v>
      </c>
      <c r="G34" s="454">
        <v>323</v>
      </c>
      <c r="H34" s="454">
        <v>290</v>
      </c>
      <c r="I34" s="456">
        <v>265</v>
      </c>
      <c r="J34" s="457" t="s">
        <v>3751</v>
      </c>
      <c r="K34" s="457">
        <f>F34-H34</f>
        <v>12</v>
      </c>
      <c r="L34" s="546">
        <f t="shared" ref="L34" si="24">(F34*-0.8)/100</f>
        <v>-2.4160000000000004</v>
      </c>
      <c r="M34" s="458">
        <f t="shared" ref="M34" si="25">(K34+L34)/F34</f>
        <v>3.1735099337748346E-2</v>
      </c>
      <c r="N34" s="454" t="s">
        <v>600</v>
      </c>
      <c r="O34" s="460">
        <v>44028</v>
      </c>
      <c r="Q34" s="435"/>
      <c r="R34" s="436" t="s">
        <v>3187</v>
      </c>
      <c r="S34" s="435"/>
      <c r="T34" s="435"/>
      <c r="U34" s="435"/>
      <c r="V34" s="435"/>
      <c r="W34" s="435"/>
      <c r="X34" s="435"/>
      <c r="Y34" s="435"/>
      <c r="Z34" s="435"/>
      <c r="AA34" s="435"/>
      <c r="AB34" s="435"/>
    </row>
    <row r="35" spans="1:38" s="434" customFormat="1" ht="14.25">
      <c r="A35" s="450">
        <v>26</v>
      </c>
      <c r="B35" s="451">
        <v>44026</v>
      </c>
      <c r="C35" s="452"/>
      <c r="D35" s="453" t="s">
        <v>242</v>
      </c>
      <c r="E35" s="454" t="s">
        <v>601</v>
      </c>
      <c r="F35" s="455">
        <v>70.5</v>
      </c>
      <c r="G35" s="454">
        <v>64.5</v>
      </c>
      <c r="H35" s="454">
        <v>74</v>
      </c>
      <c r="I35" s="456" t="s">
        <v>3725</v>
      </c>
      <c r="J35" s="457" t="s">
        <v>3732</v>
      </c>
      <c r="K35" s="457">
        <f t="shared" ref="K35:K36" si="26">H35-F35</f>
        <v>3.5</v>
      </c>
      <c r="L35" s="546">
        <f t="shared" ref="L35:L36" si="27">(F35*-0.8)/100</f>
        <v>-0.56400000000000006</v>
      </c>
      <c r="M35" s="458">
        <f t="shared" ref="M35:M36" si="28">(K35+L35)/F35</f>
        <v>4.1645390070921988E-2</v>
      </c>
      <c r="N35" s="459" t="s">
        <v>600</v>
      </c>
      <c r="O35" s="460">
        <v>44027</v>
      </c>
      <c r="Q35" s="435"/>
      <c r="R35" s="436" t="s">
        <v>603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</row>
    <row r="36" spans="1:38" s="434" customFormat="1" ht="14.25">
      <c r="A36" s="489">
        <v>27</v>
      </c>
      <c r="B36" s="481">
        <v>44027</v>
      </c>
      <c r="C36" s="491"/>
      <c r="D36" s="491" t="s">
        <v>237</v>
      </c>
      <c r="E36" s="492" t="s">
        <v>601</v>
      </c>
      <c r="F36" s="493">
        <v>239</v>
      </c>
      <c r="G36" s="492">
        <v>224</v>
      </c>
      <c r="H36" s="494">
        <v>253.5</v>
      </c>
      <c r="I36" s="489" t="s">
        <v>3742</v>
      </c>
      <c r="J36" s="481" t="s">
        <v>3770</v>
      </c>
      <c r="K36" s="479">
        <f t="shared" si="26"/>
        <v>14.5</v>
      </c>
      <c r="L36" s="545">
        <f t="shared" si="27"/>
        <v>-1.9120000000000001</v>
      </c>
      <c r="M36" s="486">
        <f t="shared" si="28"/>
        <v>5.2669456066945605E-2</v>
      </c>
      <c r="N36" s="492" t="s">
        <v>600</v>
      </c>
      <c r="O36" s="488">
        <v>44032</v>
      </c>
      <c r="Q36" s="435"/>
      <c r="R36" s="436" t="s">
        <v>3187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</row>
    <row r="37" spans="1:38" s="434" customFormat="1" ht="14.25">
      <c r="A37" s="489">
        <v>28</v>
      </c>
      <c r="B37" s="481">
        <v>44028</v>
      </c>
      <c r="C37" s="490"/>
      <c r="D37" s="491" t="s">
        <v>338</v>
      </c>
      <c r="E37" s="492" t="s">
        <v>601</v>
      </c>
      <c r="F37" s="484">
        <v>289</v>
      </c>
      <c r="G37" s="492">
        <v>272</v>
      </c>
      <c r="H37" s="494">
        <v>305</v>
      </c>
      <c r="I37" s="494" t="s">
        <v>3744</v>
      </c>
      <c r="J37" s="479" t="s">
        <v>3772</v>
      </c>
      <c r="K37" s="479">
        <f t="shared" ref="K37" si="29">H37-F37</f>
        <v>16</v>
      </c>
      <c r="L37" s="548">
        <f t="shared" ref="L37" si="30">(F37*-0.8)/100</f>
        <v>-2.3120000000000003</v>
      </c>
      <c r="M37" s="486">
        <f t="shared" ref="M37" si="31">(K37+L37)/F37</f>
        <v>4.7363321799307953E-2</v>
      </c>
      <c r="N37" s="487" t="s">
        <v>600</v>
      </c>
      <c r="O37" s="488">
        <v>44032</v>
      </c>
      <c r="Q37" s="435"/>
      <c r="R37" s="436" t="s">
        <v>3187</v>
      </c>
      <c r="S37" s="435"/>
      <c r="T37" s="435"/>
      <c r="U37" s="435"/>
      <c r="V37" s="435"/>
      <c r="W37" s="435"/>
      <c r="X37" s="435"/>
      <c r="Y37" s="435"/>
      <c r="Z37" s="435"/>
      <c r="AA37" s="435"/>
      <c r="AB37" s="435"/>
    </row>
    <row r="38" spans="1:38" s="434" customFormat="1" ht="14.25">
      <c r="A38" s="386">
        <v>29</v>
      </c>
      <c r="B38" s="411">
        <v>44029</v>
      </c>
      <c r="C38" s="427"/>
      <c r="D38" s="513" t="s">
        <v>60</v>
      </c>
      <c r="E38" s="429" t="s">
        <v>601</v>
      </c>
      <c r="F38" s="429" t="s">
        <v>3769</v>
      </c>
      <c r="G38" s="443">
        <v>1190</v>
      </c>
      <c r="H38" s="429"/>
      <c r="I38" s="414" t="s">
        <v>3768</v>
      </c>
      <c r="J38" s="430" t="s">
        <v>602</v>
      </c>
      <c r="K38" s="430"/>
      <c r="L38" s="431"/>
      <c r="M38" s="430"/>
      <c r="N38" s="432"/>
      <c r="O38" s="433"/>
      <c r="Q38" s="435"/>
      <c r="R38" s="436" t="s">
        <v>3187</v>
      </c>
      <c r="S38" s="435"/>
      <c r="T38" s="435"/>
      <c r="U38" s="435"/>
      <c r="V38" s="435"/>
      <c r="W38" s="435"/>
      <c r="X38" s="435"/>
      <c r="Y38" s="435"/>
      <c r="Z38" s="435"/>
      <c r="AA38" s="435"/>
      <c r="AB38" s="435"/>
    </row>
    <row r="39" spans="1:38" s="434" customFormat="1" ht="14.25">
      <c r="A39" s="489">
        <v>30</v>
      </c>
      <c r="B39" s="481">
        <v>44033</v>
      </c>
      <c r="C39" s="490"/>
      <c r="D39" s="491" t="s">
        <v>313</v>
      </c>
      <c r="E39" s="492" t="s">
        <v>601</v>
      </c>
      <c r="F39" s="484">
        <v>655</v>
      </c>
      <c r="G39" s="492">
        <v>613</v>
      </c>
      <c r="H39" s="494">
        <v>694</v>
      </c>
      <c r="I39" s="494" t="s">
        <v>3784</v>
      </c>
      <c r="J39" s="479" t="s">
        <v>3816</v>
      </c>
      <c r="K39" s="479">
        <f t="shared" ref="K39" si="32">H39-F39</f>
        <v>39</v>
      </c>
      <c r="L39" s="548">
        <f t="shared" ref="L39" si="33">(F39*-0.8)/100</f>
        <v>-5.24</v>
      </c>
      <c r="M39" s="486">
        <f t="shared" ref="M39" si="34">(K39+L39)/F39</f>
        <v>5.1541984732824425E-2</v>
      </c>
      <c r="N39" s="487" t="s">
        <v>600</v>
      </c>
      <c r="O39" s="488">
        <v>44035</v>
      </c>
      <c r="Q39" s="435"/>
      <c r="R39" s="436" t="s">
        <v>3187</v>
      </c>
      <c r="S39" s="435"/>
      <c r="T39" s="435"/>
      <c r="U39" s="435"/>
      <c r="V39" s="435"/>
      <c r="W39" s="435"/>
      <c r="X39" s="435"/>
      <c r="Y39" s="435"/>
      <c r="Z39" s="435"/>
      <c r="AA39" s="435"/>
      <c r="AB39" s="435"/>
    </row>
    <row r="40" spans="1:38" s="434" customFormat="1" ht="14.25">
      <c r="A40" s="386">
        <v>31</v>
      </c>
      <c r="B40" s="411">
        <v>44034</v>
      </c>
      <c r="C40" s="427"/>
      <c r="D40" s="513" t="s">
        <v>153</v>
      </c>
      <c r="E40" s="429" t="s">
        <v>601</v>
      </c>
      <c r="F40" s="429" t="s">
        <v>3791</v>
      </c>
      <c r="G40" s="443">
        <v>15950</v>
      </c>
      <c r="H40" s="429"/>
      <c r="I40" s="414" t="s">
        <v>3792</v>
      </c>
      <c r="J40" s="430" t="s">
        <v>602</v>
      </c>
      <c r="K40" s="430"/>
      <c r="L40" s="431"/>
      <c r="M40" s="430"/>
      <c r="N40" s="432"/>
      <c r="O40" s="433"/>
      <c r="Q40" s="435"/>
      <c r="R40" s="436" t="s">
        <v>603</v>
      </c>
      <c r="S40" s="435"/>
      <c r="T40" s="435"/>
      <c r="U40" s="435"/>
      <c r="V40" s="435"/>
      <c r="W40" s="435"/>
      <c r="X40" s="435"/>
      <c r="Y40" s="435"/>
      <c r="Z40" s="435"/>
      <c r="AA40" s="435"/>
      <c r="AB40" s="435"/>
    </row>
    <row r="41" spans="1:38" s="434" customFormat="1" ht="14.25">
      <c r="A41" s="386"/>
      <c r="B41" s="411"/>
      <c r="C41" s="427"/>
      <c r="D41" s="513"/>
      <c r="E41" s="429"/>
      <c r="F41" s="429"/>
      <c r="G41" s="443"/>
      <c r="H41" s="429"/>
      <c r="I41" s="414"/>
      <c r="J41" s="430"/>
      <c r="K41" s="430"/>
      <c r="L41" s="431"/>
      <c r="M41" s="430"/>
      <c r="N41" s="432"/>
      <c r="O41" s="433"/>
      <c r="Q41" s="435"/>
      <c r="R41" s="436" t="s">
        <v>3187</v>
      </c>
      <c r="S41" s="435"/>
      <c r="T41" s="435"/>
      <c r="U41" s="435"/>
      <c r="V41" s="435"/>
      <c r="W41" s="435"/>
      <c r="X41" s="435"/>
      <c r="Y41" s="435"/>
      <c r="Z41" s="435"/>
      <c r="AA41" s="435"/>
      <c r="AB41" s="435"/>
    </row>
    <row r="42" spans="1:38" s="434" customFormat="1" ht="14.25">
      <c r="A42" s="386"/>
      <c r="B42" s="411"/>
      <c r="C42" s="427"/>
      <c r="D42" s="513"/>
      <c r="E42" s="429"/>
      <c r="F42" s="429"/>
      <c r="G42" s="443"/>
      <c r="H42" s="429"/>
      <c r="I42" s="414"/>
      <c r="J42" s="430"/>
      <c r="K42" s="430"/>
      <c r="L42" s="431"/>
      <c r="M42" s="430"/>
      <c r="N42" s="432"/>
      <c r="O42" s="433"/>
      <c r="Q42" s="435"/>
      <c r="R42" s="436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</row>
    <row r="43" spans="1:38" s="434" customFormat="1" ht="14.25">
      <c r="A43" s="386"/>
      <c r="B43" s="411"/>
      <c r="C43" s="427"/>
      <c r="D43" s="513"/>
      <c r="E43" s="429"/>
      <c r="F43" s="429"/>
      <c r="G43" s="443"/>
      <c r="H43" s="429"/>
      <c r="I43" s="414"/>
      <c r="J43" s="430"/>
      <c r="K43" s="430"/>
      <c r="L43" s="431"/>
      <c r="M43" s="430"/>
      <c r="N43" s="432"/>
      <c r="O43" s="433"/>
      <c r="Q43" s="435"/>
      <c r="R43" s="436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</row>
    <row r="44" spans="1:38" s="5" customFormat="1" ht="14.25">
      <c r="A44" s="386"/>
      <c r="B44" s="411"/>
      <c r="C44" s="412"/>
      <c r="D44" s="393"/>
      <c r="E44" s="413"/>
      <c r="F44" s="414"/>
      <c r="G44" s="415"/>
      <c r="H44" s="415"/>
      <c r="I44" s="414"/>
      <c r="J44" s="380"/>
      <c r="K44" s="380"/>
      <c r="L44" s="379"/>
      <c r="M44" s="377"/>
      <c r="N44" s="391"/>
      <c r="O44" s="385"/>
      <c r="P44" s="434"/>
      <c r="Q44" s="64"/>
      <c r="R44" s="341"/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38" s="5" customFormat="1" ht="12" customHeight="1">
      <c r="A45" s="23" t="s">
        <v>604</v>
      </c>
      <c r="B45" s="24"/>
      <c r="C45" s="25"/>
      <c r="D45" s="26"/>
      <c r="E45" s="27"/>
      <c r="F45" s="28"/>
      <c r="G45" s="28"/>
      <c r="H45" s="28"/>
      <c r="I45" s="28"/>
      <c r="J45" s="65"/>
      <c r="K45" s="28"/>
      <c r="L45" s="28"/>
      <c r="M45" s="38"/>
      <c r="N45" s="65"/>
      <c r="O45" s="66"/>
      <c r="P45" s="8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s="5" customFormat="1" ht="12" customHeight="1">
      <c r="A46" s="29" t="s">
        <v>605</v>
      </c>
      <c r="B46" s="23"/>
      <c r="C46" s="23"/>
      <c r="D46" s="23"/>
      <c r="F46" s="30" t="s">
        <v>606</v>
      </c>
      <c r="G46" s="17"/>
      <c r="H46" s="31"/>
      <c r="I46" s="36"/>
      <c r="J46" s="67"/>
      <c r="K46" s="68"/>
      <c r="L46" s="69"/>
      <c r="M46" s="69"/>
      <c r="N46" s="16"/>
      <c r="O46" s="70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3" t="s">
        <v>607</v>
      </c>
      <c r="B47" s="23"/>
      <c r="C47" s="23"/>
      <c r="D47" s="23"/>
      <c r="E47" s="32"/>
      <c r="F47" s="30" t="s">
        <v>608</v>
      </c>
      <c r="G47" s="17"/>
      <c r="H47" s="31"/>
      <c r="I47" s="36"/>
      <c r="J47" s="67"/>
      <c r="K47" s="68"/>
      <c r="L47" s="69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/>
      <c r="B48" s="23"/>
      <c r="C48" s="23"/>
      <c r="D48" s="23"/>
      <c r="E48" s="32"/>
      <c r="F48" s="17"/>
      <c r="G48" s="17"/>
      <c r="H48" s="31"/>
      <c r="I48" s="36"/>
      <c r="J48" s="71"/>
      <c r="K48" s="68"/>
      <c r="L48" s="69"/>
      <c r="M48" s="17"/>
      <c r="N48" s="72"/>
      <c r="O48" s="5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27" ht="15">
      <c r="A49" s="11"/>
      <c r="B49" s="33" t="s">
        <v>609</v>
      </c>
      <c r="C49" s="33"/>
      <c r="D49" s="33"/>
      <c r="E49" s="33"/>
      <c r="F49" s="34"/>
      <c r="G49" s="32"/>
      <c r="H49" s="32"/>
      <c r="I49" s="73"/>
      <c r="J49" s="74"/>
      <c r="K49" s="75"/>
      <c r="L49" s="12"/>
      <c r="M49" s="12"/>
      <c r="N49" s="11"/>
      <c r="O49" s="53"/>
      <c r="P49" s="7"/>
      <c r="R49" s="82"/>
      <c r="S49" s="16"/>
      <c r="T49" s="16"/>
      <c r="U49" s="16"/>
      <c r="V49" s="16"/>
      <c r="W49" s="16"/>
      <c r="X49" s="16"/>
      <c r="Y49" s="16"/>
      <c r="Z49" s="16"/>
    </row>
    <row r="50" spans="1:27" s="6" customFormat="1" ht="38.25">
      <c r="A50" s="20" t="s">
        <v>16</v>
      </c>
      <c r="B50" s="21" t="s">
        <v>575</v>
      </c>
      <c r="C50" s="21"/>
      <c r="D50" s="22" t="s">
        <v>588</v>
      </c>
      <c r="E50" s="21" t="s">
        <v>589</v>
      </c>
      <c r="F50" s="21" t="s">
        <v>590</v>
      </c>
      <c r="G50" s="21" t="s">
        <v>610</v>
      </c>
      <c r="H50" s="21" t="s">
        <v>592</v>
      </c>
      <c r="I50" s="21" t="s">
        <v>593</v>
      </c>
      <c r="J50" s="76" t="s">
        <v>594</v>
      </c>
      <c r="K50" s="62" t="s">
        <v>611</v>
      </c>
      <c r="L50" s="63" t="s">
        <v>3720</v>
      </c>
      <c r="M50" s="63" t="s">
        <v>3705</v>
      </c>
      <c r="N50" s="21" t="s">
        <v>597</v>
      </c>
      <c r="O50" s="78" t="s">
        <v>598</v>
      </c>
      <c r="P50" s="7"/>
      <c r="Q50" s="40"/>
      <c r="R50" s="38"/>
      <c r="S50" s="38"/>
      <c r="T50" s="38"/>
    </row>
    <row r="51" spans="1:27" s="407" customFormat="1" ht="15" customHeight="1">
      <c r="A51" s="464">
        <v>1</v>
      </c>
      <c r="B51" s="461">
        <v>44006</v>
      </c>
      <c r="C51" s="465"/>
      <c r="D51" s="445" t="s">
        <v>3638</v>
      </c>
      <c r="E51" s="446" t="s">
        <v>601</v>
      </c>
      <c r="F51" s="446">
        <v>646</v>
      </c>
      <c r="G51" s="466">
        <v>629</v>
      </c>
      <c r="H51" s="466">
        <v>625.5</v>
      </c>
      <c r="I51" s="446" t="s">
        <v>3639</v>
      </c>
      <c r="J51" s="447" t="s">
        <v>3649</v>
      </c>
      <c r="K51" s="447">
        <f t="shared" ref="K51:K53" si="35">H51-F51</f>
        <v>-20.5</v>
      </c>
      <c r="L51" s="547">
        <f>(F51*-0.8)/100</f>
        <v>-5.168000000000001</v>
      </c>
      <c r="M51" s="448">
        <f>(K51+L51)/F51</f>
        <v>-3.9733746130030959E-2</v>
      </c>
      <c r="N51" s="462" t="s">
        <v>664</v>
      </c>
      <c r="O51" s="467">
        <v>44013</v>
      </c>
      <c r="P51" s="7"/>
      <c r="Q51" s="7"/>
      <c r="R51" s="344" t="s">
        <v>603</v>
      </c>
      <c r="S51" s="426"/>
      <c r="T51" s="426"/>
      <c r="U51" s="426"/>
      <c r="V51" s="426"/>
      <c r="W51" s="426"/>
      <c r="X51" s="426"/>
      <c r="Y51" s="426"/>
      <c r="Z51" s="426"/>
      <c r="AA51" s="426"/>
    </row>
    <row r="52" spans="1:27" s="407" customFormat="1" ht="15" customHeight="1">
      <c r="A52" s="464">
        <v>2</v>
      </c>
      <c r="B52" s="461">
        <v>44006</v>
      </c>
      <c r="C52" s="465"/>
      <c r="D52" s="445" t="s">
        <v>136</v>
      </c>
      <c r="E52" s="446" t="s">
        <v>601</v>
      </c>
      <c r="F52" s="446">
        <v>957</v>
      </c>
      <c r="G52" s="466">
        <v>925</v>
      </c>
      <c r="H52" s="466">
        <v>925.5</v>
      </c>
      <c r="I52" s="446">
        <v>1025</v>
      </c>
      <c r="J52" s="447" t="s">
        <v>3650</v>
      </c>
      <c r="K52" s="447">
        <f t="shared" si="35"/>
        <v>-31.5</v>
      </c>
      <c r="L52" s="547">
        <f t="shared" ref="L52:L55" si="36">(F52*-0.8)/100</f>
        <v>-7.6560000000000006</v>
      </c>
      <c r="M52" s="448">
        <f t="shared" ref="M52:M55" si="37">(K52+L52)/F52</f>
        <v>-4.0915360501567397E-2</v>
      </c>
      <c r="N52" s="462" t="s">
        <v>664</v>
      </c>
      <c r="O52" s="467">
        <v>44013</v>
      </c>
      <c r="P52" s="7"/>
      <c r="Q52" s="7"/>
      <c r="R52" s="344" t="s">
        <v>3187</v>
      </c>
      <c r="S52" s="426"/>
      <c r="T52" s="426"/>
      <c r="U52" s="426"/>
      <c r="V52" s="426"/>
      <c r="W52" s="426"/>
      <c r="X52" s="426"/>
      <c r="Y52" s="426"/>
      <c r="Z52" s="426"/>
      <c r="AA52" s="426"/>
    </row>
    <row r="53" spans="1:27" s="407" customFormat="1" ht="15" customHeight="1">
      <c r="A53" s="480">
        <v>3</v>
      </c>
      <c r="B53" s="481">
        <v>44008</v>
      </c>
      <c r="C53" s="482"/>
      <c r="D53" s="483" t="s">
        <v>53</v>
      </c>
      <c r="E53" s="484" t="s">
        <v>601</v>
      </c>
      <c r="F53" s="484">
        <v>782</v>
      </c>
      <c r="G53" s="485">
        <v>758</v>
      </c>
      <c r="H53" s="485">
        <v>803</v>
      </c>
      <c r="I53" s="484">
        <v>825</v>
      </c>
      <c r="J53" s="479" t="s">
        <v>650</v>
      </c>
      <c r="K53" s="479">
        <f t="shared" si="35"/>
        <v>21</v>
      </c>
      <c r="L53" s="548">
        <f t="shared" si="36"/>
        <v>-6.2560000000000002</v>
      </c>
      <c r="M53" s="486">
        <f t="shared" si="37"/>
        <v>1.8854219948849105E-2</v>
      </c>
      <c r="N53" s="487" t="s">
        <v>600</v>
      </c>
      <c r="O53" s="488">
        <v>44020</v>
      </c>
      <c r="P53" s="7"/>
      <c r="Q53" s="7"/>
      <c r="R53" s="344" t="s">
        <v>3187</v>
      </c>
      <c r="S53" s="426"/>
      <c r="T53" s="426"/>
      <c r="U53" s="426"/>
      <c r="V53" s="426"/>
      <c r="W53" s="426"/>
      <c r="X53" s="426"/>
      <c r="Y53" s="426"/>
      <c r="Z53" s="426"/>
      <c r="AA53" s="426"/>
    </row>
    <row r="54" spans="1:27" s="407" customFormat="1" ht="15" customHeight="1">
      <c r="A54" s="480">
        <v>4</v>
      </c>
      <c r="B54" s="481">
        <v>44011</v>
      </c>
      <c r="C54" s="482"/>
      <c r="D54" s="483" t="s">
        <v>98</v>
      </c>
      <c r="E54" s="484" t="s">
        <v>601</v>
      </c>
      <c r="F54" s="484">
        <v>147</v>
      </c>
      <c r="G54" s="485">
        <v>142.5</v>
      </c>
      <c r="H54" s="485">
        <v>151</v>
      </c>
      <c r="I54" s="484" t="s">
        <v>3644</v>
      </c>
      <c r="J54" s="479" t="s">
        <v>3663</v>
      </c>
      <c r="K54" s="479">
        <f t="shared" ref="K54:K55" si="38">H54-F54</f>
        <v>4</v>
      </c>
      <c r="L54" s="548">
        <f t="shared" si="36"/>
        <v>-1.1760000000000002</v>
      </c>
      <c r="M54" s="486">
        <f t="shared" si="37"/>
        <v>1.9210884353741495E-2</v>
      </c>
      <c r="N54" s="487" t="s">
        <v>600</v>
      </c>
      <c r="O54" s="488">
        <v>44014</v>
      </c>
      <c r="P54" s="7"/>
      <c r="Q54" s="7"/>
      <c r="R54" s="344" t="s">
        <v>603</v>
      </c>
      <c r="S54" s="426"/>
      <c r="T54" s="426"/>
      <c r="U54" s="426"/>
      <c r="V54" s="426"/>
      <c r="W54" s="426"/>
      <c r="X54" s="426"/>
      <c r="Y54" s="426"/>
      <c r="Z54" s="426"/>
      <c r="AA54" s="426"/>
    </row>
    <row r="55" spans="1:27" s="407" customFormat="1" ht="15" customHeight="1">
      <c r="A55" s="480">
        <v>5</v>
      </c>
      <c r="B55" s="481">
        <v>44012</v>
      </c>
      <c r="C55" s="482"/>
      <c r="D55" s="483" t="s">
        <v>126</v>
      </c>
      <c r="E55" s="484" t="s">
        <v>601</v>
      </c>
      <c r="F55" s="484">
        <v>726.5</v>
      </c>
      <c r="G55" s="485">
        <v>714</v>
      </c>
      <c r="H55" s="485">
        <v>744.5</v>
      </c>
      <c r="I55" s="484" t="s">
        <v>3647</v>
      </c>
      <c r="J55" s="479" t="s">
        <v>3662</v>
      </c>
      <c r="K55" s="479">
        <f t="shared" si="38"/>
        <v>18</v>
      </c>
      <c r="L55" s="548">
        <f t="shared" si="36"/>
        <v>-5.8120000000000003</v>
      </c>
      <c r="M55" s="486">
        <f t="shared" si="37"/>
        <v>1.6776324845147968E-2</v>
      </c>
      <c r="N55" s="487" t="s">
        <v>600</v>
      </c>
      <c r="O55" s="488">
        <v>44014</v>
      </c>
      <c r="P55" s="7"/>
      <c r="Q55" s="7"/>
      <c r="R55" s="344" t="s">
        <v>603</v>
      </c>
      <c r="S55" s="426"/>
      <c r="T55" s="426"/>
      <c r="U55" s="426"/>
      <c r="V55" s="426"/>
      <c r="W55" s="426"/>
      <c r="X55" s="426"/>
      <c r="Y55" s="426"/>
      <c r="Z55" s="426"/>
      <c r="AA55" s="426"/>
    </row>
    <row r="56" spans="1:27" s="407" customFormat="1" ht="15" customHeight="1">
      <c r="A56" s="464">
        <v>6</v>
      </c>
      <c r="B56" s="461">
        <v>44013</v>
      </c>
      <c r="C56" s="465"/>
      <c r="D56" s="445" t="s">
        <v>91</v>
      </c>
      <c r="E56" s="446" t="s">
        <v>601</v>
      </c>
      <c r="F56" s="446">
        <v>2255</v>
      </c>
      <c r="G56" s="466">
        <v>2200</v>
      </c>
      <c r="H56" s="466">
        <v>2195</v>
      </c>
      <c r="I56" s="446">
        <v>2350</v>
      </c>
      <c r="J56" s="447" t="s">
        <v>3660</v>
      </c>
      <c r="K56" s="447">
        <f>H56-F56</f>
        <v>-60</v>
      </c>
      <c r="L56" s="547">
        <f>(F56*-0.8)/100</f>
        <v>-18.04</v>
      </c>
      <c r="M56" s="448">
        <f>(K56+L56)/F56</f>
        <v>-3.4607538802660751E-2</v>
      </c>
      <c r="N56" s="462" t="s">
        <v>664</v>
      </c>
      <c r="O56" s="467">
        <v>44014</v>
      </c>
      <c r="P56" s="7"/>
      <c r="Q56" s="7"/>
      <c r="R56" s="344" t="s">
        <v>603</v>
      </c>
      <c r="S56" s="426"/>
      <c r="T56" s="426"/>
      <c r="U56" s="426"/>
      <c r="V56" s="426"/>
      <c r="W56" s="426"/>
      <c r="X56" s="426"/>
      <c r="Y56" s="426"/>
      <c r="Z56" s="426"/>
      <c r="AA56" s="426"/>
    </row>
    <row r="57" spans="1:27" s="407" customFormat="1" ht="15" customHeight="1">
      <c r="A57" s="500">
        <v>7</v>
      </c>
      <c r="B57" s="497">
        <v>44014</v>
      </c>
      <c r="C57" s="498"/>
      <c r="D57" s="496" t="s">
        <v>46</v>
      </c>
      <c r="E57" s="499" t="s">
        <v>3628</v>
      </c>
      <c r="F57" s="500">
        <v>194</v>
      </c>
      <c r="G57" s="500">
        <v>200</v>
      </c>
      <c r="H57" s="500">
        <v>194</v>
      </c>
      <c r="I57" s="500" t="s">
        <v>3656</v>
      </c>
      <c r="J57" s="501" t="s">
        <v>709</v>
      </c>
      <c r="K57" s="502">
        <v>0</v>
      </c>
      <c r="L57" s="549">
        <f>(F57*-0.8)/100</f>
        <v>-1.5520000000000003</v>
      </c>
      <c r="M57" s="503">
        <f>(K57+L57)/F57</f>
        <v>-8.0000000000000019E-3</v>
      </c>
      <c r="N57" s="521" t="s">
        <v>664</v>
      </c>
      <c r="O57" s="504">
        <v>44015</v>
      </c>
      <c r="P57" s="7"/>
      <c r="Q57" s="7"/>
      <c r="R57" s="344" t="s">
        <v>603</v>
      </c>
      <c r="S57" s="426"/>
      <c r="T57" s="426"/>
      <c r="U57" s="426"/>
      <c r="V57" s="426"/>
      <c r="W57" s="426"/>
      <c r="X57" s="426"/>
      <c r="Y57" s="426"/>
      <c r="Z57" s="426"/>
      <c r="AA57" s="426"/>
    </row>
    <row r="58" spans="1:27" s="407" customFormat="1" ht="15" customHeight="1">
      <c r="A58" s="480">
        <v>8</v>
      </c>
      <c r="B58" s="481">
        <v>44015</v>
      </c>
      <c r="C58" s="482"/>
      <c r="D58" s="483" t="s">
        <v>83</v>
      </c>
      <c r="E58" s="484" t="s">
        <v>601</v>
      </c>
      <c r="F58" s="484">
        <v>641.5</v>
      </c>
      <c r="G58" s="485">
        <v>615</v>
      </c>
      <c r="H58" s="485">
        <v>659</v>
      </c>
      <c r="I58" s="484" t="s">
        <v>3668</v>
      </c>
      <c r="J58" s="479" t="s">
        <v>3755</v>
      </c>
      <c r="K58" s="479">
        <f t="shared" ref="K58" si="39">H58-F58</f>
        <v>17.5</v>
      </c>
      <c r="L58" s="548">
        <f t="shared" ref="L58" si="40">(F58*-0.8)/100</f>
        <v>-5.1320000000000006</v>
      </c>
      <c r="M58" s="486">
        <f t="shared" ref="M58" si="41">(K58+L58)/F58</f>
        <v>1.9279812938425563E-2</v>
      </c>
      <c r="N58" s="487" t="s">
        <v>600</v>
      </c>
      <c r="O58" s="488">
        <v>44028</v>
      </c>
      <c r="P58" s="7"/>
      <c r="Q58" s="7"/>
      <c r="R58" s="344" t="s">
        <v>603</v>
      </c>
      <c r="S58" s="426"/>
      <c r="T58" s="426"/>
      <c r="U58" s="426"/>
      <c r="V58" s="426"/>
      <c r="W58" s="426"/>
      <c r="X58" s="426"/>
      <c r="Y58" s="426"/>
      <c r="Z58" s="426"/>
      <c r="AA58" s="426"/>
    </row>
    <row r="59" spans="1:27" s="407" customFormat="1" ht="15" customHeight="1">
      <c r="A59" s="480">
        <v>9</v>
      </c>
      <c r="B59" s="481">
        <v>44020</v>
      </c>
      <c r="C59" s="482"/>
      <c r="D59" s="483" t="s">
        <v>69</v>
      </c>
      <c r="E59" s="484" t="s">
        <v>601</v>
      </c>
      <c r="F59" s="484">
        <v>567</v>
      </c>
      <c r="G59" s="485">
        <v>549</v>
      </c>
      <c r="H59" s="485">
        <v>585</v>
      </c>
      <c r="I59" s="484" t="s">
        <v>3689</v>
      </c>
      <c r="J59" s="479" t="s">
        <v>3662</v>
      </c>
      <c r="K59" s="479">
        <f>H59-F59</f>
        <v>18</v>
      </c>
      <c r="L59" s="548">
        <f>(F59*-0.8)/100</f>
        <v>-4.5360000000000005</v>
      </c>
      <c r="M59" s="486">
        <f t="shared" ref="M59:M67" si="42">(K59+L59)/F59</f>
        <v>2.3746031746031744E-2</v>
      </c>
      <c r="N59" s="487" t="s">
        <v>600</v>
      </c>
      <c r="O59" s="488">
        <v>44025</v>
      </c>
      <c r="P59" s="7"/>
      <c r="Q59" s="7"/>
      <c r="R59" s="344" t="s">
        <v>603</v>
      </c>
      <c r="S59" s="426"/>
      <c r="T59" s="426"/>
      <c r="U59" s="426"/>
      <c r="V59" s="426"/>
      <c r="W59" s="426"/>
      <c r="X59" s="426"/>
      <c r="Y59" s="426"/>
      <c r="Z59" s="426"/>
      <c r="AA59" s="426"/>
    </row>
    <row r="60" spans="1:27" s="407" customFormat="1" ht="15" customHeight="1">
      <c r="A60" s="464">
        <v>10</v>
      </c>
      <c r="B60" s="461">
        <v>44021</v>
      </c>
      <c r="C60" s="465"/>
      <c r="D60" s="445" t="s">
        <v>108</v>
      </c>
      <c r="E60" s="446" t="s">
        <v>3628</v>
      </c>
      <c r="F60" s="446">
        <v>577.5</v>
      </c>
      <c r="G60" s="466">
        <v>596</v>
      </c>
      <c r="H60" s="466">
        <v>596</v>
      </c>
      <c r="I60" s="446" t="s">
        <v>3695</v>
      </c>
      <c r="J60" s="447" t="s">
        <v>3706</v>
      </c>
      <c r="K60" s="447">
        <f>F60-H60</f>
        <v>-18.5</v>
      </c>
      <c r="L60" s="547">
        <f>(F60*-0.8)/100</f>
        <v>-4.62</v>
      </c>
      <c r="M60" s="448">
        <f t="shared" si="42"/>
        <v>-4.0034632034632034E-2</v>
      </c>
      <c r="N60" s="462" t="s">
        <v>664</v>
      </c>
      <c r="O60" s="449">
        <v>44025</v>
      </c>
      <c r="P60" s="7"/>
      <c r="Q60" s="7"/>
      <c r="R60" s="344" t="s">
        <v>603</v>
      </c>
      <c r="S60" s="426"/>
      <c r="T60" s="426"/>
      <c r="U60" s="426"/>
      <c r="V60" s="426"/>
      <c r="W60" s="426"/>
      <c r="X60" s="426"/>
      <c r="Y60" s="426"/>
      <c r="Z60" s="426"/>
      <c r="AA60" s="426"/>
    </row>
    <row r="61" spans="1:27" s="407" customFormat="1" ht="15" customHeight="1">
      <c r="A61" s="464">
        <v>11</v>
      </c>
      <c r="B61" s="461">
        <v>44022</v>
      </c>
      <c r="C61" s="465"/>
      <c r="D61" s="445" t="s">
        <v>38</v>
      </c>
      <c r="E61" s="446" t="s">
        <v>3628</v>
      </c>
      <c r="F61" s="446">
        <v>1310</v>
      </c>
      <c r="G61" s="466">
        <v>1352</v>
      </c>
      <c r="H61" s="466">
        <v>1344</v>
      </c>
      <c r="I61" s="446" t="s">
        <v>3637</v>
      </c>
      <c r="J61" s="447" t="s">
        <v>3719</v>
      </c>
      <c r="K61" s="447">
        <f>F61-H61</f>
        <v>-34</v>
      </c>
      <c r="L61" s="547">
        <f>(F61*-0.8)/100</f>
        <v>-10.48</v>
      </c>
      <c r="M61" s="448">
        <f t="shared" si="42"/>
        <v>-3.3954198473282446E-2</v>
      </c>
      <c r="N61" s="462" t="s">
        <v>664</v>
      </c>
      <c r="O61" s="449">
        <v>44025</v>
      </c>
      <c r="P61" s="7"/>
      <c r="Q61" s="7"/>
      <c r="R61" s="344" t="s">
        <v>603</v>
      </c>
      <c r="S61" s="426"/>
      <c r="T61" s="426"/>
      <c r="U61" s="426"/>
      <c r="V61" s="426"/>
      <c r="W61" s="426"/>
      <c r="X61" s="426"/>
      <c r="Y61" s="426"/>
      <c r="Z61" s="426"/>
      <c r="AA61" s="426"/>
    </row>
    <row r="62" spans="1:27" s="407" customFormat="1" ht="15" customHeight="1">
      <c r="A62" s="480">
        <v>12</v>
      </c>
      <c r="B62" s="481">
        <v>44025</v>
      </c>
      <c r="C62" s="482"/>
      <c r="D62" s="483" t="s">
        <v>174</v>
      </c>
      <c r="E62" s="484" t="s">
        <v>601</v>
      </c>
      <c r="F62" s="484">
        <v>1130</v>
      </c>
      <c r="G62" s="485">
        <v>1093</v>
      </c>
      <c r="H62" s="485">
        <v>1145</v>
      </c>
      <c r="I62" s="484" t="s">
        <v>3707</v>
      </c>
      <c r="J62" s="479" t="s">
        <v>3708</v>
      </c>
      <c r="K62" s="479">
        <f>H62-F62</f>
        <v>15</v>
      </c>
      <c r="L62" s="548">
        <f>(F62*-0.07)/100</f>
        <v>-0.79100000000000004</v>
      </c>
      <c r="M62" s="486">
        <f t="shared" si="42"/>
        <v>1.257433628318584E-2</v>
      </c>
      <c r="N62" s="487" t="s">
        <v>600</v>
      </c>
      <c r="O62" s="522">
        <v>44025</v>
      </c>
      <c r="P62" s="7"/>
      <c r="Q62" s="7"/>
      <c r="R62" s="344" t="s">
        <v>603</v>
      </c>
      <c r="S62" s="426"/>
      <c r="T62" s="426"/>
      <c r="U62" s="426"/>
      <c r="V62" s="426"/>
      <c r="W62" s="426"/>
      <c r="X62" s="426"/>
      <c r="Y62" s="426"/>
      <c r="Z62" s="426"/>
      <c r="AA62" s="426"/>
    </row>
    <row r="63" spans="1:27" s="407" customFormat="1" ht="15" customHeight="1">
      <c r="A63" s="480">
        <v>13</v>
      </c>
      <c r="B63" s="481">
        <v>44026</v>
      </c>
      <c r="C63" s="482"/>
      <c r="D63" s="483" t="s">
        <v>93</v>
      </c>
      <c r="E63" s="484" t="s">
        <v>3628</v>
      </c>
      <c r="F63" s="484">
        <v>144</v>
      </c>
      <c r="G63" s="485">
        <v>149</v>
      </c>
      <c r="H63" s="485">
        <v>141.75</v>
      </c>
      <c r="I63" s="484" t="s">
        <v>3722</v>
      </c>
      <c r="J63" s="479" t="s">
        <v>3723</v>
      </c>
      <c r="K63" s="479">
        <f>F63-H63</f>
        <v>2.25</v>
      </c>
      <c r="L63" s="548">
        <f>(F63*-0.07)/100</f>
        <v>-0.10080000000000001</v>
      </c>
      <c r="M63" s="486">
        <f t="shared" si="42"/>
        <v>1.4925000000000001E-2</v>
      </c>
      <c r="N63" s="487" t="s">
        <v>600</v>
      </c>
      <c r="O63" s="522">
        <v>44026</v>
      </c>
      <c r="P63" s="7"/>
      <c r="Q63" s="7"/>
      <c r="R63" s="344" t="s">
        <v>603</v>
      </c>
      <c r="S63" s="426"/>
      <c r="T63" s="426"/>
      <c r="U63" s="426"/>
      <c r="V63" s="426"/>
      <c r="W63" s="426"/>
      <c r="X63" s="426"/>
      <c r="Y63" s="426"/>
      <c r="Z63" s="426"/>
      <c r="AA63" s="426"/>
    </row>
    <row r="64" spans="1:27" s="9" customFormat="1" ht="15" customHeight="1">
      <c r="A64" s="480">
        <v>14</v>
      </c>
      <c r="B64" s="481">
        <v>44026</v>
      </c>
      <c r="C64" s="482"/>
      <c r="D64" s="483" t="s">
        <v>523</v>
      </c>
      <c r="E64" s="484" t="s">
        <v>601</v>
      </c>
      <c r="F64" s="484">
        <v>232</v>
      </c>
      <c r="G64" s="485">
        <v>227</v>
      </c>
      <c r="H64" s="485">
        <v>238</v>
      </c>
      <c r="I64" s="484" t="s">
        <v>3724</v>
      </c>
      <c r="J64" s="479" t="s">
        <v>3733</v>
      </c>
      <c r="K64" s="479">
        <f>H64-F64</f>
        <v>6</v>
      </c>
      <c r="L64" s="548">
        <f>(F64*-0.8)/100</f>
        <v>-1.8560000000000003</v>
      </c>
      <c r="M64" s="486">
        <f t="shared" si="42"/>
        <v>1.7862068965517241E-2</v>
      </c>
      <c r="N64" s="487" t="s">
        <v>600</v>
      </c>
      <c r="O64" s="488">
        <v>44027</v>
      </c>
      <c r="P64" s="64"/>
      <c r="Q64" s="64"/>
      <c r="R64" s="425" t="s">
        <v>3187</v>
      </c>
      <c r="S64" s="6"/>
      <c r="T64" s="6"/>
      <c r="U64" s="6"/>
      <c r="V64" s="6"/>
      <c r="W64" s="6"/>
      <c r="X64" s="6"/>
      <c r="Y64" s="6"/>
      <c r="Z64" s="6"/>
      <c r="AA64" s="6"/>
    </row>
    <row r="65" spans="1:27" s="9" customFormat="1" ht="15" customHeight="1">
      <c r="A65" s="480">
        <v>15</v>
      </c>
      <c r="B65" s="481">
        <v>44026</v>
      </c>
      <c r="C65" s="482"/>
      <c r="D65" s="483" t="s">
        <v>174</v>
      </c>
      <c r="E65" s="484" t="s">
        <v>601</v>
      </c>
      <c r="F65" s="484">
        <v>1130</v>
      </c>
      <c r="G65" s="485">
        <v>1093</v>
      </c>
      <c r="H65" s="485">
        <v>1157.5</v>
      </c>
      <c r="I65" s="484" t="s">
        <v>3707</v>
      </c>
      <c r="J65" s="479" t="s">
        <v>3754</v>
      </c>
      <c r="K65" s="479">
        <f>H65-F65</f>
        <v>27.5</v>
      </c>
      <c r="L65" s="548">
        <f>(F65*-0.8)/100</f>
        <v>-9.0399999999999991</v>
      </c>
      <c r="M65" s="486">
        <f t="shared" si="42"/>
        <v>1.6336283185840707E-2</v>
      </c>
      <c r="N65" s="487" t="s">
        <v>600</v>
      </c>
      <c r="O65" s="488">
        <v>44027</v>
      </c>
      <c r="P65" s="64"/>
      <c r="Q65" s="64"/>
      <c r="R65" s="425" t="s">
        <v>603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80">
        <v>16</v>
      </c>
      <c r="B66" s="481">
        <v>44027</v>
      </c>
      <c r="C66" s="482"/>
      <c r="D66" s="483" t="s">
        <v>93</v>
      </c>
      <c r="E66" s="484" t="s">
        <v>3628</v>
      </c>
      <c r="F66" s="484">
        <v>142.5</v>
      </c>
      <c r="G66" s="485">
        <v>148</v>
      </c>
      <c r="H66" s="485">
        <v>140.25</v>
      </c>
      <c r="I66" s="484" t="s">
        <v>3722</v>
      </c>
      <c r="J66" s="479" t="s">
        <v>3723</v>
      </c>
      <c r="K66" s="479">
        <f>F66-H66</f>
        <v>2.25</v>
      </c>
      <c r="L66" s="548">
        <f>(F66*-0.07)/100</f>
        <v>-9.9750000000000019E-2</v>
      </c>
      <c r="M66" s="486">
        <f t="shared" si="42"/>
        <v>1.5089473684210524E-2</v>
      </c>
      <c r="N66" s="487" t="s">
        <v>600</v>
      </c>
      <c r="O66" s="522">
        <v>44027</v>
      </c>
      <c r="P66" s="64"/>
      <c r="Q66" s="64"/>
      <c r="R66" s="425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80">
        <v>17</v>
      </c>
      <c r="B67" s="481">
        <v>44027</v>
      </c>
      <c r="C67" s="482"/>
      <c r="D67" s="483" t="s">
        <v>135</v>
      </c>
      <c r="E67" s="484" t="s">
        <v>3628</v>
      </c>
      <c r="F67" s="484">
        <v>266.5</v>
      </c>
      <c r="G67" s="485">
        <v>274</v>
      </c>
      <c r="H67" s="485">
        <v>262.25</v>
      </c>
      <c r="I67" s="484" t="s">
        <v>3735</v>
      </c>
      <c r="J67" s="479" t="s">
        <v>3734</v>
      </c>
      <c r="K67" s="479">
        <f>F67-H67</f>
        <v>4.25</v>
      </c>
      <c r="L67" s="548">
        <f>(F67*-0.07)/100</f>
        <v>-0.18655000000000002</v>
      </c>
      <c r="M67" s="486">
        <f t="shared" si="42"/>
        <v>1.524746716697936E-2</v>
      </c>
      <c r="N67" s="487" t="s">
        <v>600</v>
      </c>
      <c r="O67" s="522">
        <v>44027</v>
      </c>
      <c r="P67" s="64"/>
      <c r="Q67" s="64"/>
      <c r="R67" s="425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64">
        <v>18</v>
      </c>
      <c r="B68" s="461">
        <v>44027</v>
      </c>
      <c r="C68" s="465"/>
      <c r="D68" s="445" t="s">
        <v>527</v>
      </c>
      <c r="E68" s="446" t="s">
        <v>601</v>
      </c>
      <c r="F68" s="446">
        <v>164.75</v>
      </c>
      <c r="G68" s="466">
        <v>160</v>
      </c>
      <c r="H68" s="466">
        <v>160</v>
      </c>
      <c r="I68" s="446" t="s">
        <v>3736</v>
      </c>
      <c r="J68" s="447" t="s">
        <v>3747</v>
      </c>
      <c r="K68" s="447">
        <f>H68-F68</f>
        <v>-4.75</v>
      </c>
      <c r="L68" s="547">
        <f>(F68*-0.8)/100</f>
        <v>-1.3180000000000001</v>
      </c>
      <c r="M68" s="448">
        <f>(K68+L68)/F68</f>
        <v>-3.6831562974203334E-2</v>
      </c>
      <c r="N68" s="462" t="s">
        <v>664</v>
      </c>
      <c r="O68" s="467">
        <v>44028</v>
      </c>
      <c r="P68" s="64"/>
      <c r="Q68" s="64"/>
      <c r="R68" s="425" t="s">
        <v>3187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563">
        <v>19</v>
      </c>
      <c r="B69" s="497">
        <v>44027</v>
      </c>
      <c r="C69" s="498"/>
      <c r="D69" s="564" t="s">
        <v>69</v>
      </c>
      <c r="E69" s="499" t="s">
        <v>601</v>
      </c>
      <c r="F69" s="499">
        <v>568</v>
      </c>
      <c r="G69" s="565">
        <v>549</v>
      </c>
      <c r="H69" s="565">
        <v>573</v>
      </c>
      <c r="I69" s="499" t="s">
        <v>3689</v>
      </c>
      <c r="J69" s="502" t="s">
        <v>3771</v>
      </c>
      <c r="K69" s="502">
        <f>H69-F69</f>
        <v>5</v>
      </c>
      <c r="L69" s="549">
        <f>(F69*-0.8)/100</f>
        <v>-4.5440000000000005</v>
      </c>
      <c r="M69" s="503">
        <f t="shared" ref="M69" si="43">(K69+L69)/F69</f>
        <v>8.0281690140844987E-4</v>
      </c>
      <c r="N69" s="501" t="s">
        <v>709</v>
      </c>
      <c r="O69" s="566">
        <v>44032</v>
      </c>
      <c r="P69" s="64"/>
      <c r="Q69" s="64"/>
      <c r="R69" s="425" t="s">
        <v>603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480">
        <v>20</v>
      </c>
      <c r="B70" s="481">
        <v>44028</v>
      </c>
      <c r="C70" s="482"/>
      <c r="D70" s="483" t="s">
        <v>183</v>
      </c>
      <c r="E70" s="484" t="s">
        <v>3628</v>
      </c>
      <c r="F70" s="484">
        <v>104</v>
      </c>
      <c r="G70" s="485">
        <v>106.5</v>
      </c>
      <c r="H70" s="485">
        <v>101.5</v>
      </c>
      <c r="I70" s="484" t="s">
        <v>3746</v>
      </c>
      <c r="J70" s="479" t="s">
        <v>3745</v>
      </c>
      <c r="K70" s="479">
        <f>F70-H70</f>
        <v>2.5</v>
      </c>
      <c r="L70" s="548">
        <f>(F70*-0.07)/100</f>
        <v>-7.2800000000000017E-2</v>
      </c>
      <c r="M70" s="486">
        <f t="shared" ref="M70:M72" si="44">(K70+L70)/F70</f>
        <v>2.3338461538461537E-2</v>
      </c>
      <c r="N70" s="487" t="s">
        <v>600</v>
      </c>
      <c r="O70" s="522">
        <v>44028</v>
      </c>
      <c r="P70" s="64"/>
      <c r="Q70" s="64"/>
      <c r="R70" s="425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80">
        <v>21</v>
      </c>
      <c r="B71" s="481">
        <v>44028</v>
      </c>
      <c r="C71" s="482"/>
      <c r="D71" s="483" t="s">
        <v>86</v>
      </c>
      <c r="E71" s="484" t="s">
        <v>601</v>
      </c>
      <c r="F71" s="484">
        <v>421</v>
      </c>
      <c r="G71" s="485">
        <v>410</v>
      </c>
      <c r="H71" s="485">
        <v>429.5</v>
      </c>
      <c r="I71" s="484">
        <v>440</v>
      </c>
      <c r="J71" s="479" t="s">
        <v>3748</v>
      </c>
      <c r="K71" s="479">
        <f>H71-F71</f>
        <v>8.5</v>
      </c>
      <c r="L71" s="548">
        <f>(F71*-0.07)/100</f>
        <v>-0.29470000000000002</v>
      </c>
      <c r="M71" s="486">
        <f t="shared" si="44"/>
        <v>1.949002375296912E-2</v>
      </c>
      <c r="N71" s="487" t="s">
        <v>600</v>
      </c>
      <c r="O71" s="522">
        <v>44028</v>
      </c>
      <c r="P71" s="64"/>
      <c r="Q71" s="64"/>
      <c r="R71" s="425" t="s">
        <v>3187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80">
        <v>22</v>
      </c>
      <c r="B72" s="481">
        <v>44028</v>
      </c>
      <c r="C72" s="482"/>
      <c r="D72" s="483" t="s">
        <v>193</v>
      </c>
      <c r="E72" s="484" t="s">
        <v>601</v>
      </c>
      <c r="F72" s="484">
        <v>972.5</v>
      </c>
      <c r="G72" s="485">
        <v>947</v>
      </c>
      <c r="H72" s="485">
        <v>996</v>
      </c>
      <c r="I72" s="484">
        <v>1020</v>
      </c>
      <c r="J72" s="479" t="s">
        <v>3764</v>
      </c>
      <c r="K72" s="479">
        <f>H72-F72</f>
        <v>23.5</v>
      </c>
      <c r="L72" s="548">
        <f>(F72*-0.8)/100</f>
        <v>-7.78</v>
      </c>
      <c r="M72" s="486">
        <f t="shared" si="44"/>
        <v>1.6164524421593829E-2</v>
      </c>
      <c r="N72" s="487" t="s">
        <v>600</v>
      </c>
      <c r="O72" s="488">
        <v>44029</v>
      </c>
      <c r="P72" s="64"/>
      <c r="Q72" s="64"/>
      <c r="R72" s="425" t="s">
        <v>603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80">
        <v>23</v>
      </c>
      <c r="B73" s="481">
        <v>44029</v>
      </c>
      <c r="C73" s="482"/>
      <c r="D73" s="483" t="s">
        <v>186</v>
      </c>
      <c r="E73" s="484" t="s">
        <v>601</v>
      </c>
      <c r="F73" s="484">
        <v>353.5</v>
      </c>
      <c r="G73" s="485">
        <v>344</v>
      </c>
      <c r="H73" s="485">
        <v>361.5</v>
      </c>
      <c r="I73" s="484" t="s">
        <v>3763</v>
      </c>
      <c r="J73" s="479" t="s">
        <v>3798</v>
      </c>
      <c r="K73" s="479">
        <f>H73-F73</f>
        <v>8</v>
      </c>
      <c r="L73" s="548">
        <f>(F73*-0.8)/100</f>
        <v>-2.8280000000000003</v>
      </c>
      <c r="M73" s="486">
        <f t="shared" ref="M73" si="45">(K73+L73)/F73</f>
        <v>1.463083451202263E-2</v>
      </c>
      <c r="N73" s="487" t="s">
        <v>600</v>
      </c>
      <c r="O73" s="488">
        <v>44029</v>
      </c>
      <c r="P73" s="64"/>
      <c r="Q73" s="64"/>
      <c r="R73" s="425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80">
        <v>24</v>
      </c>
      <c r="B74" s="481">
        <v>44029</v>
      </c>
      <c r="C74" s="482"/>
      <c r="D74" s="483" t="s">
        <v>730</v>
      </c>
      <c r="E74" s="484" t="s">
        <v>601</v>
      </c>
      <c r="F74" s="484">
        <v>367</v>
      </c>
      <c r="G74" s="485">
        <v>358</v>
      </c>
      <c r="H74" s="485">
        <v>376</v>
      </c>
      <c r="I74" s="484" t="s">
        <v>3765</v>
      </c>
      <c r="J74" s="479" t="s">
        <v>3406</v>
      </c>
      <c r="K74" s="479">
        <f>H74-F74</f>
        <v>9</v>
      </c>
      <c r="L74" s="548">
        <f>(F74*-0.8)/100</f>
        <v>-2.9360000000000004</v>
      </c>
      <c r="M74" s="486">
        <f t="shared" ref="M74" si="46">(K74+L74)/F74</f>
        <v>1.652316076294278E-2</v>
      </c>
      <c r="N74" s="487" t="s">
        <v>600</v>
      </c>
      <c r="O74" s="488">
        <v>44033</v>
      </c>
      <c r="P74" s="64"/>
      <c r="Q74" s="64"/>
      <c r="R74" s="425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80">
        <v>25</v>
      </c>
      <c r="B75" s="481">
        <v>44032</v>
      </c>
      <c r="C75" s="482"/>
      <c r="D75" s="483" t="s">
        <v>48</v>
      </c>
      <c r="E75" s="484" t="s">
        <v>3628</v>
      </c>
      <c r="F75" s="484">
        <v>111.4</v>
      </c>
      <c r="G75" s="485">
        <v>115</v>
      </c>
      <c r="H75" s="485">
        <v>109.25</v>
      </c>
      <c r="I75" s="484" t="s">
        <v>3776</v>
      </c>
      <c r="J75" s="479" t="s">
        <v>3777</v>
      </c>
      <c r="K75" s="479">
        <f>F75-H75</f>
        <v>2.1500000000000057</v>
      </c>
      <c r="L75" s="548">
        <f>(F75*-0.07)/100</f>
        <v>-7.7980000000000008E-2</v>
      </c>
      <c r="M75" s="486">
        <f t="shared" ref="M75" si="47">(K75+L75)/F75</f>
        <v>1.8599820466786404E-2</v>
      </c>
      <c r="N75" s="487" t="s">
        <v>600</v>
      </c>
      <c r="O75" s="522">
        <v>44032</v>
      </c>
      <c r="P75" s="64"/>
      <c r="Q75" s="64"/>
      <c r="R75" s="425" t="s">
        <v>603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64">
        <v>26</v>
      </c>
      <c r="B76" s="461">
        <v>44032</v>
      </c>
      <c r="C76" s="465"/>
      <c r="D76" s="445" t="s">
        <v>163</v>
      </c>
      <c r="E76" s="446" t="s">
        <v>3628</v>
      </c>
      <c r="F76" s="446">
        <v>1413</v>
      </c>
      <c r="G76" s="466">
        <v>1445</v>
      </c>
      <c r="H76" s="466">
        <v>1440</v>
      </c>
      <c r="I76" s="446">
        <v>1350</v>
      </c>
      <c r="J76" s="447" t="s">
        <v>3778</v>
      </c>
      <c r="K76" s="447">
        <f>F76-H76</f>
        <v>-27</v>
      </c>
      <c r="L76" s="547">
        <f>(F76*-0.07)/100</f>
        <v>-0.98910000000000009</v>
      </c>
      <c r="M76" s="448">
        <f t="shared" ref="M76:M78" si="48">(K76+L76)/F76</f>
        <v>-1.9808280254777072E-2</v>
      </c>
      <c r="N76" s="462" t="s">
        <v>664</v>
      </c>
      <c r="O76" s="573">
        <v>44032</v>
      </c>
      <c r="P76" s="64"/>
      <c r="Q76" s="64"/>
      <c r="R76" s="425" t="s">
        <v>3187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80">
        <v>27</v>
      </c>
      <c r="B77" s="481">
        <v>44032</v>
      </c>
      <c r="C77" s="482"/>
      <c r="D77" s="483" t="s">
        <v>47</v>
      </c>
      <c r="E77" s="484" t="s">
        <v>601</v>
      </c>
      <c r="F77" s="484">
        <v>1482</v>
      </c>
      <c r="G77" s="485">
        <v>1445</v>
      </c>
      <c r="H77" s="485">
        <v>1520</v>
      </c>
      <c r="I77" s="484" t="s">
        <v>3779</v>
      </c>
      <c r="J77" s="479" t="s">
        <v>3785</v>
      </c>
      <c r="K77" s="479">
        <f>H77-F77</f>
        <v>38</v>
      </c>
      <c r="L77" s="548">
        <f>(F77*-0.8)/100</f>
        <v>-11.856000000000002</v>
      </c>
      <c r="M77" s="486">
        <f t="shared" si="48"/>
        <v>1.764102564102564E-2</v>
      </c>
      <c r="N77" s="487" t="s">
        <v>600</v>
      </c>
      <c r="O77" s="488">
        <v>44033</v>
      </c>
      <c r="P77" s="64"/>
      <c r="Q77" s="64"/>
      <c r="R77" s="425" t="s">
        <v>603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80">
        <v>28</v>
      </c>
      <c r="B78" s="481">
        <v>44033</v>
      </c>
      <c r="C78" s="534"/>
      <c r="D78" s="483" t="s">
        <v>48</v>
      </c>
      <c r="E78" s="484" t="s">
        <v>3628</v>
      </c>
      <c r="F78" s="484">
        <v>112</v>
      </c>
      <c r="G78" s="485">
        <v>115</v>
      </c>
      <c r="H78" s="485">
        <v>110.35</v>
      </c>
      <c r="I78" s="484" t="s">
        <v>3776</v>
      </c>
      <c r="J78" s="479" t="s">
        <v>3790</v>
      </c>
      <c r="K78" s="479">
        <f>F78-H78</f>
        <v>1.6500000000000057</v>
      </c>
      <c r="L78" s="548">
        <f>(F78*-0.07)/100</f>
        <v>-7.8400000000000011E-2</v>
      </c>
      <c r="M78" s="486">
        <f t="shared" si="48"/>
        <v>1.4032142857142908E-2</v>
      </c>
      <c r="N78" s="487" t="s">
        <v>600</v>
      </c>
      <c r="O78" s="522">
        <v>44033</v>
      </c>
      <c r="P78" s="64"/>
      <c r="Q78" s="64"/>
      <c r="R78" s="425" t="s">
        <v>603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574">
        <v>29</v>
      </c>
      <c r="B79" s="575">
        <v>44033</v>
      </c>
      <c r="C79" s="576"/>
      <c r="D79" s="577" t="s">
        <v>135</v>
      </c>
      <c r="E79" s="578" t="s">
        <v>3628</v>
      </c>
      <c r="F79" s="578">
        <v>271</v>
      </c>
      <c r="G79" s="579">
        <v>278</v>
      </c>
      <c r="H79" s="579">
        <v>269.5</v>
      </c>
      <c r="I79" s="578" t="s">
        <v>3786</v>
      </c>
      <c r="J79" s="580" t="s">
        <v>3787</v>
      </c>
      <c r="K79" s="580">
        <f>F79-H79</f>
        <v>1.5</v>
      </c>
      <c r="L79" s="581">
        <f>(F79*-0.07)/100</f>
        <v>-0.18970000000000004</v>
      </c>
      <c r="M79" s="582">
        <f t="shared" ref="M79:M80" si="49">(K79+L79)/F79</f>
        <v>4.8350553505535059E-3</v>
      </c>
      <c r="N79" s="583" t="s">
        <v>600</v>
      </c>
      <c r="O79" s="584">
        <v>44033</v>
      </c>
      <c r="P79" s="64"/>
      <c r="Q79" s="64"/>
      <c r="R79" s="425" t="s">
        <v>603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480">
        <v>30</v>
      </c>
      <c r="B80" s="481">
        <v>44034</v>
      </c>
      <c r="C80" s="534"/>
      <c r="D80" s="483" t="s">
        <v>138</v>
      </c>
      <c r="E80" s="484" t="s">
        <v>3628</v>
      </c>
      <c r="F80" s="484">
        <v>610.5</v>
      </c>
      <c r="G80" s="485">
        <v>626</v>
      </c>
      <c r="H80" s="485">
        <v>599</v>
      </c>
      <c r="I80" s="484" t="s">
        <v>3793</v>
      </c>
      <c r="J80" s="479" t="s">
        <v>3796</v>
      </c>
      <c r="K80" s="479">
        <f>F80-H80</f>
        <v>11.5</v>
      </c>
      <c r="L80" s="548">
        <f>(F80*-0.07)/100</f>
        <v>-0.42735000000000006</v>
      </c>
      <c r="M80" s="486">
        <f t="shared" si="49"/>
        <v>1.8137018837018837E-2</v>
      </c>
      <c r="N80" s="487" t="s">
        <v>600</v>
      </c>
      <c r="O80" s="522">
        <v>44034</v>
      </c>
      <c r="P80" s="64"/>
      <c r="Q80" s="64"/>
      <c r="R80" s="425" t="s">
        <v>603</v>
      </c>
      <c r="S80" s="6"/>
      <c r="T80" s="6"/>
      <c r="U80" s="6"/>
      <c r="V80" s="6"/>
      <c r="W80" s="6"/>
      <c r="X80" s="6"/>
      <c r="Y80" s="6"/>
      <c r="Z80" s="6"/>
      <c r="AA80" s="6"/>
    </row>
    <row r="81" spans="1:34" s="9" customFormat="1" ht="15" customHeight="1">
      <c r="A81" s="480">
        <v>31</v>
      </c>
      <c r="B81" s="481">
        <v>44034</v>
      </c>
      <c r="C81" s="534"/>
      <c r="D81" s="483" t="s">
        <v>3794</v>
      </c>
      <c r="E81" s="484" t="s">
        <v>3628</v>
      </c>
      <c r="F81" s="484">
        <v>275</v>
      </c>
      <c r="G81" s="485">
        <v>282</v>
      </c>
      <c r="H81" s="485">
        <v>270.5</v>
      </c>
      <c r="I81" s="484" t="s">
        <v>3795</v>
      </c>
      <c r="J81" s="479" t="s">
        <v>3797</v>
      </c>
      <c r="K81" s="479">
        <f>F81-H81</f>
        <v>4.5</v>
      </c>
      <c r="L81" s="548">
        <f>(F81*-0.07)/100</f>
        <v>-0.19250000000000003</v>
      </c>
      <c r="M81" s="486">
        <f t="shared" ref="M81:M82" si="50">(K81+L81)/F81</f>
        <v>1.5663636363636366E-2</v>
      </c>
      <c r="N81" s="487" t="s">
        <v>600</v>
      </c>
      <c r="O81" s="522">
        <v>44034</v>
      </c>
      <c r="P81" s="64"/>
      <c r="Q81" s="64"/>
      <c r="R81" s="425" t="s">
        <v>603</v>
      </c>
      <c r="S81" s="6"/>
      <c r="T81" s="6"/>
      <c r="U81" s="6"/>
      <c r="V81" s="6"/>
      <c r="W81" s="6"/>
      <c r="X81" s="6"/>
      <c r="Y81" s="6"/>
      <c r="Z81" s="6"/>
      <c r="AA81" s="6"/>
    </row>
    <row r="82" spans="1:34" s="9" customFormat="1" ht="15" customHeight="1">
      <c r="A82" s="480">
        <v>32</v>
      </c>
      <c r="B82" s="481">
        <v>44035</v>
      </c>
      <c r="C82" s="534"/>
      <c r="D82" s="483" t="s">
        <v>3811</v>
      </c>
      <c r="E82" s="484" t="s">
        <v>601</v>
      </c>
      <c r="F82" s="484">
        <v>308</v>
      </c>
      <c r="G82" s="485">
        <v>298</v>
      </c>
      <c r="H82" s="485">
        <v>316</v>
      </c>
      <c r="I82" s="484">
        <v>325</v>
      </c>
      <c r="J82" s="479" t="s">
        <v>3798</v>
      </c>
      <c r="K82" s="479">
        <f>H82-F82</f>
        <v>8</v>
      </c>
      <c r="L82" s="548">
        <f>(F82*-0.07)/100</f>
        <v>-0.21560000000000001</v>
      </c>
      <c r="M82" s="486">
        <f t="shared" si="50"/>
        <v>2.5274025974025973E-2</v>
      </c>
      <c r="N82" s="487" t="s">
        <v>600</v>
      </c>
      <c r="O82" s="522">
        <v>44035</v>
      </c>
      <c r="P82" s="64"/>
      <c r="Q82" s="64"/>
      <c r="R82" s="425" t="s">
        <v>3187</v>
      </c>
      <c r="S82" s="6"/>
      <c r="T82" s="6"/>
      <c r="U82" s="6"/>
      <c r="V82" s="6"/>
      <c r="W82" s="6"/>
      <c r="X82" s="6"/>
      <c r="Y82" s="6"/>
      <c r="Z82" s="6"/>
      <c r="AA82" s="6"/>
    </row>
    <row r="83" spans="1:34" s="9" customFormat="1" ht="15" customHeight="1">
      <c r="A83" s="532">
        <v>33</v>
      </c>
      <c r="B83" s="533">
        <v>44035</v>
      </c>
      <c r="C83" s="534"/>
      <c r="D83" s="535" t="s">
        <v>190</v>
      </c>
      <c r="E83" s="536" t="s">
        <v>601</v>
      </c>
      <c r="F83" s="536" t="s">
        <v>3812</v>
      </c>
      <c r="G83" s="537">
        <v>2300</v>
      </c>
      <c r="H83" s="537"/>
      <c r="I83" s="536" t="s">
        <v>3813</v>
      </c>
      <c r="J83" s="538" t="s">
        <v>602</v>
      </c>
      <c r="K83" s="538"/>
      <c r="L83" s="539"/>
      <c r="M83" s="540"/>
      <c r="N83" s="541"/>
      <c r="O83" s="542"/>
      <c r="P83" s="64"/>
      <c r="Q83" s="64"/>
      <c r="R83" s="425" t="s">
        <v>3187</v>
      </c>
      <c r="S83" s="6"/>
      <c r="T83" s="6"/>
      <c r="U83" s="6"/>
      <c r="V83" s="6"/>
      <c r="W83" s="6"/>
      <c r="X83" s="6"/>
      <c r="Y83" s="6"/>
      <c r="Z83" s="6"/>
      <c r="AA83" s="6"/>
    </row>
    <row r="84" spans="1:34" s="9" customFormat="1" ht="15" customHeight="1">
      <c r="A84" s="532">
        <v>34</v>
      </c>
      <c r="B84" s="533">
        <v>44035</v>
      </c>
      <c r="C84" s="534"/>
      <c r="D84" s="535" t="s">
        <v>138</v>
      </c>
      <c r="E84" s="536" t="s">
        <v>3628</v>
      </c>
      <c r="F84" s="536" t="s">
        <v>3817</v>
      </c>
      <c r="G84" s="537">
        <v>622</v>
      </c>
      <c r="H84" s="537"/>
      <c r="I84" s="536" t="s">
        <v>3818</v>
      </c>
      <c r="J84" s="538" t="s">
        <v>602</v>
      </c>
      <c r="K84" s="538"/>
      <c r="L84" s="539"/>
      <c r="M84" s="540"/>
      <c r="N84" s="541"/>
      <c r="O84" s="542"/>
      <c r="P84" s="64"/>
      <c r="Q84" s="64"/>
      <c r="R84" s="425" t="s">
        <v>603</v>
      </c>
      <c r="S84" s="6"/>
      <c r="T84" s="6"/>
      <c r="U84" s="6"/>
      <c r="V84" s="6"/>
      <c r="W84" s="6"/>
      <c r="X84" s="6"/>
      <c r="Y84" s="6"/>
      <c r="Z84" s="6"/>
      <c r="AA84" s="6"/>
    </row>
    <row r="85" spans="1:34" s="9" customFormat="1" ht="15" customHeight="1">
      <c r="A85" s="480">
        <v>35</v>
      </c>
      <c r="B85" s="481">
        <v>44035</v>
      </c>
      <c r="C85" s="534"/>
      <c r="D85" s="483" t="s">
        <v>135</v>
      </c>
      <c r="E85" s="484" t="s">
        <v>3628</v>
      </c>
      <c r="F85" s="484">
        <v>275</v>
      </c>
      <c r="G85" s="485">
        <v>282</v>
      </c>
      <c r="H85" s="485">
        <v>271.5</v>
      </c>
      <c r="I85" s="484" t="s">
        <v>3795</v>
      </c>
      <c r="J85" s="479" t="s">
        <v>3819</v>
      </c>
      <c r="K85" s="479">
        <f>F85-H85</f>
        <v>3.5</v>
      </c>
      <c r="L85" s="548">
        <f>(F85*-0.07)/100</f>
        <v>-0.19250000000000003</v>
      </c>
      <c r="M85" s="486">
        <f t="shared" ref="M85" si="51">(K85+L85)/F85</f>
        <v>1.2027272727272728E-2</v>
      </c>
      <c r="N85" s="487" t="s">
        <v>600</v>
      </c>
      <c r="O85" s="522">
        <v>44035</v>
      </c>
      <c r="P85" s="64"/>
      <c r="Q85" s="64"/>
      <c r="R85" s="425" t="s">
        <v>603</v>
      </c>
      <c r="S85" s="6"/>
      <c r="T85" s="6"/>
      <c r="U85" s="6"/>
      <c r="V85" s="6"/>
      <c r="W85" s="6"/>
      <c r="X85" s="6"/>
      <c r="Y85" s="6"/>
      <c r="Z85" s="6"/>
      <c r="AA85" s="6"/>
    </row>
    <row r="86" spans="1:34" s="9" customFormat="1" ht="15" customHeight="1">
      <c r="A86" s="532"/>
      <c r="B86" s="533"/>
      <c r="C86" s="534"/>
      <c r="D86" s="535"/>
      <c r="E86" s="536"/>
      <c r="F86" s="536"/>
      <c r="G86" s="537"/>
      <c r="H86" s="537"/>
      <c r="I86" s="536"/>
      <c r="J86" s="538"/>
      <c r="K86" s="538"/>
      <c r="L86" s="539"/>
      <c r="M86" s="540"/>
      <c r="N86" s="541"/>
      <c r="O86" s="542"/>
      <c r="P86" s="64"/>
      <c r="Q86" s="64"/>
      <c r="R86" s="425"/>
      <c r="S86" s="6"/>
      <c r="T86" s="6"/>
      <c r="U86" s="6"/>
      <c r="V86" s="6"/>
      <c r="W86" s="6"/>
      <c r="X86" s="6"/>
      <c r="Y86" s="6"/>
      <c r="Z86" s="6"/>
      <c r="AA86" s="6"/>
    </row>
    <row r="87" spans="1:34" s="9" customFormat="1" ht="15" customHeight="1">
      <c r="A87" s="532"/>
      <c r="B87" s="533"/>
      <c r="C87" s="534"/>
      <c r="D87" s="535"/>
      <c r="E87" s="536"/>
      <c r="F87" s="536"/>
      <c r="G87" s="537"/>
      <c r="H87" s="537"/>
      <c r="I87" s="536"/>
      <c r="J87" s="538"/>
      <c r="K87" s="538"/>
      <c r="L87" s="539"/>
      <c r="M87" s="540"/>
      <c r="N87" s="541"/>
      <c r="O87" s="542"/>
      <c r="P87" s="64"/>
      <c r="Q87" s="64"/>
      <c r="R87" s="425"/>
      <c r="S87" s="6"/>
      <c r="T87" s="6"/>
      <c r="U87" s="6"/>
      <c r="V87" s="6"/>
      <c r="W87" s="6"/>
      <c r="X87" s="6"/>
      <c r="Y87" s="6"/>
      <c r="Z87" s="6"/>
      <c r="AA87" s="6"/>
    </row>
    <row r="88" spans="1:34" ht="15" customHeight="1">
      <c r="A88" s="417"/>
      <c r="B88" s="417"/>
      <c r="C88" s="417"/>
      <c r="D88" s="417"/>
      <c r="E88" s="417"/>
      <c r="F88" s="444"/>
      <c r="G88" s="444"/>
      <c r="H88" s="444"/>
      <c r="I88" s="444"/>
      <c r="J88" s="495"/>
      <c r="K88" s="444"/>
      <c r="L88" s="444"/>
      <c r="M88" s="378"/>
      <c r="N88" s="380"/>
      <c r="O88" s="380"/>
      <c r="P88" s="7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4" ht="44.25" customHeight="1">
      <c r="A89" s="23" t="s">
        <v>604</v>
      </c>
      <c r="B89" s="39"/>
      <c r="C89" s="39"/>
      <c r="D89" s="40"/>
      <c r="E89" s="36"/>
      <c r="F89" s="36"/>
      <c r="G89" s="35"/>
      <c r="H89" s="35"/>
      <c r="I89" s="36"/>
      <c r="J89" s="17"/>
      <c r="K89" s="79"/>
      <c r="L89" s="80"/>
      <c r="M89" s="79"/>
      <c r="N89" s="81"/>
      <c r="O89" s="79"/>
      <c r="P89" s="7"/>
      <c r="Q89" s="16"/>
      <c r="R89" s="12"/>
      <c r="S89" s="16"/>
      <c r="T89" s="16"/>
      <c r="U89" s="16"/>
      <c r="V89" s="16"/>
      <c r="W89" s="16"/>
      <c r="X89" s="16"/>
      <c r="Y89" s="16"/>
      <c r="Z89" s="5"/>
      <c r="AA89" s="5"/>
      <c r="AB89" s="5"/>
    </row>
    <row r="90" spans="1:34" s="6" customFormat="1">
      <c r="A90" s="29" t="s">
        <v>605</v>
      </c>
      <c r="B90" s="23"/>
      <c r="C90" s="23"/>
      <c r="D90" s="23"/>
      <c r="E90" s="5"/>
      <c r="F90" s="30" t="s">
        <v>606</v>
      </c>
      <c r="G90" s="41"/>
      <c r="H90" s="42"/>
      <c r="I90" s="82"/>
      <c r="J90" s="17"/>
      <c r="K90" s="83"/>
      <c r="L90" s="84"/>
      <c r="M90" s="85"/>
      <c r="N90" s="86"/>
      <c r="O90" s="87"/>
      <c r="P90" s="5"/>
      <c r="Q90" s="4"/>
      <c r="R90" s="12"/>
      <c r="Z90" s="9"/>
      <c r="AA90" s="9"/>
      <c r="AB90" s="9"/>
      <c r="AC90" s="9"/>
      <c r="AD90" s="9"/>
      <c r="AE90" s="9"/>
      <c r="AF90" s="9"/>
      <c r="AG90" s="9"/>
      <c r="AH90" s="9"/>
    </row>
    <row r="91" spans="1:34" s="9" customFormat="1" ht="14.25" customHeight="1">
      <c r="A91" s="29"/>
      <c r="B91" s="23"/>
      <c r="C91" s="23"/>
      <c r="D91" s="23"/>
      <c r="E91" s="32"/>
      <c r="F91" s="30" t="s">
        <v>608</v>
      </c>
      <c r="G91" s="41"/>
      <c r="H91" s="42"/>
      <c r="I91" s="82"/>
      <c r="J91" s="17"/>
      <c r="K91" s="83"/>
      <c r="L91" s="84"/>
      <c r="M91" s="85"/>
      <c r="N91" s="86"/>
      <c r="O91" s="87"/>
      <c r="P91" s="5"/>
      <c r="Q91" s="4"/>
      <c r="R91" s="12"/>
      <c r="S91" s="6"/>
      <c r="Y91" s="6"/>
      <c r="Z91" s="6"/>
    </row>
    <row r="92" spans="1:34" s="9" customFormat="1" ht="14.25" customHeight="1">
      <c r="A92" s="23"/>
      <c r="B92" s="23"/>
      <c r="C92" s="23"/>
      <c r="D92" s="23"/>
      <c r="E92" s="32"/>
      <c r="F92" s="17"/>
      <c r="G92" s="17"/>
      <c r="H92" s="31"/>
      <c r="I92" s="36"/>
      <c r="J92" s="71"/>
      <c r="K92" s="68"/>
      <c r="L92" s="69"/>
      <c r="M92" s="17"/>
      <c r="N92" s="72"/>
      <c r="O92" s="57"/>
      <c r="P92" s="8"/>
      <c r="Q92" s="4"/>
      <c r="R92" s="12"/>
      <c r="S92" s="6"/>
      <c r="Y92" s="6"/>
      <c r="Z92" s="6"/>
    </row>
    <row r="93" spans="1:34" s="9" customFormat="1" ht="15">
      <c r="A93" s="43" t="s">
        <v>615</v>
      </c>
      <c r="B93" s="43"/>
      <c r="C93" s="43"/>
      <c r="D93" s="43"/>
      <c r="E93" s="32"/>
      <c r="F93" s="17"/>
      <c r="G93" s="12"/>
      <c r="H93" s="17"/>
      <c r="I93" s="12"/>
      <c r="J93" s="88"/>
      <c r="K93" s="12"/>
      <c r="L93" s="12"/>
      <c r="M93" s="12"/>
      <c r="N93" s="12"/>
      <c r="O93" s="89"/>
      <c r="P93"/>
      <c r="Q93" s="4"/>
      <c r="R93" s="12"/>
      <c r="S93" s="6"/>
      <c r="Y93" s="6"/>
      <c r="Z93" s="6"/>
    </row>
    <row r="94" spans="1:34" s="9" customFormat="1" ht="38.25">
      <c r="A94" s="21" t="s">
        <v>16</v>
      </c>
      <c r="B94" s="21" t="s">
        <v>575</v>
      </c>
      <c r="C94" s="21"/>
      <c r="D94" s="22" t="s">
        <v>588</v>
      </c>
      <c r="E94" s="21" t="s">
        <v>589</v>
      </c>
      <c r="F94" s="21" t="s">
        <v>590</v>
      </c>
      <c r="G94" s="21" t="s">
        <v>610</v>
      </c>
      <c r="H94" s="21" t="s">
        <v>592</v>
      </c>
      <c r="I94" s="21" t="s">
        <v>593</v>
      </c>
      <c r="J94" s="20" t="s">
        <v>594</v>
      </c>
      <c r="K94" s="77" t="s">
        <v>616</v>
      </c>
      <c r="L94" s="63" t="s">
        <v>3720</v>
      </c>
      <c r="M94" s="77" t="s">
        <v>612</v>
      </c>
      <c r="N94" s="21" t="s">
        <v>613</v>
      </c>
      <c r="O94" s="20" t="s">
        <v>597</v>
      </c>
      <c r="P94" s="90" t="s">
        <v>598</v>
      </c>
      <c r="Q94" s="4"/>
      <c r="R94" s="17"/>
      <c r="S94" s="6"/>
      <c r="Y94" s="6"/>
      <c r="Z94" s="6"/>
    </row>
    <row r="95" spans="1:34" s="9" customFormat="1" ht="14.25">
      <c r="A95" s="613">
        <v>1</v>
      </c>
      <c r="B95" s="617">
        <v>44013</v>
      </c>
      <c r="C95" s="474"/>
      <c r="D95" s="475" t="s">
        <v>3651</v>
      </c>
      <c r="E95" s="476" t="s">
        <v>3628</v>
      </c>
      <c r="F95" s="476">
        <v>10395</v>
      </c>
      <c r="G95" s="476">
        <v>10555</v>
      </c>
      <c r="H95" s="476">
        <v>10555</v>
      </c>
      <c r="I95" s="476">
        <v>10200</v>
      </c>
      <c r="J95" s="617" t="s">
        <v>3661</v>
      </c>
      <c r="K95" s="477" t="s">
        <v>3658</v>
      </c>
      <c r="L95" s="613">
        <f>(((F95*-0.06)/100)*N95)-100</f>
        <v>-567.77499999999986</v>
      </c>
      <c r="M95" s="613">
        <f>-8100-568</f>
        <v>-8668</v>
      </c>
      <c r="N95" s="613">
        <v>75</v>
      </c>
      <c r="O95" s="613" t="s">
        <v>664</v>
      </c>
      <c r="P95" s="615">
        <v>44014</v>
      </c>
      <c r="Q95" s="394"/>
      <c r="R95" s="344" t="s">
        <v>603</v>
      </c>
      <c r="S95" s="40"/>
      <c r="Y95" s="6"/>
      <c r="Z95" s="6"/>
    </row>
    <row r="96" spans="1:34" s="9" customFormat="1" ht="14.25">
      <c r="A96" s="614"/>
      <c r="B96" s="618"/>
      <c r="C96" s="474"/>
      <c r="D96" s="475" t="s">
        <v>3652</v>
      </c>
      <c r="E96" s="476" t="s">
        <v>3628</v>
      </c>
      <c r="F96" s="478" t="s">
        <v>3657</v>
      </c>
      <c r="G96" s="476"/>
      <c r="H96" s="476">
        <v>36</v>
      </c>
      <c r="I96" s="476"/>
      <c r="J96" s="618"/>
      <c r="K96" s="477" t="s">
        <v>3659</v>
      </c>
      <c r="L96" s="614"/>
      <c r="M96" s="614"/>
      <c r="N96" s="614"/>
      <c r="O96" s="614"/>
      <c r="P96" s="616"/>
      <c r="Q96" s="4"/>
      <c r="R96" s="425"/>
      <c r="S96" s="6"/>
      <c r="Y96" s="6"/>
      <c r="Z96" s="6"/>
    </row>
    <row r="97" spans="1:34" s="407" customFormat="1" ht="14.25">
      <c r="A97" s="603">
        <v>2</v>
      </c>
      <c r="B97" s="604">
        <v>44021</v>
      </c>
      <c r="C97" s="531"/>
      <c r="D97" s="524" t="s">
        <v>3651</v>
      </c>
      <c r="E97" s="530" t="s">
        <v>3628</v>
      </c>
      <c r="F97" s="526">
        <v>10765</v>
      </c>
      <c r="G97" s="530">
        <v>11010</v>
      </c>
      <c r="H97" s="530">
        <v>10690</v>
      </c>
      <c r="I97" s="530" t="s">
        <v>3697</v>
      </c>
      <c r="J97" s="605" t="s">
        <v>3728</v>
      </c>
      <c r="K97" s="529" t="s">
        <v>3727</v>
      </c>
      <c r="L97" s="607">
        <f>((F97*75)*-0.06%)-100</f>
        <v>-584.42499999999995</v>
      </c>
      <c r="M97" s="607">
        <v>6541</v>
      </c>
      <c r="N97" s="607">
        <v>75</v>
      </c>
      <c r="O97" s="607" t="s">
        <v>600</v>
      </c>
      <c r="P97" s="609">
        <v>44026</v>
      </c>
      <c r="Q97" s="394"/>
      <c r="R97" s="344" t="s">
        <v>603</v>
      </c>
      <c r="S97" s="40"/>
      <c r="Y97" s="40"/>
      <c r="Z97" s="40"/>
    </row>
    <row r="98" spans="1:34" s="407" customFormat="1" ht="14.25">
      <c r="A98" s="603"/>
      <c r="B98" s="604"/>
      <c r="C98" s="531"/>
      <c r="D98" s="524" t="s">
        <v>3696</v>
      </c>
      <c r="E98" s="530" t="s">
        <v>3628</v>
      </c>
      <c r="F98" s="528" t="s">
        <v>3726</v>
      </c>
      <c r="G98" s="530"/>
      <c r="H98" s="530">
        <v>76</v>
      </c>
      <c r="I98" s="530"/>
      <c r="J98" s="606"/>
      <c r="K98" s="529" t="s">
        <v>3739</v>
      </c>
      <c r="L98" s="608"/>
      <c r="M98" s="608"/>
      <c r="N98" s="608"/>
      <c r="O98" s="608"/>
      <c r="P98" s="610"/>
      <c r="Q98" s="394"/>
      <c r="R98" s="344"/>
      <c r="S98" s="40"/>
      <c r="Y98" s="40"/>
      <c r="Z98" s="40"/>
    </row>
    <row r="99" spans="1:34" s="407" customFormat="1" ht="14.25">
      <c r="A99" s="603">
        <v>3</v>
      </c>
      <c r="B99" s="604">
        <v>44025</v>
      </c>
      <c r="C99" s="523"/>
      <c r="D99" s="524" t="s">
        <v>3713</v>
      </c>
      <c r="E99" s="525" t="s">
        <v>3628</v>
      </c>
      <c r="F99" s="526">
        <v>22530</v>
      </c>
      <c r="G99" s="525">
        <v>23100</v>
      </c>
      <c r="H99" s="525">
        <v>22145</v>
      </c>
      <c r="I99" s="525">
        <v>21800</v>
      </c>
      <c r="J99" s="605" t="s">
        <v>3718</v>
      </c>
      <c r="K99" s="529" t="s">
        <v>3716</v>
      </c>
      <c r="L99" s="607">
        <f>(((-(F99*N99)*0.06))/100)-100</f>
        <v>-370.36</v>
      </c>
      <c r="M99" s="607">
        <v>4380</v>
      </c>
      <c r="N99" s="607">
        <v>20</v>
      </c>
      <c r="O99" s="607" t="s">
        <v>600</v>
      </c>
      <c r="P99" s="609">
        <v>44025</v>
      </c>
      <c r="Q99" s="394"/>
      <c r="R99" s="344" t="s">
        <v>603</v>
      </c>
      <c r="S99" s="40"/>
      <c r="Y99" s="40"/>
      <c r="Z99" s="40"/>
    </row>
    <row r="100" spans="1:34" s="407" customFormat="1" ht="14.25">
      <c r="A100" s="603"/>
      <c r="B100" s="604"/>
      <c r="C100" s="523"/>
      <c r="D100" s="524" t="s">
        <v>3714</v>
      </c>
      <c r="E100" s="525" t="s">
        <v>3628</v>
      </c>
      <c r="F100" s="528" t="s">
        <v>3715</v>
      </c>
      <c r="G100" s="525"/>
      <c r="H100" s="525">
        <v>512.5</v>
      </c>
      <c r="I100" s="525"/>
      <c r="J100" s="606"/>
      <c r="K100" s="529" t="s">
        <v>3717</v>
      </c>
      <c r="L100" s="608"/>
      <c r="M100" s="608"/>
      <c r="N100" s="608"/>
      <c r="O100" s="608"/>
      <c r="P100" s="610"/>
      <c r="Q100" s="394"/>
      <c r="R100" s="344"/>
      <c r="S100" s="40"/>
      <c r="Y100" s="40"/>
      <c r="Z100" s="40"/>
    </row>
    <row r="101" spans="1:34" s="553" customFormat="1" ht="14.25">
      <c r="A101" s="603">
        <v>4</v>
      </c>
      <c r="B101" s="604">
        <v>44027</v>
      </c>
      <c r="C101" s="544"/>
      <c r="D101" s="524" t="s">
        <v>3651</v>
      </c>
      <c r="E101" s="543" t="s">
        <v>3628</v>
      </c>
      <c r="F101" s="526">
        <v>10780</v>
      </c>
      <c r="G101" s="543">
        <v>11010</v>
      </c>
      <c r="H101" s="543">
        <v>10665</v>
      </c>
      <c r="I101" s="543">
        <v>10500</v>
      </c>
      <c r="J101" s="605" t="s">
        <v>3741</v>
      </c>
      <c r="K101" s="529" t="s">
        <v>3738</v>
      </c>
      <c r="L101" s="607">
        <f>((F101*75)*-0.03%)-50</f>
        <v>-292.54999999999995</v>
      </c>
      <c r="M101" s="607">
        <v>6645</v>
      </c>
      <c r="N101" s="607">
        <v>75</v>
      </c>
      <c r="O101" s="607" t="s">
        <v>600</v>
      </c>
      <c r="P101" s="611">
        <v>44027</v>
      </c>
      <c r="Q101" s="550"/>
      <c r="R101" s="551" t="s">
        <v>603</v>
      </c>
      <c r="S101" s="552"/>
      <c r="Y101" s="552"/>
      <c r="Z101" s="552"/>
    </row>
    <row r="102" spans="1:34" s="553" customFormat="1" ht="14.25">
      <c r="A102" s="603"/>
      <c r="B102" s="604"/>
      <c r="C102" s="544"/>
      <c r="D102" s="524" t="s">
        <v>3696</v>
      </c>
      <c r="E102" s="543" t="s">
        <v>3628</v>
      </c>
      <c r="F102" s="528" t="s">
        <v>3737</v>
      </c>
      <c r="G102" s="543"/>
      <c r="H102" s="543">
        <v>102.5</v>
      </c>
      <c r="I102" s="543"/>
      <c r="J102" s="606"/>
      <c r="K102" s="529" t="s">
        <v>3740</v>
      </c>
      <c r="L102" s="608"/>
      <c r="M102" s="608"/>
      <c r="N102" s="608"/>
      <c r="O102" s="608"/>
      <c r="P102" s="612"/>
      <c r="Q102" s="550"/>
      <c r="R102" s="551"/>
      <c r="S102" s="552"/>
      <c r="Y102" s="552"/>
      <c r="Z102" s="552"/>
    </row>
    <row r="103" spans="1:34" s="553" customFormat="1" ht="14.25">
      <c r="A103" s="603">
        <v>5</v>
      </c>
      <c r="B103" s="604">
        <v>44028</v>
      </c>
      <c r="C103" s="555"/>
      <c r="D103" s="524" t="s">
        <v>3749</v>
      </c>
      <c r="E103" s="554" t="s">
        <v>601</v>
      </c>
      <c r="F103" s="526">
        <v>185</v>
      </c>
      <c r="G103" s="554">
        <v>179</v>
      </c>
      <c r="H103" s="554">
        <v>188.3</v>
      </c>
      <c r="I103" s="554">
        <v>195</v>
      </c>
      <c r="J103" s="605" t="s">
        <v>3762</v>
      </c>
      <c r="K103" s="529" t="s">
        <v>3760</v>
      </c>
      <c r="L103" s="607">
        <v>-433</v>
      </c>
      <c r="M103" s="607">
        <v>9317</v>
      </c>
      <c r="N103" s="607">
        <v>3000</v>
      </c>
      <c r="O103" s="607" t="s">
        <v>600</v>
      </c>
      <c r="P103" s="609">
        <v>44029</v>
      </c>
      <c r="Q103" s="550"/>
      <c r="R103" s="551" t="s">
        <v>603</v>
      </c>
      <c r="S103" s="552"/>
      <c r="Y103" s="552"/>
      <c r="Z103" s="552"/>
    </row>
    <row r="104" spans="1:34" s="553" customFormat="1" ht="14.25">
      <c r="A104" s="603"/>
      <c r="B104" s="604"/>
      <c r="C104" s="555"/>
      <c r="D104" s="524" t="s">
        <v>3750</v>
      </c>
      <c r="E104" s="554" t="s">
        <v>3628</v>
      </c>
      <c r="F104" s="528" t="s">
        <v>3756</v>
      </c>
      <c r="G104" s="554"/>
      <c r="H104" s="554">
        <v>5.05</v>
      </c>
      <c r="I104" s="554"/>
      <c r="J104" s="606"/>
      <c r="K104" s="527" t="s">
        <v>3761</v>
      </c>
      <c r="L104" s="608"/>
      <c r="M104" s="608"/>
      <c r="N104" s="608"/>
      <c r="O104" s="608"/>
      <c r="P104" s="610"/>
      <c r="Q104" s="550"/>
      <c r="R104" s="551"/>
      <c r="S104" s="552"/>
      <c r="Y104" s="552"/>
      <c r="Z104" s="552"/>
    </row>
    <row r="105" spans="1:34" s="553" customFormat="1" ht="14.25">
      <c r="A105" s="623">
        <v>6</v>
      </c>
      <c r="B105" s="624">
        <v>44029</v>
      </c>
      <c r="C105" s="474"/>
      <c r="D105" s="475" t="s">
        <v>3758</v>
      </c>
      <c r="E105" s="476" t="s">
        <v>3628</v>
      </c>
      <c r="F105" s="571">
        <v>10780</v>
      </c>
      <c r="G105" s="476">
        <v>11010</v>
      </c>
      <c r="H105" s="476">
        <v>10965</v>
      </c>
      <c r="I105" s="476">
        <v>10500</v>
      </c>
      <c r="J105" s="624" t="s">
        <v>3775</v>
      </c>
      <c r="K105" s="477" t="s">
        <v>3774</v>
      </c>
      <c r="L105" s="613">
        <f>((F105*75)*-0.06%)-100</f>
        <v>-585.09999999999991</v>
      </c>
      <c r="M105" s="613">
        <v>-11085.1</v>
      </c>
      <c r="N105" s="613">
        <v>75</v>
      </c>
      <c r="O105" s="613" t="s">
        <v>664</v>
      </c>
      <c r="P105" s="615">
        <v>44032</v>
      </c>
      <c r="Q105" s="550"/>
      <c r="R105" s="551" t="s">
        <v>603</v>
      </c>
      <c r="S105" s="552"/>
      <c r="Y105" s="552"/>
      <c r="Z105" s="552"/>
    </row>
    <row r="106" spans="1:34" s="553" customFormat="1" ht="14.25">
      <c r="A106" s="623"/>
      <c r="B106" s="624"/>
      <c r="C106" s="474"/>
      <c r="D106" s="475" t="s">
        <v>3759</v>
      </c>
      <c r="E106" s="476" t="s">
        <v>3628</v>
      </c>
      <c r="F106" s="571">
        <v>87.5</v>
      </c>
      <c r="G106" s="476"/>
      <c r="H106" s="476">
        <v>42.5</v>
      </c>
      <c r="I106" s="476"/>
      <c r="J106" s="624"/>
      <c r="K106" s="572" t="s">
        <v>3710</v>
      </c>
      <c r="L106" s="614"/>
      <c r="M106" s="614"/>
      <c r="N106" s="614"/>
      <c r="O106" s="614"/>
      <c r="P106" s="616"/>
      <c r="Q106" s="550"/>
      <c r="R106" s="551"/>
      <c r="S106" s="552"/>
      <c r="Y106" s="552"/>
      <c r="Z106" s="552"/>
    </row>
    <row r="107" spans="1:34" s="553" customFormat="1" ht="14.25">
      <c r="A107" s="585">
        <v>7</v>
      </c>
      <c r="B107" s="586">
        <v>44034</v>
      </c>
      <c r="C107" s="586"/>
      <c r="D107" s="524" t="s">
        <v>3758</v>
      </c>
      <c r="E107" s="585" t="s">
        <v>3628</v>
      </c>
      <c r="F107" s="526">
        <v>11155</v>
      </c>
      <c r="G107" s="585">
        <v>11260</v>
      </c>
      <c r="H107" s="585">
        <v>11090</v>
      </c>
      <c r="I107" s="585">
        <v>11000</v>
      </c>
      <c r="J107" s="586" t="s">
        <v>3802</v>
      </c>
      <c r="K107" s="527" t="s">
        <v>3803</v>
      </c>
      <c r="L107" s="585">
        <v>-251</v>
      </c>
      <c r="M107" s="585">
        <v>4624</v>
      </c>
      <c r="N107" s="585">
        <v>75</v>
      </c>
      <c r="O107" s="585" t="s">
        <v>600</v>
      </c>
      <c r="P107" s="588">
        <v>44034</v>
      </c>
      <c r="Q107" s="550"/>
      <c r="R107" s="551" t="s">
        <v>603</v>
      </c>
      <c r="S107" s="552"/>
      <c r="Y107" s="552"/>
      <c r="Z107" s="552"/>
    </row>
    <row r="108" spans="1:34" s="9" customFormat="1" ht="13.9" customHeight="1">
      <c r="A108" s="619">
        <v>8</v>
      </c>
      <c r="B108" s="620">
        <v>44034</v>
      </c>
      <c r="C108" s="437"/>
      <c r="D108" s="393" t="s">
        <v>3758</v>
      </c>
      <c r="E108" s="587" t="s">
        <v>3628</v>
      </c>
      <c r="F108" s="439" t="s">
        <v>3801</v>
      </c>
      <c r="G108" s="438">
        <v>11270</v>
      </c>
      <c r="H108" s="438"/>
      <c r="I108" s="438">
        <v>10900</v>
      </c>
      <c r="J108" s="620" t="s">
        <v>602</v>
      </c>
      <c r="K108" s="440"/>
      <c r="L108" s="621"/>
      <c r="M108" s="621"/>
      <c r="N108" s="514"/>
      <c r="O108" s="514"/>
      <c r="P108" s="516"/>
      <c r="Q108" s="4"/>
      <c r="R108" s="425" t="s">
        <v>603</v>
      </c>
      <c r="S108" s="6"/>
      <c r="Y108" s="6"/>
      <c r="Z108" s="6"/>
    </row>
    <row r="109" spans="1:34" s="9" customFormat="1" ht="14.25" customHeight="1">
      <c r="A109" s="619"/>
      <c r="B109" s="620"/>
      <c r="C109" s="437"/>
      <c r="D109" s="393" t="s">
        <v>3799</v>
      </c>
      <c r="E109" s="587" t="s">
        <v>3628</v>
      </c>
      <c r="F109" s="439" t="s">
        <v>3800</v>
      </c>
      <c r="G109" s="438"/>
      <c r="H109" s="438"/>
      <c r="I109" s="438"/>
      <c r="J109" s="620"/>
      <c r="K109" s="505"/>
      <c r="L109" s="622"/>
      <c r="M109" s="622"/>
      <c r="N109" s="515"/>
      <c r="O109" s="515"/>
      <c r="P109" s="517"/>
      <c r="Q109" s="4"/>
      <c r="R109" s="425"/>
      <c r="S109" s="6"/>
      <c r="Y109" s="6"/>
      <c r="Z109" s="6"/>
    </row>
    <row r="110" spans="1:34" s="9" customFormat="1" ht="14.25">
      <c r="A110" s="418"/>
      <c r="B110" s="419"/>
      <c r="C110" s="419"/>
      <c r="D110" s="420"/>
      <c r="E110" s="418"/>
      <c r="F110" s="421"/>
      <c r="G110" s="418"/>
      <c r="H110" s="418"/>
      <c r="I110" s="418"/>
      <c r="J110" s="422"/>
      <c r="K110" s="422"/>
      <c r="L110" s="423"/>
      <c r="M110" s="422"/>
      <c r="N110" s="422"/>
      <c r="O110" s="424"/>
      <c r="P110" s="4"/>
      <c r="Q110" s="4"/>
      <c r="R110" s="93"/>
      <c r="S110" s="6"/>
      <c r="Y110" s="6"/>
      <c r="Z110" s="6"/>
    </row>
    <row r="111" spans="1:34" s="9" customFormat="1" ht="15">
      <c r="A111" s="381"/>
      <c r="B111" s="382"/>
      <c r="C111" s="382"/>
      <c r="D111" s="383"/>
      <c r="E111" s="381"/>
      <c r="F111" s="389"/>
      <c r="G111" s="381"/>
      <c r="H111" s="381"/>
      <c r="I111" s="381"/>
      <c r="J111" s="382"/>
      <c r="K111" s="79"/>
      <c r="L111" s="381"/>
      <c r="M111" s="381"/>
      <c r="N111" s="381"/>
      <c r="O111" s="390"/>
      <c r="P111" s="4"/>
      <c r="Q111" s="4"/>
      <c r="R111" s="93"/>
      <c r="S111" s="6"/>
      <c r="Y111" s="6"/>
      <c r="Z111" s="6"/>
    </row>
    <row r="112" spans="1:34" s="6" customFormat="1">
      <c r="A112" s="44"/>
      <c r="B112" s="45"/>
      <c r="C112" s="46"/>
      <c r="D112" s="47"/>
      <c r="E112" s="48"/>
      <c r="F112" s="49"/>
      <c r="G112" s="49"/>
      <c r="H112" s="49"/>
      <c r="I112" s="49"/>
      <c r="J112" s="17"/>
      <c r="K112" s="91"/>
      <c r="L112" s="91"/>
      <c r="M112" s="17"/>
      <c r="N112" s="16"/>
      <c r="O112" s="92"/>
      <c r="P112" s="5"/>
      <c r="Q112" s="4"/>
      <c r="R112" s="17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6" customFormat="1" ht="15">
      <c r="A113" s="50" t="s">
        <v>617</v>
      </c>
      <c r="B113" s="50"/>
      <c r="C113" s="50"/>
      <c r="D113" s="50"/>
      <c r="E113" s="51"/>
      <c r="F113" s="49"/>
      <c r="G113" s="49"/>
      <c r="H113" s="49"/>
      <c r="I113" s="49"/>
      <c r="J113" s="53"/>
      <c r="K113" s="12"/>
      <c r="L113" s="12"/>
      <c r="M113" s="12"/>
      <c r="N113" s="11"/>
      <c r="O113" s="53"/>
      <c r="P113" s="5"/>
      <c r="Q113" s="4"/>
      <c r="R113" s="17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s="6" customFormat="1" ht="38.25">
      <c r="A114" s="21" t="s">
        <v>16</v>
      </c>
      <c r="B114" s="21" t="s">
        <v>575</v>
      </c>
      <c r="C114" s="21"/>
      <c r="D114" s="22" t="s">
        <v>588</v>
      </c>
      <c r="E114" s="21" t="s">
        <v>589</v>
      </c>
      <c r="F114" s="21" t="s">
        <v>590</v>
      </c>
      <c r="G114" s="52" t="s">
        <v>610</v>
      </c>
      <c r="H114" s="21" t="s">
        <v>592</v>
      </c>
      <c r="I114" s="21" t="s">
        <v>593</v>
      </c>
      <c r="J114" s="20" t="s">
        <v>594</v>
      </c>
      <c r="K114" s="20" t="s">
        <v>618</v>
      </c>
      <c r="L114" s="63" t="s">
        <v>3720</v>
      </c>
      <c r="M114" s="77" t="s">
        <v>612</v>
      </c>
      <c r="N114" s="21" t="s">
        <v>613</v>
      </c>
      <c r="O114" s="21" t="s">
        <v>597</v>
      </c>
      <c r="P114" s="22" t="s">
        <v>598</v>
      </c>
      <c r="Q114" s="4"/>
      <c r="R114" s="17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40" customFormat="1" ht="14.25">
      <c r="A115" s="509">
        <v>1</v>
      </c>
      <c r="B115" s="510">
        <v>44018</v>
      </c>
      <c r="C115" s="510"/>
      <c r="D115" s="445" t="s">
        <v>3675</v>
      </c>
      <c r="E115" s="446" t="s">
        <v>601</v>
      </c>
      <c r="F115" s="446">
        <v>58</v>
      </c>
      <c r="G115" s="472">
        <v>18</v>
      </c>
      <c r="H115" s="472">
        <v>18</v>
      </c>
      <c r="I115" s="511" t="s">
        <v>3676</v>
      </c>
      <c r="J115" s="447" t="s">
        <v>3691</v>
      </c>
      <c r="K115" s="447">
        <f>H115-F115</f>
        <v>-40</v>
      </c>
      <c r="L115" s="447">
        <v>100</v>
      </c>
      <c r="M115" s="447">
        <f>(K115*N115)-L115</f>
        <v>-3100</v>
      </c>
      <c r="N115" s="447">
        <v>75</v>
      </c>
      <c r="O115" s="447" t="s">
        <v>664</v>
      </c>
      <c r="P115" s="512">
        <v>44020</v>
      </c>
      <c r="Q115" s="394"/>
      <c r="R115" s="344" t="s">
        <v>603</v>
      </c>
      <c r="Z115" s="407"/>
      <c r="AA115" s="407"/>
      <c r="AB115" s="407"/>
      <c r="AC115" s="407"/>
      <c r="AD115" s="407"/>
      <c r="AE115" s="407"/>
      <c r="AF115" s="407"/>
      <c r="AG115" s="407"/>
      <c r="AH115" s="407"/>
    </row>
    <row r="116" spans="1:34" s="40" customFormat="1" ht="14.25" customHeight="1">
      <c r="A116" s="603">
        <v>2</v>
      </c>
      <c r="B116" s="604">
        <v>44018</v>
      </c>
      <c r="C116" s="523"/>
      <c r="D116" s="524" t="s">
        <v>3677</v>
      </c>
      <c r="E116" s="525" t="s">
        <v>601</v>
      </c>
      <c r="F116" s="526">
        <v>56</v>
      </c>
      <c r="G116" s="525"/>
      <c r="H116" s="525">
        <v>101</v>
      </c>
      <c r="I116" s="525"/>
      <c r="J116" s="604" t="s">
        <v>3712</v>
      </c>
      <c r="K116" s="527" t="s">
        <v>3710</v>
      </c>
      <c r="L116" s="607">
        <v>200</v>
      </c>
      <c r="M116" s="607">
        <f>8.5*300</f>
        <v>2550</v>
      </c>
      <c r="N116" s="607">
        <v>300</v>
      </c>
      <c r="O116" s="607" t="s">
        <v>600</v>
      </c>
      <c r="P116" s="609">
        <v>44025</v>
      </c>
      <c r="Q116" s="394"/>
      <c r="R116" s="344" t="s">
        <v>603</v>
      </c>
      <c r="Z116" s="407"/>
      <c r="AA116" s="407"/>
      <c r="AB116" s="407"/>
      <c r="AC116" s="407"/>
      <c r="AD116" s="407"/>
      <c r="AE116" s="407"/>
      <c r="AF116" s="407"/>
      <c r="AG116" s="407"/>
      <c r="AH116" s="407"/>
    </row>
    <row r="117" spans="1:34" s="40" customFormat="1" ht="14.25" customHeight="1">
      <c r="A117" s="603"/>
      <c r="B117" s="604"/>
      <c r="C117" s="523"/>
      <c r="D117" s="524" t="s">
        <v>3678</v>
      </c>
      <c r="E117" s="525" t="s">
        <v>3628</v>
      </c>
      <c r="F117" s="528" t="s">
        <v>3709</v>
      </c>
      <c r="G117" s="525"/>
      <c r="H117" s="525">
        <v>77.5</v>
      </c>
      <c r="I117" s="525"/>
      <c r="J117" s="604"/>
      <c r="K117" s="527" t="s">
        <v>3711</v>
      </c>
      <c r="L117" s="608"/>
      <c r="M117" s="608"/>
      <c r="N117" s="608"/>
      <c r="O117" s="608"/>
      <c r="P117" s="610"/>
      <c r="Q117" s="394"/>
      <c r="R117" s="344"/>
      <c r="Z117" s="407"/>
      <c r="AA117" s="407"/>
      <c r="AB117" s="407"/>
      <c r="AC117" s="407"/>
      <c r="AD117" s="407"/>
      <c r="AE117" s="407"/>
      <c r="AF117" s="407"/>
      <c r="AG117" s="407"/>
      <c r="AH117" s="407"/>
    </row>
    <row r="118" spans="1:34" s="40" customFormat="1" ht="14.25">
      <c r="A118" s="509">
        <v>3</v>
      </c>
      <c r="B118" s="510">
        <v>44019</v>
      </c>
      <c r="C118" s="510"/>
      <c r="D118" s="445" t="s">
        <v>3681</v>
      </c>
      <c r="E118" s="446" t="s">
        <v>601</v>
      </c>
      <c r="F118" s="446" t="s">
        <v>3698</v>
      </c>
      <c r="G118" s="472">
        <v>60</v>
      </c>
      <c r="H118" s="472">
        <v>70</v>
      </c>
      <c r="I118" s="511" t="s">
        <v>3682</v>
      </c>
      <c r="J118" s="447" t="s">
        <v>3699</v>
      </c>
      <c r="K118" s="447">
        <f>H118-F118</f>
        <v>-230</v>
      </c>
      <c r="L118" s="447">
        <v>100</v>
      </c>
      <c r="M118" s="447">
        <f>(K118*N118)-L118</f>
        <v>-4700</v>
      </c>
      <c r="N118" s="447">
        <v>20</v>
      </c>
      <c r="O118" s="447" t="s">
        <v>664</v>
      </c>
      <c r="P118" s="512">
        <v>44021</v>
      </c>
      <c r="Q118" s="394"/>
      <c r="R118" s="344" t="s">
        <v>603</v>
      </c>
      <c r="Z118" s="407"/>
      <c r="AA118" s="407"/>
      <c r="AB118" s="407"/>
      <c r="AC118" s="407"/>
      <c r="AD118" s="407"/>
      <c r="AE118" s="407"/>
      <c r="AF118" s="407"/>
      <c r="AG118" s="407"/>
      <c r="AH118" s="407"/>
    </row>
    <row r="119" spans="1:34" s="40" customFormat="1" ht="14.25">
      <c r="A119" s="567">
        <v>4</v>
      </c>
      <c r="B119" s="568">
        <v>44029</v>
      </c>
      <c r="C119" s="568"/>
      <c r="D119" s="483" t="s">
        <v>3766</v>
      </c>
      <c r="E119" s="484" t="s">
        <v>601</v>
      </c>
      <c r="F119" s="484">
        <v>195</v>
      </c>
      <c r="G119" s="493">
        <v>90</v>
      </c>
      <c r="H119" s="493">
        <v>237.5</v>
      </c>
      <c r="I119" s="569" t="s">
        <v>3767</v>
      </c>
      <c r="J119" s="479" t="s">
        <v>3773</v>
      </c>
      <c r="K119" s="479">
        <f>H119-F119</f>
        <v>42.5</v>
      </c>
      <c r="L119" s="479">
        <v>100</v>
      </c>
      <c r="M119" s="479">
        <f>(K119*N119)-L119</f>
        <v>2025</v>
      </c>
      <c r="N119" s="479">
        <v>50</v>
      </c>
      <c r="O119" s="479" t="s">
        <v>600</v>
      </c>
      <c r="P119" s="570">
        <v>44032</v>
      </c>
      <c r="Q119" s="394"/>
      <c r="R119" s="344" t="s">
        <v>603</v>
      </c>
      <c r="Z119" s="407"/>
      <c r="AA119" s="407"/>
      <c r="AB119" s="407"/>
      <c r="AC119" s="407"/>
      <c r="AD119" s="407"/>
      <c r="AE119" s="407"/>
      <c r="AF119" s="407"/>
      <c r="AG119" s="407"/>
      <c r="AH119" s="407"/>
    </row>
    <row r="120" spans="1:34" s="40" customFormat="1" ht="14.25">
      <c r="A120" s="509">
        <v>5</v>
      </c>
      <c r="B120" s="510">
        <v>44032</v>
      </c>
      <c r="C120" s="510"/>
      <c r="D120" s="445" t="s">
        <v>3780</v>
      </c>
      <c r="E120" s="446" t="s">
        <v>601</v>
      </c>
      <c r="F120" s="446">
        <v>145</v>
      </c>
      <c r="G120" s="472"/>
      <c r="H120" s="472">
        <v>0</v>
      </c>
      <c r="I120" s="511" t="s">
        <v>3781</v>
      </c>
      <c r="J120" s="447" t="s">
        <v>3653</v>
      </c>
      <c r="K120" s="447">
        <f>H120-F120</f>
        <v>-145</v>
      </c>
      <c r="L120" s="447">
        <v>50</v>
      </c>
      <c r="M120" s="447">
        <f>(K120*N120)-L120</f>
        <v>-2950</v>
      </c>
      <c r="N120" s="447">
        <v>20</v>
      </c>
      <c r="O120" s="447" t="s">
        <v>664</v>
      </c>
      <c r="P120" s="512">
        <v>44035</v>
      </c>
      <c r="Q120" s="394"/>
      <c r="R120" s="344" t="s">
        <v>603</v>
      </c>
      <c r="Z120" s="407"/>
      <c r="AA120" s="407"/>
      <c r="AB120" s="407"/>
      <c r="AC120" s="407"/>
      <c r="AD120" s="407"/>
      <c r="AE120" s="407"/>
      <c r="AF120" s="407"/>
      <c r="AG120" s="407"/>
      <c r="AH120" s="407"/>
    </row>
    <row r="121" spans="1:34" s="40" customFormat="1" ht="14.25">
      <c r="A121" s="567">
        <v>6</v>
      </c>
      <c r="B121" s="568">
        <v>44033</v>
      </c>
      <c r="C121" s="568"/>
      <c r="D121" s="483" t="s">
        <v>3788</v>
      </c>
      <c r="E121" s="484" t="s">
        <v>601</v>
      </c>
      <c r="F121" s="484">
        <v>2.15</v>
      </c>
      <c r="G121" s="493">
        <v>0.45</v>
      </c>
      <c r="H121" s="493">
        <v>3</v>
      </c>
      <c r="I121" s="569" t="s">
        <v>3789</v>
      </c>
      <c r="J121" s="479" t="s">
        <v>3773</v>
      </c>
      <c r="K121" s="479">
        <f>H121-F121</f>
        <v>0.85000000000000009</v>
      </c>
      <c r="L121" s="479">
        <v>100</v>
      </c>
      <c r="M121" s="479">
        <f>(K121*N121)-L121</f>
        <v>2450.0000000000005</v>
      </c>
      <c r="N121" s="479">
        <v>3000</v>
      </c>
      <c r="O121" s="479" t="s">
        <v>600</v>
      </c>
      <c r="P121" s="570">
        <v>44034</v>
      </c>
      <c r="Q121" s="394"/>
      <c r="R121" s="344" t="s">
        <v>603</v>
      </c>
      <c r="Z121" s="407"/>
      <c r="AA121" s="407"/>
      <c r="AB121" s="407"/>
      <c r="AC121" s="407"/>
      <c r="AD121" s="407"/>
      <c r="AE121" s="407"/>
      <c r="AF121" s="407"/>
      <c r="AG121" s="407"/>
      <c r="AH121" s="407"/>
    </row>
    <row r="122" spans="1:34" s="40" customFormat="1" ht="14.25">
      <c r="A122" s="509">
        <v>7</v>
      </c>
      <c r="B122" s="510">
        <v>44035</v>
      </c>
      <c r="C122" s="510"/>
      <c r="D122" s="445" t="s">
        <v>3814</v>
      </c>
      <c r="E122" s="446" t="s">
        <v>601</v>
      </c>
      <c r="F122" s="446">
        <v>24</v>
      </c>
      <c r="G122" s="472"/>
      <c r="H122" s="472">
        <v>0</v>
      </c>
      <c r="I122" s="511" t="s">
        <v>3815</v>
      </c>
      <c r="J122" s="447" t="s">
        <v>3699</v>
      </c>
      <c r="K122" s="447">
        <f>H122-F122</f>
        <v>-24</v>
      </c>
      <c r="L122" s="447">
        <v>50</v>
      </c>
      <c r="M122" s="447">
        <f>(K122*N122)-L122</f>
        <v>-1850</v>
      </c>
      <c r="N122" s="447">
        <v>75</v>
      </c>
      <c r="O122" s="447" t="s">
        <v>664</v>
      </c>
      <c r="P122" s="512">
        <v>44035</v>
      </c>
      <c r="Q122" s="394"/>
      <c r="R122" s="344" t="s">
        <v>3187</v>
      </c>
      <c r="Z122" s="407"/>
      <c r="AA122" s="407"/>
      <c r="AB122" s="407"/>
      <c r="AC122" s="407"/>
      <c r="AD122" s="407"/>
      <c r="AE122" s="407"/>
      <c r="AF122" s="407"/>
      <c r="AG122" s="407"/>
      <c r="AH122" s="407"/>
    </row>
    <row r="123" spans="1:34" s="40" customFormat="1" ht="14.25">
      <c r="A123" s="556">
        <v>8</v>
      </c>
      <c r="B123" s="557">
        <v>44035</v>
      </c>
      <c r="C123" s="557"/>
      <c r="D123" s="558" t="s">
        <v>3820</v>
      </c>
      <c r="E123" s="559" t="s">
        <v>601</v>
      </c>
      <c r="F123" s="559" t="s">
        <v>3821</v>
      </c>
      <c r="G123" s="443">
        <v>3</v>
      </c>
      <c r="H123" s="443"/>
      <c r="I123" s="560" t="s">
        <v>3822</v>
      </c>
      <c r="J123" s="561" t="s">
        <v>602</v>
      </c>
      <c r="K123" s="561"/>
      <c r="L123" s="561"/>
      <c r="M123" s="561"/>
      <c r="N123" s="561"/>
      <c r="O123" s="561"/>
      <c r="P123" s="562"/>
      <c r="Q123" s="394"/>
      <c r="R123" s="344" t="s">
        <v>603</v>
      </c>
      <c r="Z123" s="407"/>
      <c r="AA123" s="407"/>
      <c r="AB123" s="407"/>
      <c r="AC123" s="407"/>
      <c r="AD123" s="407"/>
      <c r="AE123" s="407"/>
      <c r="AF123" s="407"/>
      <c r="AG123" s="407"/>
      <c r="AH123" s="407"/>
    </row>
    <row r="124" spans="1:34" s="40" customFormat="1" ht="14.25">
      <c r="A124" s="556"/>
      <c r="B124" s="557"/>
      <c r="C124" s="557"/>
      <c r="D124" s="558"/>
      <c r="E124" s="559"/>
      <c r="F124" s="559"/>
      <c r="G124" s="443"/>
      <c r="H124" s="443"/>
      <c r="I124" s="560"/>
      <c r="J124" s="561"/>
      <c r="K124" s="561"/>
      <c r="L124" s="561"/>
      <c r="M124" s="561"/>
      <c r="N124" s="561"/>
      <c r="O124" s="561"/>
      <c r="P124" s="562"/>
      <c r="Q124" s="394"/>
      <c r="R124" s="344"/>
      <c r="Z124" s="407"/>
      <c r="AA124" s="407"/>
      <c r="AB124" s="407"/>
      <c r="AC124" s="407"/>
      <c r="AD124" s="407"/>
      <c r="AE124" s="407"/>
      <c r="AF124" s="407"/>
      <c r="AG124" s="407"/>
      <c r="AH124" s="407"/>
    </row>
    <row r="125" spans="1:34" s="40" customFormat="1" ht="14.25">
      <c r="A125" s="556"/>
      <c r="B125" s="557"/>
      <c r="C125" s="557"/>
      <c r="D125" s="558"/>
      <c r="E125" s="559"/>
      <c r="F125" s="559"/>
      <c r="G125" s="443"/>
      <c r="H125" s="443"/>
      <c r="I125" s="560"/>
      <c r="J125" s="561"/>
      <c r="K125" s="561"/>
      <c r="L125" s="561"/>
      <c r="M125" s="561"/>
      <c r="N125" s="561"/>
      <c r="O125" s="561"/>
      <c r="P125" s="562"/>
      <c r="Q125" s="394"/>
      <c r="R125" s="344"/>
      <c r="Z125" s="407"/>
      <c r="AA125" s="407"/>
      <c r="AB125" s="407"/>
      <c r="AC125" s="407"/>
      <c r="AD125" s="407"/>
      <c r="AE125" s="407"/>
      <c r="AF125" s="407"/>
      <c r="AG125" s="407"/>
      <c r="AH125" s="407"/>
    </row>
    <row r="126" spans="1:34" s="40" customFormat="1" ht="15">
      <c r="A126" s="506"/>
      <c r="B126" s="507"/>
      <c r="C126" s="507"/>
      <c r="D126" s="393"/>
      <c r="E126" s="506"/>
      <c r="F126" s="441"/>
      <c r="G126" s="506"/>
      <c r="H126" s="506"/>
      <c r="I126" s="506"/>
      <c r="J126" s="507"/>
      <c r="K126" s="505"/>
      <c r="L126" s="506"/>
      <c r="M126" s="518"/>
      <c r="N126" s="518"/>
      <c r="O126" s="518"/>
      <c r="P126" s="508"/>
      <c r="Q126" s="394"/>
      <c r="R126" s="344"/>
      <c r="Z126" s="407"/>
      <c r="AA126" s="407"/>
      <c r="AB126" s="407"/>
      <c r="AC126" s="407"/>
      <c r="AD126" s="407"/>
      <c r="AE126" s="407"/>
      <c r="AF126" s="407"/>
      <c r="AG126" s="407"/>
      <c r="AH126" s="407"/>
    </row>
    <row r="127" spans="1:34" s="40" customFormat="1" ht="14.25">
      <c r="A127" s="381"/>
      <c r="B127" s="382"/>
      <c r="C127" s="382"/>
      <c r="D127" s="383"/>
      <c r="E127" s="381"/>
      <c r="F127" s="408"/>
      <c r="G127" s="381"/>
      <c r="H127" s="381"/>
      <c r="I127" s="381"/>
      <c r="J127" s="382"/>
      <c r="K127" s="409"/>
      <c r="L127" s="381"/>
      <c r="M127" s="381"/>
      <c r="N127" s="381"/>
      <c r="O127" s="410"/>
      <c r="P127" s="394"/>
      <c r="Q127" s="394"/>
      <c r="R127" s="344"/>
      <c r="Z127" s="407"/>
      <c r="AA127" s="407"/>
      <c r="AB127" s="407"/>
      <c r="AC127" s="407"/>
      <c r="AD127" s="407"/>
      <c r="AE127" s="407"/>
      <c r="AF127" s="407"/>
      <c r="AG127" s="407"/>
      <c r="AH127" s="407"/>
    </row>
    <row r="128" spans="1:34" ht="15">
      <c r="A128" s="100" t="s">
        <v>619</v>
      </c>
      <c r="B128" s="101"/>
      <c r="C128" s="101"/>
      <c r="D128" s="102"/>
      <c r="E128" s="34"/>
      <c r="F128" s="32"/>
      <c r="G128" s="32"/>
      <c r="H128" s="73"/>
      <c r="I128" s="120"/>
      <c r="J128" s="121"/>
      <c r="K128" s="17"/>
      <c r="L128" s="17"/>
      <c r="M128" s="17"/>
      <c r="N128" s="11"/>
      <c r="O128" s="53"/>
      <c r="Q128" s="9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 ht="38.25">
      <c r="A129" s="20" t="s">
        <v>16</v>
      </c>
      <c r="B129" s="21" t="s">
        <v>575</v>
      </c>
      <c r="C129" s="21"/>
      <c r="D129" s="22" t="s">
        <v>588</v>
      </c>
      <c r="E129" s="21" t="s">
        <v>589</v>
      </c>
      <c r="F129" s="21" t="s">
        <v>590</v>
      </c>
      <c r="G129" s="21" t="s">
        <v>591</v>
      </c>
      <c r="H129" s="21" t="s">
        <v>592</v>
      </c>
      <c r="I129" s="21" t="s">
        <v>593</v>
      </c>
      <c r="J129" s="20" t="s">
        <v>594</v>
      </c>
      <c r="K129" s="21" t="s">
        <v>595</v>
      </c>
      <c r="L129" s="21" t="s">
        <v>596</v>
      </c>
      <c r="M129" s="21" t="s">
        <v>597</v>
      </c>
      <c r="N129" s="22" t="s">
        <v>598</v>
      </c>
      <c r="O129" s="21" t="s">
        <v>599</v>
      </c>
      <c r="P129" s="98"/>
      <c r="Q129" s="11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 s="8" customFormat="1">
      <c r="A130" s="395"/>
      <c r="B130" s="396"/>
      <c r="C130" s="397"/>
      <c r="D130" s="398"/>
      <c r="E130" s="399"/>
      <c r="F130" s="399"/>
      <c r="G130" s="400"/>
      <c r="H130" s="400"/>
      <c r="I130" s="399"/>
      <c r="J130" s="401"/>
      <c r="K130" s="402"/>
      <c r="L130" s="403"/>
      <c r="M130" s="404"/>
      <c r="N130" s="405"/>
      <c r="O130" s="406"/>
      <c r="P130" s="124"/>
      <c r="Q130"/>
      <c r="R130" s="95"/>
      <c r="T130" s="57"/>
      <c r="U130" s="57"/>
      <c r="V130" s="57"/>
      <c r="W130" s="57"/>
      <c r="X130" s="57"/>
      <c r="Y130" s="57"/>
      <c r="Z130" s="57"/>
    </row>
    <row r="131" spans="1:26">
      <c r="A131" s="23" t="s">
        <v>604</v>
      </c>
      <c r="B131" s="23"/>
      <c r="C131" s="23"/>
      <c r="D131" s="23"/>
      <c r="E131" s="5"/>
      <c r="F131" s="30" t="s">
        <v>606</v>
      </c>
      <c r="G131" s="82"/>
      <c r="H131" s="82"/>
      <c r="I131" s="38"/>
      <c r="J131" s="85"/>
      <c r="K131" s="83"/>
      <c r="L131" s="84"/>
      <c r="M131" s="85"/>
      <c r="N131" s="86"/>
      <c r="O131" s="125"/>
      <c r="P131" s="11"/>
      <c r="Q131" s="16"/>
      <c r="R131" s="97"/>
      <c r="S131" s="16"/>
      <c r="T131" s="16"/>
      <c r="U131" s="16"/>
      <c r="V131" s="16"/>
      <c r="W131" s="16"/>
      <c r="X131" s="16"/>
      <c r="Y131" s="16"/>
    </row>
    <row r="132" spans="1:26">
      <c r="A132" s="29" t="s">
        <v>605</v>
      </c>
      <c r="B132" s="23"/>
      <c r="C132" s="23"/>
      <c r="D132" s="23"/>
      <c r="E132" s="32"/>
      <c r="F132" s="30" t="s">
        <v>608</v>
      </c>
      <c r="G132" s="12"/>
      <c r="H132" s="12"/>
      <c r="I132" s="12"/>
      <c r="J132" s="53"/>
      <c r="K132" s="12"/>
      <c r="L132" s="12"/>
      <c r="M132" s="12"/>
      <c r="N132" s="11"/>
      <c r="O132" s="53"/>
      <c r="Q132" s="7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9"/>
      <c r="B133" s="23"/>
      <c r="C133" s="23"/>
      <c r="D133" s="23"/>
      <c r="E133" s="32"/>
      <c r="F133" s="30"/>
      <c r="G133" s="12"/>
      <c r="H133" s="12"/>
      <c r="I133" s="12"/>
      <c r="J133" s="53"/>
      <c r="K133" s="12"/>
      <c r="L133" s="12"/>
      <c r="M133" s="12"/>
      <c r="N133" s="11"/>
      <c r="O133" s="53"/>
      <c r="Q133" s="7"/>
      <c r="R133" s="8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Q134" s="7"/>
      <c r="R134" s="8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2"/>
      <c r="J135" s="17"/>
      <c r="K135" s="83"/>
      <c r="L135" s="84"/>
      <c r="M135" s="85"/>
      <c r="N135" s="86"/>
      <c r="O135" s="87"/>
      <c r="P135" s="5"/>
      <c r="Q135" s="11"/>
      <c r="R135" s="8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3"/>
      <c r="D136" s="6"/>
      <c r="E136" s="38"/>
      <c r="F136" s="82"/>
      <c r="G136" s="41"/>
      <c r="H136" s="42"/>
      <c r="I136" s="82"/>
      <c r="J136" s="17"/>
      <c r="K136" s="83"/>
      <c r="L136" s="84"/>
      <c r="M136" s="85"/>
      <c r="N136" s="86"/>
      <c r="O136" s="87"/>
      <c r="P136" s="5"/>
      <c r="Q136" s="11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4" t="s">
        <v>620</v>
      </c>
      <c r="C137" s="104"/>
      <c r="D137" s="104"/>
      <c r="E137" s="104"/>
      <c r="F137" s="17"/>
      <c r="G137" s="17"/>
      <c r="H137" s="105"/>
      <c r="I137" s="17"/>
      <c r="J137" s="74"/>
      <c r="K137" s="75"/>
      <c r="L137" s="17"/>
      <c r="M137" s="17"/>
      <c r="N137" s="16"/>
      <c r="O137" s="99"/>
      <c r="P137" s="7"/>
      <c r="Q137" s="11"/>
      <c r="R137" s="142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621</v>
      </c>
      <c r="H138" s="21" t="s">
        <v>622</v>
      </c>
      <c r="I138" s="21" t="s">
        <v>593</v>
      </c>
      <c r="J138" s="61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99"/>
      <c r="P138" s="7"/>
      <c r="Q138" s="11"/>
      <c r="R138" s="142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</v>
      </c>
      <c r="B139" s="106">
        <v>41579</v>
      </c>
      <c r="C139" s="106"/>
      <c r="D139" s="107" t="s">
        <v>623</v>
      </c>
      <c r="E139" s="108" t="s">
        <v>624</v>
      </c>
      <c r="F139" s="109">
        <v>82</v>
      </c>
      <c r="G139" s="108" t="s">
        <v>625</v>
      </c>
      <c r="H139" s="108">
        <v>100</v>
      </c>
      <c r="I139" s="126">
        <v>100</v>
      </c>
      <c r="J139" s="127" t="s">
        <v>626</v>
      </c>
      <c r="K139" s="128">
        <f t="shared" ref="K139:K170" si="52">H139-F139</f>
        <v>18</v>
      </c>
      <c r="L139" s="129">
        <f t="shared" ref="L139:L170" si="53">K139/F139</f>
        <v>0.21951219512195122</v>
      </c>
      <c r="M139" s="130" t="s">
        <v>600</v>
      </c>
      <c r="N139" s="131">
        <v>42657</v>
      </c>
      <c r="O139" s="53"/>
      <c r="P139" s="11"/>
      <c r="Q139" s="16"/>
      <c r="R139" s="142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</v>
      </c>
      <c r="B140" s="106">
        <v>41794</v>
      </c>
      <c r="C140" s="106"/>
      <c r="D140" s="107" t="s">
        <v>627</v>
      </c>
      <c r="E140" s="108" t="s">
        <v>601</v>
      </c>
      <c r="F140" s="109">
        <v>257</v>
      </c>
      <c r="G140" s="108" t="s">
        <v>625</v>
      </c>
      <c r="H140" s="108">
        <v>300</v>
      </c>
      <c r="I140" s="126">
        <v>300</v>
      </c>
      <c r="J140" s="127" t="s">
        <v>626</v>
      </c>
      <c r="K140" s="128">
        <f t="shared" si="52"/>
        <v>43</v>
      </c>
      <c r="L140" s="129">
        <f t="shared" si="53"/>
        <v>0.16731517509727625</v>
      </c>
      <c r="M140" s="130" t="s">
        <v>600</v>
      </c>
      <c r="N140" s="131">
        <v>41822</v>
      </c>
      <c r="O140" s="53"/>
      <c r="P140" s="11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</v>
      </c>
      <c r="B141" s="106">
        <v>41828</v>
      </c>
      <c r="C141" s="106"/>
      <c r="D141" s="107" t="s">
        <v>628</v>
      </c>
      <c r="E141" s="108" t="s">
        <v>601</v>
      </c>
      <c r="F141" s="109">
        <v>393</v>
      </c>
      <c r="G141" s="108" t="s">
        <v>625</v>
      </c>
      <c r="H141" s="108">
        <v>468</v>
      </c>
      <c r="I141" s="126">
        <v>468</v>
      </c>
      <c r="J141" s="127" t="s">
        <v>626</v>
      </c>
      <c r="K141" s="128">
        <f t="shared" si="52"/>
        <v>75</v>
      </c>
      <c r="L141" s="129">
        <f t="shared" si="53"/>
        <v>0.19083969465648856</v>
      </c>
      <c r="M141" s="130" t="s">
        <v>600</v>
      </c>
      <c r="N141" s="131">
        <v>41863</v>
      </c>
      <c r="O141" s="53"/>
      <c r="P141" s="11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4</v>
      </c>
      <c r="B142" s="106">
        <v>41857</v>
      </c>
      <c r="C142" s="106"/>
      <c r="D142" s="107" t="s">
        <v>629</v>
      </c>
      <c r="E142" s="108" t="s">
        <v>601</v>
      </c>
      <c r="F142" s="109">
        <v>205</v>
      </c>
      <c r="G142" s="108" t="s">
        <v>625</v>
      </c>
      <c r="H142" s="108">
        <v>275</v>
      </c>
      <c r="I142" s="126">
        <v>250</v>
      </c>
      <c r="J142" s="127" t="s">
        <v>626</v>
      </c>
      <c r="K142" s="128">
        <f t="shared" si="52"/>
        <v>70</v>
      </c>
      <c r="L142" s="129">
        <f t="shared" si="53"/>
        <v>0.34146341463414637</v>
      </c>
      <c r="M142" s="130" t="s">
        <v>600</v>
      </c>
      <c r="N142" s="131">
        <v>41962</v>
      </c>
      <c r="O142" s="53"/>
      <c r="P142" s="11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</v>
      </c>
      <c r="B143" s="106">
        <v>41886</v>
      </c>
      <c r="C143" s="106"/>
      <c r="D143" s="107" t="s">
        <v>630</v>
      </c>
      <c r="E143" s="108" t="s">
        <v>601</v>
      </c>
      <c r="F143" s="109">
        <v>162</v>
      </c>
      <c r="G143" s="108" t="s">
        <v>625</v>
      </c>
      <c r="H143" s="108">
        <v>190</v>
      </c>
      <c r="I143" s="126">
        <v>190</v>
      </c>
      <c r="J143" s="127" t="s">
        <v>626</v>
      </c>
      <c r="K143" s="128">
        <f t="shared" si="52"/>
        <v>28</v>
      </c>
      <c r="L143" s="129">
        <f t="shared" si="53"/>
        <v>0.1728395061728395</v>
      </c>
      <c r="M143" s="130" t="s">
        <v>600</v>
      </c>
      <c r="N143" s="131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</v>
      </c>
      <c r="B144" s="106">
        <v>41886</v>
      </c>
      <c r="C144" s="106"/>
      <c r="D144" s="107" t="s">
        <v>631</v>
      </c>
      <c r="E144" s="108" t="s">
        <v>601</v>
      </c>
      <c r="F144" s="109">
        <v>75</v>
      </c>
      <c r="G144" s="108" t="s">
        <v>625</v>
      </c>
      <c r="H144" s="108">
        <v>91.5</v>
      </c>
      <c r="I144" s="126" t="s">
        <v>632</v>
      </c>
      <c r="J144" s="127" t="s">
        <v>633</v>
      </c>
      <c r="K144" s="128">
        <f t="shared" si="52"/>
        <v>16.5</v>
      </c>
      <c r="L144" s="129">
        <f t="shared" si="53"/>
        <v>0.22</v>
      </c>
      <c r="M144" s="130" t="s">
        <v>600</v>
      </c>
      <c r="N144" s="131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</v>
      </c>
      <c r="B145" s="106">
        <v>41913</v>
      </c>
      <c r="C145" s="106"/>
      <c r="D145" s="107" t="s">
        <v>634</v>
      </c>
      <c r="E145" s="108" t="s">
        <v>601</v>
      </c>
      <c r="F145" s="109">
        <v>850</v>
      </c>
      <c r="G145" s="108" t="s">
        <v>625</v>
      </c>
      <c r="H145" s="108">
        <v>982.5</v>
      </c>
      <c r="I145" s="126">
        <v>1050</v>
      </c>
      <c r="J145" s="127" t="s">
        <v>635</v>
      </c>
      <c r="K145" s="128">
        <f t="shared" si="52"/>
        <v>132.5</v>
      </c>
      <c r="L145" s="129">
        <f t="shared" si="53"/>
        <v>0.15588235294117647</v>
      </c>
      <c r="M145" s="130" t="s">
        <v>600</v>
      </c>
      <c r="N145" s="131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</v>
      </c>
      <c r="B146" s="106">
        <v>41913</v>
      </c>
      <c r="C146" s="106"/>
      <c r="D146" s="107" t="s">
        <v>636</v>
      </c>
      <c r="E146" s="108" t="s">
        <v>601</v>
      </c>
      <c r="F146" s="109">
        <v>475</v>
      </c>
      <c r="G146" s="108" t="s">
        <v>625</v>
      </c>
      <c r="H146" s="108">
        <v>515</v>
      </c>
      <c r="I146" s="126">
        <v>600</v>
      </c>
      <c r="J146" s="127" t="s">
        <v>637</v>
      </c>
      <c r="K146" s="128">
        <f t="shared" si="52"/>
        <v>40</v>
      </c>
      <c r="L146" s="129">
        <f t="shared" si="53"/>
        <v>8.4210526315789472E-2</v>
      </c>
      <c r="M146" s="130" t="s">
        <v>600</v>
      </c>
      <c r="N146" s="131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9</v>
      </c>
      <c r="B147" s="106">
        <v>41913</v>
      </c>
      <c r="C147" s="106"/>
      <c r="D147" s="107" t="s">
        <v>638</v>
      </c>
      <c r="E147" s="108" t="s">
        <v>601</v>
      </c>
      <c r="F147" s="109">
        <v>86</v>
      </c>
      <c r="G147" s="108" t="s">
        <v>625</v>
      </c>
      <c r="H147" s="108">
        <v>99</v>
      </c>
      <c r="I147" s="126">
        <v>140</v>
      </c>
      <c r="J147" s="127" t="s">
        <v>639</v>
      </c>
      <c r="K147" s="128">
        <f t="shared" si="52"/>
        <v>13</v>
      </c>
      <c r="L147" s="129">
        <f t="shared" si="53"/>
        <v>0.15116279069767441</v>
      </c>
      <c r="M147" s="130" t="s">
        <v>600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10</v>
      </c>
      <c r="B148" s="106">
        <v>41926</v>
      </c>
      <c r="C148" s="106"/>
      <c r="D148" s="107" t="s">
        <v>640</v>
      </c>
      <c r="E148" s="108" t="s">
        <v>601</v>
      </c>
      <c r="F148" s="109">
        <v>496.6</v>
      </c>
      <c r="G148" s="108" t="s">
        <v>625</v>
      </c>
      <c r="H148" s="108">
        <v>621</v>
      </c>
      <c r="I148" s="126">
        <v>580</v>
      </c>
      <c r="J148" s="127" t="s">
        <v>626</v>
      </c>
      <c r="K148" s="128">
        <f t="shared" si="52"/>
        <v>124.39999999999998</v>
      </c>
      <c r="L148" s="129">
        <f t="shared" si="53"/>
        <v>0.25050342327829234</v>
      </c>
      <c r="M148" s="130" t="s">
        <v>600</v>
      </c>
      <c r="N148" s="131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11</v>
      </c>
      <c r="B149" s="106">
        <v>41926</v>
      </c>
      <c r="C149" s="106"/>
      <c r="D149" s="107" t="s">
        <v>641</v>
      </c>
      <c r="E149" s="108" t="s">
        <v>601</v>
      </c>
      <c r="F149" s="109">
        <v>2481.9</v>
      </c>
      <c r="G149" s="108" t="s">
        <v>625</v>
      </c>
      <c r="H149" s="108">
        <v>2840</v>
      </c>
      <c r="I149" s="126">
        <v>2870</v>
      </c>
      <c r="J149" s="127" t="s">
        <v>642</v>
      </c>
      <c r="K149" s="128">
        <f t="shared" si="52"/>
        <v>358.09999999999991</v>
      </c>
      <c r="L149" s="129">
        <f t="shared" si="53"/>
        <v>0.14428462065353154</v>
      </c>
      <c r="M149" s="130" t="s">
        <v>600</v>
      </c>
      <c r="N149" s="131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12</v>
      </c>
      <c r="B150" s="106">
        <v>41928</v>
      </c>
      <c r="C150" s="106"/>
      <c r="D150" s="107" t="s">
        <v>643</v>
      </c>
      <c r="E150" s="108" t="s">
        <v>601</v>
      </c>
      <c r="F150" s="109">
        <v>84.5</v>
      </c>
      <c r="G150" s="108" t="s">
        <v>625</v>
      </c>
      <c r="H150" s="108">
        <v>93</v>
      </c>
      <c r="I150" s="126">
        <v>110</v>
      </c>
      <c r="J150" s="127" t="s">
        <v>644</v>
      </c>
      <c r="K150" s="128">
        <f t="shared" si="52"/>
        <v>8.5</v>
      </c>
      <c r="L150" s="129">
        <f t="shared" si="53"/>
        <v>0.10059171597633136</v>
      </c>
      <c r="M150" s="130" t="s">
        <v>600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13</v>
      </c>
      <c r="B151" s="106">
        <v>41928</v>
      </c>
      <c r="C151" s="106"/>
      <c r="D151" s="107" t="s">
        <v>645</v>
      </c>
      <c r="E151" s="108" t="s">
        <v>601</v>
      </c>
      <c r="F151" s="109">
        <v>401</v>
      </c>
      <c r="G151" s="108" t="s">
        <v>625</v>
      </c>
      <c r="H151" s="108">
        <v>428</v>
      </c>
      <c r="I151" s="126">
        <v>450</v>
      </c>
      <c r="J151" s="127" t="s">
        <v>646</v>
      </c>
      <c r="K151" s="128">
        <f t="shared" si="52"/>
        <v>27</v>
      </c>
      <c r="L151" s="129">
        <f t="shared" si="53"/>
        <v>6.7331670822942641E-2</v>
      </c>
      <c r="M151" s="130" t="s">
        <v>600</v>
      </c>
      <c r="N151" s="131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14</v>
      </c>
      <c r="B152" s="106">
        <v>41928</v>
      </c>
      <c r="C152" s="106"/>
      <c r="D152" s="107" t="s">
        <v>647</v>
      </c>
      <c r="E152" s="108" t="s">
        <v>601</v>
      </c>
      <c r="F152" s="109">
        <v>101</v>
      </c>
      <c r="G152" s="108" t="s">
        <v>625</v>
      </c>
      <c r="H152" s="108">
        <v>112</v>
      </c>
      <c r="I152" s="126">
        <v>120</v>
      </c>
      <c r="J152" s="127" t="s">
        <v>648</v>
      </c>
      <c r="K152" s="128">
        <f t="shared" si="52"/>
        <v>11</v>
      </c>
      <c r="L152" s="129">
        <f t="shared" si="53"/>
        <v>0.10891089108910891</v>
      </c>
      <c r="M152" s="130" t="s">
        <v>600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15</v>
      </c>
      <c r="B153" s="106">
        <v>41954</v>
      </c>
      <c r="C153" s="106"/>
      <c r="D153" s="107" t="s">
        <v>649</v>
      </c>
      <c r="E153" s="108" t="s">
        <v>601</v>
      </c>
      <c r="F153" s="109">
        <v>59</v>
      </c>
      <c r="G153" s="108" t="s">
        <v>625</v>
      </c>
      <c r="H153" s="108">
        <v>76</v>
      </c>
      <c r="I153" s="126">
        <v>76</v>
      </c>
      <c r="J153" s="127" t="s">
        <v>626</v>
      </c>
      <c r="K153" s="128">
        <f t="shared" si="52"/>
        <v>17</v>
      </c>
      <c r="L153" s="129">
        <f t="shared" si="53"/>
        <v>0.28813559322033899</v>
      </c>
      <c r="M153" s="130" t="s">
        <v>600</v>
      </c>
      <c r="N153" s="131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16</v>
      </c>
      <c r="B154" s="106">
        <v>41954</v>
      </c>
      <c r="C154" s="106"/>
      <c r="D154" s="107" t="s">
        <v>638</v>
      </c>
      <c r="E154" s="108" t="s">
        <v>601</v>
      </c>
      <c r="F154" s="109">
        <v>99</v>
      </c>
      <c r="G154" s="108" t="s">
        <v>625</v>
      </c>
      <c r="H154" s="108">
        <v>120</v>
      </c>
      <c r="I154" s="126">
        <v>120</v>
      </c>
      <c r="J154" s="127" t="s">
        <v>650</v>
      </c>
      <c r="K154" s="128">
        <f t="shared" si="52"/>
        <v>21</v>
      </c>
      <c r="L154" s="129">
        <f t="shared" si="53"/>
        <v>0.21212121212121213</v>
      </c>
      <c r="M154" s="130" t="s">
        <v>600</v>
      </c>
      <c r="N154" s="131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17</v>
      </c>
      <c r="B155" s="106">
        <v>41956</v>
      </c>
      <c r="C155" s="106"/>
      <c r="D155" s="107" t="s">
        <v>651</v>
      </c>
      <c r="E155" s="108" t="s">
        <v>601</v>
      </c>
      <c r="F155" s="109">
        <v>22</v>
      </c>
      <c r="G155" s="108" t="s">
        <v>625</v>
      </c>
      <c r="H155" s="108">
        <v>33.549999999999997</v>
      </c>
      <c r="I155" s="126">
        <v>32</v>
      </c>
      <c r="J155" s="127" t="s">
        <v>652</v>
      </c>
      <c r="K155" s="128">
        <f t="shared" si="52"/>
        <v>11.549999999999997</v>
      </c>
      <c r="L155" s="129">
        <f t="shared" si="53"/>
        <v>0.52499999999999991</v>
      </c>
      <c r="M155" s="130" t="s">
        <v>600</v>
      </c>
      <c r="N155" s="131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18</v>
      </c>
      <c r="B156" s="106">
        <v>41976</v>
      </c>
      <c r="C156" s="106"/>
      <c r="D156" s="107" t="s">
        <v>653</v>
      </c>
      <c r="E156" s="108" t="s">
        <v>601</v>
      </c>
      <c r="F156" s="109">
        <v>440</v>
      </c>
      <c r="G156" s="108" t="s">
        <v>625</v>
      </c>
      <c r="H156" s="108">
        <v>520</v>
      </c>
      <c r="I156" s="126">
        <v>520</v>
      </c>
      <c r="J156" s="127" t="s">
        <v>654</v>
      </c>
      <c r="K156" s="128">
        <f t="shared" si="52"/>
        <v>80</v>
      </c>
      <c r="L156" s="129">
        <f t="shared" si="53"/>
        <v>0.18181818181818182</v>
      </c>
      <c r="M156" s="130" t="s">
        <v>600</v>
      </c>
      <c r="N156" s="131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19</v>
      </c>
      <c r="B157" s="106">
        <v>41976</v>
      </c>
      <c r="C157" s="106"/>
      <c r="D157" s="107" t="s">
        <v>655</v>
      </c>
      <c r="E157" s="108" t="s">
        <v>601</v>
      </c>
      <c r="F157" s="109">
        <v>360</v>
      </c>
      <c r="G157" s="108" t="s">
        <v>625</v>
      </c>
      <c r="H157" s="108">
        <v>427</v>
      </c>
      <c r="I157" s="126">
        <v>425</v>
      </c>
      <c r="J157" s="127" t="s">
        <v>656</v>
      </c>
      <c r="K157" s="128">
        <f t="shared" si="52"/>
        <v>67</v>
      </c>
      <c r="L157" s="129">
        <f t="shared" si="53"/>
        <v>0.18611111111111112</v>
      </c>
      <c r="M157" s="130" t="s">
        <v>600</v>
      </c>
      <c r="N157" s="131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20</v>
      </c>
      <c r="B158" s="106">
        <v>42012</v>
      </c>
      <c r="C158" s="106"/>
      <c r="D158" s="107" t="s">
        <v>657</v>
      </c>
      <c r="E158" s="108" t="s">
        <v>601</v>
      </c>
      <c r="F158" s="109">
        <v>360</v>
      </c>
      <c r="G158" s="108" t="s">
        <v>625</v>
      </c>
      <c r="H158" s="108">
        <v>455</v>
      </c>
      <c r="I158" s="126">
        <v>420</v>
      </c>
      <c r="J158" s="127" t="s">
        <v>658</v>
      </c>
      <c r="K158" s="128">
        <f t="shared" si="52"/>
        <v>95</v>
      </c>
      <c r="L158" s="129">
        <f t="shared" si="53"/>
        <v>0.2638888888888889</v>
      </c>
      <c r="M158" s="130" t="s">
        <v>600</v>
      </c>
      <c r="N158" s="131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21</v>
      </c>
      <c r="B159" s="106">
        <v>42012</v>
      </c>
      <c r="C159" s="106"/>
      <c r="D159" s="107" t="s">
        <v>659</v>
      </c>
      <c r="E159" s="108" t="s">
        <v>601</v>
      </c>
      <c r="F159" s="109">
        <v>130</v>
      </c>
      <c r="G159" s="108"/>
      <c r="H159" s="108">
        <v>175.5</v>
      </c>
      <c r="I159" s="126">
        <v>165</v>
      </c>
      <c r="J159" s="127" t="s">
        <v>660</v>
      </c>
      <c r="K159" s="128">
        <f t="shared" si="52"/>
        <v>45.5</v>
      </c>
      <c r="L159" s="129">
        <f t="shared" si="53"/>
        <v>0.35</v>
      </c>
      <c r="M159" s="130" t="s">
        <v>600</v>
      </c>
      <c r="N159" s="131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22</v>
      </c>
      <c r="B160" s="106">
        <v>42040</v>
      </c>
      <c r="C160" s="106"/>
      <c r="D160" s="107" t="s">
        <v>390</v>
      </c>
      <c r="E160" s="108" t="s">
        <v>624</v>
      </c>
      <c r="F160" s="109">
        <v>98</v>
      </c>
      <c r="G160" s="108"/>
      <c r="H160" s="108">
        <v>120</v>
      </c>
      <c r="I160" s="126">
        <v>120</v>
      </c>
      <c r="J160" s="127" t="s">
        <v>626</v>
      </c>
      <c r="K160" s="128">
        <f t="shared" si="52"/>
        <v>22</v>
      </c>
      <c r="L160" s="129">
        <f t="shared" si="53"/>
        <v>0.22448979591836735</v>
      </c>
      <c r="M160" s="130" t="s">
        <v>600</v>
      </c>
      <c r="N160" s="131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23</v>
      </c>
      <c r="B161" s="106">
        <v>42040</v>
      </c>
      <c r="C161" s="106"/>
      <c r="D161" s="107" t="s">
        <v>661</v>
      </c>
      <c r="E161" s="108" t="s">
        <v>624</v>
      </c>
      <c r="F161" s="109">
        <v>196</v>
      </c>
      <c r="G161" s="108"/>
      <c r="H161" s="108">
        <v>262</v>
      </c>
      <c r="I161" s="126">
        <v>255</v>
      </c>
      <c r="J161" s="127" t="s">
        <v>626</v>
      </c>
      <c r="K161" s="128">
        <f t="shared" si="52"/>
        <v>66</v>
      </c>
      <c r="L161" s="129">
        <f t="shared" si="53"/>
        <v>0.33673469387755101</v>
      </c>
      <c r="M161" s="130" t="s">
        <v>600</v>
      </c>
      <c r="N161" s="131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24</v>
      </c>
      <c r="B162" s="110">
        <v>42067</v>
      </c>
      <c r="C162" s="110"/>
      <c r="D162" s="111" t="s">
        <v>389</v>
      </c>
      <c r="E162" s="112" t="s">
        <v>624</v>
      </c>
      <c r="F162" s="113">
        <v>235</v>
      </c>
      <c r="G162" s="113"/>
      <c r="H162" s="114">
        <v>77</v>
      </c>
      <c r="I162" s="132" t="s">
        <v>662</v>
      </c>
      <c r="J162" s="133" t="s">
        <v>663</v>
      </c>
      <c r="K162" s="134">
        <f t="shared" si="52"/>
        <v>-158</v>
      </c>
      <c r="L162" s="135">
        <f t="shared" si="53"/>
        <v>-0.67234042553191486</v>
      </c>
      <c r="M162" s="136" t="s">
        <v>664</v>
      </c>
      <c r="N162" s="137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25</v>
      </c>
      <c r="B163" s="106">
        <v>42067</v>
      </c>
      <c r="C163" s="106"/>
      <c r="D163" s="107" t="s">
        <v>481</v>
      </c>
      <c r="E163" s="108" t="s">
        <v>624</v>
      </c>
      <c r="F163" s="109">
        <v>185</v>
      </c>
      <c r="G163" s="108"/>
      <c r="H163" s="108">
        <v>224</v>
      </c>
      <c r="I163" s="126" t="s">
        <v>665</v>
      </c>
      <c r="J163" s="127" t="s">
        <v>626</v>
      </c>
      <c r="K163" s="128">
        <f t="shared" si="52"/>
        <v>39</v>
      </c>
      <c r="L163" s="129">
        <f t="shared" si="53"/>
        <v>0.21081081081081082</v>
      </c>
      <c r="M163" s="130" t="s">
        <v>600</v>
      </c>
      <c r="N163" s="131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5">
        <v>26</v>
      </c>
      <c r="B164" s="115">
        <v>42090</v>
      </c>
      <c r="C164" s="115"/>
      <c r="D164" s="116" t="s">
        <v>666</v>
      </c>
      <c r="E164" s="117" t="s">
        <v>624</v>
      </c>
      <c r="F164" s="118">
        <v>49.5</v>
      </c>
      <c r="G164" s="119"/>
      <c r="H164" s="119">
        <v>15.85</v>
      </c>
      <c r="I164" s="119">
        <v>67</v>
      </c>
      <c r="J164" s="138" t="s">
        <v>667</v>
      </c>
      <c r="K164" s="119">
        <f t="shared" si="52"/>
        <v>-33.65</v>
      </c>
      <c r="L164" s="139">
        <f t="shared" si="53"/>
        <v>-0.67979797979797973</v>
      </c>
      <c r="M164" s="136" t="s">
        <v>664</v>
      </c>
      <c r="N164" s="140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27</v>
      </c>
      <c r="B165" s="106">
        <v>42093</v>
      </c>
      <c r="C165" s="106"/>
      <c r="D165" s="107" t="s">
        <v>668</v>
      </c>
      <c r="E165" s="108" t="s">
        <v>624</v>
      </c>
      <c r="F165" s="109">
        <v>183.5</v>
      </c>
      <c r="G165" s="108"/>
      <c r="H165" s="108">
        <v>219</v>
      </c>
      <c r="I165" s="126">
        <v>218</v>
      </c>
      <c r="J165" s="127" t="s">
        <v>669</v>
      </c>
      <c r="K165" s="128">
        <f t="shared" si="52"/>
        <v>35.5</v>
      </c>
      <c r="L165" s="129">
        <f t="shared" si="53"/>
        <v>0.19346049046321526</v>
      </c>
      <c r="M165" s="130" t="s">
        <v>600</v>
      </c>
      <c r="N165" s="131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28</v>
      </c>
      <c r="B166" s="106">
        <v>42114</v>
      </c>
      <c r="C166" s="106"/>
      <c r="D166" s="107" t="s">
        <v>670</v>
      </c>
      <c r="E166" s="108" t="s">
        <v>624</v>
      </c>
      <c r="F166" s="109">
        <f>(227+237)/2</f>
        <v>232</v>
      </c>
      <c r="G166" s="108"/>
      <c r="H166" s="108">
        <v>298</v>
      </c>
      <c r="I166" s="126">
        <v>298</v>
      </c>
      <c r="J166" s="127" t="s">
        <v>626</v>
      </c>
      <c r="K166" s="128">
        <f t="shared" si="52"/>
        <v>66</v>
      </c>
      <c r="L166" s="129">
        <f t="shared" si="53"/>
        <v>0.28448275862068967</v>
      </c>
      <c r="M166" s="130" t="s">
        <v>600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29</v>
      </c>
      <c r="B167" s="106">
        <v>42128</v>
      </c>
      <c r="C167" s="106"/>
      <c r="D167" s="107" t="s">
        <v>671</v>
      </c>
      <c r="E167" s="108" t="s">
        <v>601</v>
      </c>
      <c r="F167" s="109">
        <v>385</v>
      </c>
      <c r="G167" s="108"/>
      <c r="H167" s="108">
        <f>212.5+331</f>
        <v>543.5</v>
      </c>
      <c r="I167" s="126">
        <v>510</v>
      </c>
      <c r="J167" s="127" t="s">
        <v>672</v>
      </c>
      <c r="K167" s="128">
        <f t="shared" si="52"/>
        <v>158.5</v>
      </c>
      <c r="L167" s="129">
        <f t="shared" si="53"/>
        <v>0.41168831168831171</v>
      </c>
      <c r="M167" s="130" t="s">
        <v>600</v>
      </c>
      <c r="N167" s="131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30</v>
      </c>
      <c r="B168" s="106">
        <v>42128</v>
      </c>
      <c r="C168" s="106"/>
      <c r="D168" s="107" t="s">
        <v>673</v>
      </c>
      <c r="E168" s="108" t="s">
        <v>601</v>
      </c>
      <c r="F168" s="109">
        <v>115.5</v>
      </c>
      <c r="G168" s="108"/>
      <c r="H168" s="108">
        <v>146</v>
      </c>
      <c r="I168" s="126">
        <v>142</v>
      </c>
      <c r="J168" s="127" t="s">
        <v>674</v>
      </c>
      <c r="K168" s="128">
        <f t="shared" si="52"/>
        <v>30.5</v>
      </c>
      <c r="L168" s="129">
        <f t="shared" si="53"/>
        <v>0.26406926406926406</v>
      </c>
      <c r="M168" s="130" t="s">
        <v>600</v>
      </c>
      <c r="N168" s="131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31</v>
      </c>
      <c r="B169" s="106">
        <v>42151</v>
      </c>
      <c r="C169" s="106"/>
      <c r="D169" s="107" t="s">
        <v>675</v>
      </c>
      <c r="E169" s="108" t="s">
        <v>601</v>
      </c>
      <c r="F169" s="109">
        <v>237.5</v>
      </c>
      <c r="G169" s="108"/>
      <c r="H169" s="108">
        <v>279.5</v>
      </c>
      <c r="I169" s="126">
        <v>278</v>
      </c>
      <c r="J169" s="127" t="s">
        <v>626</v>
      </c>
      <c r="K169" s="128">
        <f t="shared" si="52"/>
        <v>42</v>
      </c>
      <c r="L169" s="129">
        <f t="shared" si="53"/>
        <v>0.17684210526315788</v>
      </c>
      <c r="M169" s="130" t="s">
        <v>600</v>
      </c>
      <c r="N169" s="131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32</v>
      </c>
      <c r="B170" s="106">
        <v>42174</v>
      </c>
      <c r="C170" s="106"/>
      <c r="D170" s="107" t="s">
        <v>645</v>
      </c>
      <c r="E170" s="108" t="s">
        <v>624</v>
      </c>
      <c r="F170" s="109">
        <v>340</v>
      </c>
      <c r="G170" s="108"/>
      <c r="H170" s="108">
        <v>448</v>
      </c>
      <c r="I170" s="126">
        <v>448</v>
      </c>
      <c r="J170" s="127" t="s">
        <v>626</v>
      </c>
      <c r="K170" s="128">
        <f t="shared" si="52"/>
        <v>108</v>
      </c>
      <c r="L170" s="129">
        <f t="shared" si="53"/>
        <v>0.31764705882352939</v>
      </c>
      <c r="M170" s="130" t="s">
        <v>600</v>
      </c>
      <c r="N170" s="131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33</v>
      </c>
      <c r="B171" s="106">
        <v>42191</v>
      </c>
      <c r="C171" s="106"/>
      <c r="D171" s="107" t="s">
        <v>676</v>
      </c>
      <c r="E171" s="108" t="s">
        <v>624</v>
      </c>
      <c r="F171" s="109">
        <v>390</v>
      </c>
      <c r="G171" s="108"/>
      <c r="H171" s="108">
        <v>460</v>
      </c>
      <c r="I171" s="126">
        <v>460</v>
      </c>
      <c r="J171" s="127" t="s">
        <v>626</v>
      </c>
      <c r="K171" s="128">
        <f t="shared" ref="K171:K191" si="54">H171-F171</f>
        <v>70</v>
      </c>
      <c r="L171" s="129">
        <f t="shared" ref="L171:L191" si="55">K171/F171</f>
        <v>0.17948717948717949</v>
      </c>
      <c r="M171" s="130" t="s">
        <v>600</v>
      </c>
      <c r="N171" s="131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34</v>
      </c>
      <c r="B172" s="110">
        <v>42195</v>
      </c>
      <c r="C172" s="110"/>
      <c r="D172" s="111" t="s">
        <v>677</v>
      </c>
      <c r="E172" s="112" t="s">
        <v>624</v>
      </c>
      <c r="F172" s="113">
        <v>122.5</v>
      </c>
      <c r="G172" s="113"/>
      <c r="H172" s="114">
        <v>61</v>
      </c>
      <c r="I172" s="132">
        <v>172</v>
      </c>
      <c r="J172" s="133" t="s">
        <v>678</v>
      </c>
      <c r="K172" s="134">
        <f t="shared" si="54"/>
        <v>-61.5</v>
      </c>
      <c r="L172" s="135">
        <f t="shared" si="55"/>
        <v>-0.50204081632653064</v>
      </c>
      <c r="M172" s="136" t="s">
        <v>664</v>
      </c>
      <c r="N172" s="137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35</v>
      </c>
      <c r="B173" s="106">
        <v>42219</v>
      </c>
      <c r="C173" s="106"/>
      <c r="D173" s="107" t="s">
        <v>679</v>
      </c>
      <c r="E173" s="108" t="s">
        <v>624</v>
      </c>
      <c r="F173" s="109">
        <v>297.5</v>
      </c>
      <c r="G173" s="108"/>
      <c r="H173" s="108">
        <v>350</v>
      </c>
      <c r="I173" s="126">
        <v>360</v>
      </c>
      <c r="J173" s="127" t="s">
        <v>680</v>
      </c>
      <c r="K173" s="128">
        <f t="shared" si="54"/>
        <v>52.5</v>
      </c>
      <c r="L173" s="129">
        <f t="shared" si="55"/>
        <v>0.17647058823529413</v>
      </c>
      <c r="M173" s="130" t="s">
        <v>600</v>
      </c>
      <c r="N173" s="131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36</v>
      </c>
      <c r="B174" s="106">
        <v>42219</v>
      </c>
      <c r="C174" s="106"/>
      <c r="D174" s="107" t="s">
        <v>681</v>
      </c>
      <c r="E174" s="108" t="s">
        <v>624</v>
      </c>
      <c r="F174" s="109">
        <v>115.5</v>
      </c>
      <c r="G174" s="108"/>
      <c r="H174" s="108">
        <v>149</v>
      </c>
      <c r="I174" s="126">
        <v>140</v>
      </c>
      <c r="J174" s="141" t="s">
        <v>682</v>
      </c>
      <c r="K174" s="128">
        <f t="shared" si="54"/>
        <v>33.5</v>
      </c>
      <c r="L174" s="129">
        <f t="shared" si="55"/>
        <v>0.29004329004329005</v>
      </c>
      <c r="M174" s="130" t="s">
        <v>600</v>
      </c>
      <c r="N174" s="131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37</v>
      </c>
      <c r="B175" s="106">
        <v>42251</v>
      </c>
      <c r="C175" s="106"/>
      <c r="D175" s="107" t="s">
        <v>675</v>
      </c>
      <c r="E175" s="108" t="s">
        <v>624</v>
      </c>
      <c r="F175" s="109">
        <v>226</v>
      </c>
      <c r="G175" s="108"/>
      <c r="H175" s="108">
        <v>292</v>
      </c>
      <c r="I175" s="126">
        <v>292</v>
      </c>
      <c r="J175" s="127" t="s">
        <v>683</v>
      </c>
      <c r="K175" s="128">
        <f t="shared" si="54"/>
        <v>66</v>
      </c>
      <c r="L175" s="129">
        <f t="shared" si="55"/>
        <v>0.29203539823008851</v>
      </c>
      <c r="M175" s="130" t="s">
        <v>600</v>
      </c>
      <c r="N175" s="131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38</v>
      </c>
      <c r="B176" s="106">
        <v>42254</v>
      </c>
      <c r="C176" s="106"/>
      <c r="D176" s="107" t="s">
        <v>670</v>
      </c>
      <c r="E176" s="108" t="s">
        <v>624</v>
      </c>
      <c r="F176" s="109">
        <v>232.5</v>
      </c>
      <c r="G176" s="108"/>
      <c r="H176" s="108">
        <v>312.5</v>
      </c>
      <c r="I176" s="126">
        <v>310</v>
      </c>
      <c r="J176" s="127" t="s">
        <v>626</v>
      </c>
      <c r="K176" s="128">
        <f t="shared" si="54"/>
        <v>80</v>
      </c>
      <c r="L176" s="129">
        <f t="shared" si="55"/>
        <v>0.34408602150537637</v>
      </c>
      <c r="M176" s="130" t="s">
        <v>600</v>
      </c>
      <c r="N176" s="131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39</v>
      </c>
      <c r="B177" s="106">
        <v>42268</v>
      </c>
      <c r="C177" s="106"/>
      <c r="D177" s="107" t="s">
        <v>684</v>
      </c>
      <c r="E177" s="108" t="s">
        <v>624</v>
      </c>
      <c r="F177" s="109">
        <v>196.5</v>
      </c>
      <c r="G177" s="108"/>
      <c r="H177" s="108">
        <v>238</v>
      </c>
      <c r="I177" s="126">
        <v>238</v>
      </c>
      <c r="J177" s="127" t="s">
        <v>683</v>
      </c>
      <c r="K177" s="128">
        <f t="shared" si="54"/>
        <v>41.5</v>
      </c>
      <c r="L177" s="129">
        <f t="shared" si="55"/>
        <v>0.21119592875318066</v>
      </c>
      <c r="M177" s="130" t="s">
        <v>600</v>
      </c>
      <c r="N177" s="131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40</v>
      </c>
      <c r="B178" s="106">
        <v>42271</v>
      </c>
      <c r="C178" s="106"/>
      <c r="D178" s="107" t="s">
        <v>623</v>
      </c>
      <c r="E178" s="108" t="s">
        <v>624</v>
      </c>
      <c r="F178" s="109">
        <v>65</v>
      </c>
      <c r="G178" s="108"/>
      <c r="H178" s="108">
        <v>82</v>
      </c>
      <c r="I178" s="126">
        <v>82</v>
      </c>
      <c r="J178" s="127" t="s">
        <v>683</v>
      </c>
      <c r="K178" s="128">
        <f t="shared" si="54"/>
        <v>17</v>
      </c>
      <c r="L178" s="129">
        <f t="shared" si="55"/>
        <v>0.26153846153846155</v>
      </c>
      <c r="M178" s="130" t="s">
        <v>600</v>
      </c>
      <c r="N178" s="131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41</v>
      </c>
      <c r="B179" s="106">
        <v>42291</v>
      </c>
      <c r="C179" s="106"/>
      <c r="D179" s="107" t="s">
        <v>685</v>
      </c>
      <c r="E179" s="108" t="s">
        <v>624</v>
      </c>
      <c r="F179" s="109">
        <v>144</v>
      </c>
      <c r="G179" s="108"/>
      <c r="H179" s="108">
        <v>182.5</v>
      </c>
      <c r="I179" s="126">
        <v>181</v>
      </c>
      <c r="J179" s="127" t="s">
        <v>683</v>
      </c>
      <c r="K179" s="128">
        <f t="shared" si="54"/>
        <v>38.5</v>
      </c>
      <c r="L179" s="129">
        <f t="shared" si="55"/>
        <v>0.2673611111111111</v>
      </c>
      <c r="M179" s="130" t="s">
        <v>600</v>
      </c>
      <c r="N179" s="131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42</v>
      </c>
      <c r="B180" s="106">
        <v>42291</v>
      </c>
      <c r="C180" s="106"/>
      <c r="D180" s="107" t="s">
        <v>686</v>
      </c>
      <c r="E180" s="108" t="s">
        <v>624</v>
      </c>
      <c r="F180" s="109">
        <v>264</v>
      </c>
      <c r="G180" s="108"/>
      <c r="H180" s="108">
        <v>311</v>
      </c>
      <c r="I180" s="126">
        <v>311</v>
      </c>
      <c r="J180" s="127" t="s">
        <v>683</v>
      </c>
      <c r="K180" s="128">
        <f t="shared" si="54"/>
        <v>47</v>
      </c>
      <c r="L180" s="129">
        <f t="shared" si="55"/>
        <v>0.17803030303030304</v>
      </c>
      <c r="M180" s="130" t="s">
        <v>600</v>
      </c>
      <c r="N180" s="131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43</v>
      </c>
      <c r="B181" s="106">
        <v>42318</v>
      </c>
      <c r="C181" s="106"/>
      <c r="D181" s="107" t="s">
        <v>687</v>
      </c>
      <c r="E181" s="108" t="s">
        <v>601</v>
      </c>
      <c r="F181" s="109">
        <v>549.5</v>
      </c>
      <c r="G181" s="108"/>
      <c r="H181" s="108">
        <v>630</v>
      </c>
      <c r="I181" s="126">
        <v>630</v>
      </c>
      <c r="J181" s="127" t="s">
        <v>683</v>
      </c>
      <c r="K181" s="128">
        <f t="shared" si="54"/>
        <v>80.5</v>
      </c>
      <c r="L181" s="129">
        <f t="shared" si="55"/>
        <v>0.1464968152866242</v>
      </c>
      <c r="M181" s="130" t="s">
        <v>600</v>
      </c>
      <c r="N181" s="131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44</v>
      </c>
      <c r="B182" s="106">
        <v>42342</v>
      </c>
      <c r="C182" s="106"/>
      <c r="D182" s="107" t="s">
        <v>688</v>
      </c>
      <c r="E182" s="108" t="s">
        <v>624</v>
      </c>
      <c r="F182" s="109">
        <v>1027.5</v>
      </c>
      <c r="G182" s="108"/>
      <c r="H182" s="108">
        <v>1315</v>
      </c>
      <c r="I182" s="126">
        <v>1250</v>
      </c>
      <c r="J182" s="127" t="s">
        <v>683</v>
      </c>
      <c r="K182" s="128">
        <f t="shared" si="54"/>
        <v>287.5</v>
      </c>
      <c r="L182" s="129">
        <f t="shared" si="55"/>
        <v>0.27980535279805352</v>
      </c>
      <c r="M182" s="130" t="s">
        <v>600</v>
      </c>
      <c r="N182" s="131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45</v>
      </c>
      <c r="B183" s="106">
        <v>42367</v>
      </c>
      <c r="C183" s="106"/>
      <c r="D183" s="107" t="s">
        <v>689</v>
      </c>
      <c r="E183" s="108" t="s">
        <v>624</v>
      </c>
      <c r="F183" s="109">
        <v>465</v>
      </c>
      <c r="G183" s="108"/>
      <c r="H183" s="108">
        <v>540</v>
      </c>
      <c r="I183" s="126">
        <v>540</v>
      </c>
      <c r="J183" s="127" t="s">
        <v>683</v>
      </c>
      <c r="K183" s="128">
        <f t="shared" si="54"/>
        <v>75</v>
      </c>
      <c r="L183" s="129">
        <f t="shared" si="55"/>
        <v>0.16129032258064516</v>
      </c>
      <c r="M183" s="130" t="s">
        <v>600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46</v>
      </c>
      <c r="B184" s="106">
        <v>42380</v>
      </c>
      <c r="C184" s="106"/>
      <c r="D184" s="107" t="s">
        <v>390</v>
      </c>
      <c r="E184" s="108" t="s">
        <v>601</v>
      </c>
      <c r="F184" s="109">
        <v>81</v>
      </c>
      <c r="G184" s="108"/>
      <c r="H184" s="108">
        <v>110</v>
      </c>
      <c r="I184" s="126">
        <v>110</v>
      </c>
      <c r="J184" s="127" t="s">
        <v>683</v>
      </c>
      <c r="K184" s="128">
        <f t="shared" si="54"/>
        <v>29</v>
      </c>
      <c r="L184" s="129">
        <f t="shared" si="55"/>
        <v>0.35802469135802467</v>
      </c>
      <c r="M184" s="130" t="s">
        <v>600</v>
      </c>
      <c r="N184" s="131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47</v>
      </c>
      <c r="B185" s="106">
        <v>42382</v>
      </c>
      <c r="C185" s="106"/>
      <c r="D185" s="107" t="s">
        <v>690</v>
      </c>
      <c r="E185" s="108" t="s">
        <v>601</v>
      </c>
      <c r="F185" s="109">
        <v>417.5</v>
      </c>
      <c r="G185" s="108"/>
      <c r="H185" s="108">
        <v>547</v>
      </c>
      <c r="I185" s="126">
        <v>535</v>
      </c>
      <c r="J185" s="127" t="s">
        <v>683</v>
      </c>
      <c r="K185" s="128">
        <f t="shared" si="54"/>
        <v>129.5</v>
      </c>
      <c r="L185" s="129">
        <f t="shared" si="55"/>
        <v>0.31017964071856285</v>
      </c>
      <c r="M185" s="130" t="s">
        <v>600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48</v>
      </c>
      <c r="B186" s="106">
        <v>42408</v>
      </c>
      <c r="C186" s="106"/>
      <c r="D186" s="107" t="s">
        <v>691</v>
      </c>
      <c r="E186" s="108" t="s">
        <v>624</v>
      </c>
      <c r="F186" s="109">
        <v>650</v>
      </c>
      <c r="G186" s="108"/>
      <c r="H186" s="108">
        <v>800</v>
      </c>
      <c r="I186" s="126">
        <v>800</v>
      </c>
      <c r="J186" s="127" t="s">
        <v>683</v>
      </c>
      <c r="K186" s="128">
        <f t="shared" si="54"/>
        <v>150</v>
      </c>
      <c r="L186" s="129">
        <f t="shared" si="55"/>
        <v>0.23076923076923078</v>
      </c>
      <c r="M186" s="130" t="s">
        <v>600</v>
      </c>
      <c r="N186" s="131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49</v>
      </c>
      <c r="B187" s="106">
        <v>42433</v>
      </c>
      <c r="C187" s="106"/>
      <c r="D187" s="107" t="s">
        <v>197</v>
      </c>
      <c r="E187" s="108" t="s">
        <v>624</v>
      </c>
      <c r="F187" s="109">
        <v>437.5</v>
      </c>
      <c r="G187" s="108"/>
      <c r="H187" s="108">
        <v>504.5</v>
      </c>
      <c r="I187" s="126">
        <v>522</v>
      </c>
      <c r="J187" s="127" t="s">
        <v>692</v>
      </c>
      <c r="K187" s="128">
        <f t="shared" si="54"/>
        <v>67</v>
      </c>
      <c r="L187" s="129">
        <f t="shared" si="55"/>
        <v>0.15314285714285714</v>
      </c>
      <c r="M187" s="130" t="s">
        <v>600</v>
      </c>
      <c r="N187" s="131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50</v>
      </c>
      <c r="B188" s="106">
        <v>42438</v>
      </c>
      <c r="C188" s="106"/>
      <c r="D188" s="107" t="s">
        <v>693</v>
      </c>
      <c r="E188" s="108" t="s">
        <v>624</v>
      </c>
      <c r="F188" s="109">
        <v>189.5</v>
      </c>
      <c r="G188" s="108"/>
      <c r="H188" s="108">
        <v>218</v>
      </c>
      <c r="I188" s="126">
        <v>218</v>
      </c>
      <c r="J188" s="127" t="s">
        <v>683</v>
      </c>
      <c r="K188" s="128">
        <f t="shared" si="54"/>
        <v>28.5</v>
      </c>
      <c r="L188" s="129">
        <f t="shared" si="55"/>
        <v>0.15039577836411611</v>
      </c>
      <c r="M188" s="130" t="s">
        <v>600</v>
      </c>
      <c r="N188" s="131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5">
        <v>51</v>
      </c>
      <c r="B189" s="115">
        <v>42471</v>
      </c>
      <c r="C189" s="115"/>
      <c r="D189" s="116" t="s">
        <v>694</v>
      </c>
      <c r="E189" s="117" t="s">
        <v>624</v>
      </c>
      <c r="F189" s="118">
        <v>36.5</v>
      </c>
      <c r="G189" s="119"/>
      <c r="H189" s="119">
        <v>15.85</v>
      </c>
      <c r="I189" s="119">
        <v>60</v>
      </c>
      <c r="J189" s="138" t="s">
        <v>695</v>
      </c>
      <c r="K189" s="134">
        <f t="shared" si="54"/>
        <v>-20.65</v>
      </c>
      <c r="L189" s="168">
        <f t="shared" si="55"/>
        <v>-0.5657534246575342</v>
      </c>
      <c r="M189" s="136" t="s">
        <v>664</v>
      </c>
      <c r="N189" s="16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52</v>
      </c>
      <c r="B190" s="106">
        <v>42472</v>
      </c>
      <c r="C190" s="106"/>
      <c r="D190" s="107" t="s">
        <v>696</v>
      </c>
      <c r="E190" s="108" t="s">
        <v>624</v>
      </c>
      <c r="F190" s="109">
        <v>93</v>
      </c>
      <c r="G190" s="108"/>
      <c r="H190" s="108">
        <v>149</v>
      </c>
      <c r="I190" s="126">
        <v>140</v>
      </c>
      <c r="J190" s="141" t="s">
        <v>697</v>
      </c>
      <c r="K190" s="128">
        <f t="shared" si="54"/>
        <v>56</v>
      </c>
      <c r="L190" s="129">
        <f t="shared" si="55"/>
        <v>0.60215053763440862</v>
      </c>
      <c r="M190" s="130" t="s">
        <v>600</v>
      </c>
      <c r="N190" s="131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53</v>
      </c>
      <c r="B191" s="106">
        <v>42472</v>
      </c>
      <c r="C191" s="106"/>
      <c r="D191" s="107" t="s">
        <v>698</v>
      </c>
      <c r="E191" s="108" t="s">
        <v>624</v>
      </c>
      <c r="F191" s="109">
        <v>130</v>
      </c>
      <c r="G191" s="108"/>
      <c r="H191" s="108">
        <v>150</v>
      </c>
      <c r="I191" s="126" t="s">
        <v>699</v>
      </c>
      <c r="J191" s="127" t="s">
        <v>683</v>
      </c>
      <c r="K191" s="128">
        <f t="shared" si="54"/>
        <v>20</v>
      </c>
      <c r="L191" s="129">
        <f t="shared" si="55"/>
        <v>0.15384615384615385</v>
      </c>
      <c r="M191" s="130" t="s">
        <v>600</v>
      </c>
      <c r="N191" s="131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54</v>
      </c>
      <c r="B192" s="106">
        <v>42473</v>
      </c>
      <c r="C192" s="106"/>
      <c r="D192" s="107" t="s">
        <v>354</v>
      </c>
      <c r="E192" s="108" t="s">
        <v>624</v>
      </c>
      <c r="F192" s="109">
        <v>196</v>
      </c>
      <c r="G192" s="108"/>
      <c r="H192" s="108">
        <v>299</v>
      </c>
      <c r="I192" s="126">
        <v>299</v>
      </c>
      <c r="J192" s="127" t="s">
        <v>683</v>
      </c>
      <c r="K192" s="128">
        <v>103</v>
      </c>
      <c r="L192" s="129">
        <v>0.52551020408163296</v>
      </c>
      <c r="M192" s="130" t="s">
        <v>600</v>
      </c>
      <c r="N192" s="131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55</v>
      </c>
      <c r="B193" s="106">
        <v>42473</v>
      </c>
      <c r="C193" s="106"/>
      <c r="D193" s="107" t="s">
        <v>757</v>
      </c>
      <c r="E193" s="108" t="s">
        <v>624</v>
      </c>
      <c r="F193" s="109">
        <v>88</v>
      </c>
      <c r="G193" s="108"/>
      <c r="H193" s="108">
        <v>103</v>
      </c>
      <c r="I193" s="126">
        <v>103</v>
      </c>
      <c r="J193" s="127" t="s">
        <v>683</v>
      </c>
      <c r="K193" s="128">
        <v>15</v>
      </c>
      <c r="L193" s="129">
        <v>0.170454545454545</v>
      </c>
      <c r="M193" s="130" t="s">
        <v>600</v>
      </c>
      <c r="N193" s="131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56</v>
      </c>
      <c r="B194" s="106">
        <v>42492</v>
      </c>
      <c r="C194" s="106"/>
      <c r="D194" s="107" t="s">
        <v>700</v>
      </c>
      <c r="E194" s="108" t="s">
        <v>624</v>
      </c>
      <c r="F194" s="109">
        <v>127.5</v>
      </c>
      <c r="G194" s="108"/>
      <c r="H194" s="108">
        <v>148</v>
      </c>
      <c r="I194" s="126" t="s">
        <v>701</v>
      </c>
      <c r="J194" s="127" t="s">
        <v>683</v>
      </c>
      <c r="K194" s="128">
        <f>H194-F194</f>
        <v>20.5</v>
      </c>
      <c r="L194" s="129">
        <f>K194/F194</f>
        <v>0.16078431372549021</v>
      </c>
      <c r="M194" s="130" t="s">
        <v>600</v>
      </c>
      <c r="N194" s="131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57</v>
      </c>
      <c r="B195" s="106">
        <v>42493</v>
      </c>
      <c r="C195" s="106"/>
      <c r="D195" s="107" t="s">
        <v>702</v>
      </c>
      <c r="E195" s="108" t="s">
        <v>624</v>
      </c>
      <c r="F195" s="109">
        <v>675</v>
      </c>
      <c r="G195" s="108"/>
      <c r="H195" s="108">
        <v>815</v>
      </c>
      <c r="I195" s="126" t="s">
        <v>703</v>
      </c>
      <c r="J195" s="127" t="s">
        <v>683</v>
      </c>
      <c r="K195" s="128">
        <f>H195-F195</f>
        <v>140</v>
      </c>
      <c r="L195" s="129">
        <f>K195/F195</f>
        <v>0.2074074074074074</v>
      </c>
      <c r="M195" s="130" t="s">
        <v>600</v>
      </c>
      <c r="N195" s="131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58</v>
      </c>
      <c r="B196" s="110">
        <v>42522</v>
      </c>
      <c r="C196" s="110"/>
      <c r="D196" s="111" t="s">
        <v>758</v>
      </c>
      <c r="E196" s="112" t="s">
        <v>624</v>
      </c>
      <c r="F196" s="113">
        <v>500</v>
      </c>
      <c r="G196" s="113"/>
      <c r="H196" s="114">
        <v>232.5</v>
      </c>
      <c r="I196" s="132" t="s">
        <v>759</v>
      </c>
      <c r="J196" s="133" t="s">
        <v>760</v>
      </c>
      <c r="K196" s="134">
        <f>H196-F196</f>
        <v>-267.5</v>
      </c>
      <c r="L196" s="135">
        <f>K196/F196</f>
        <v>-0.53500000000000003</v>
      </c>
      <c r="M196" s="136" t="s">
        <v>664</v>
      </c>
      <c r="N196" s="137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59</v>
      </c>
      <c r="B197" s="106">
        <v>42527</v>
      </c>
      <c r="C197" s="106"/>
      <c r="D197" s="107" t="s">
        <v>704</v>
      </c>
      <c r="E197" s="108" t="s">
        <v>624</v>
      </c>
      <c r="F197" s="109">
        <v>110</v>
      </c>
      <c r="G197" s="108"/>
      <c r="H197" s="108">
        <v>126.5</v>
      </c>
      <c r="I197" s="126">
        <v>125</v>
      </c>
      <c r="J197" s="127" t="s">
        <v>633</v>
      </c>
      <c r="K197" s="128">
        <f>H197-F197</f>
        <v>16.5</v>
      </c>
      <c r="L197" s="129">
        <f>K197/F197</f>
        <v>0.15</v>
      </c>
      <c r="M197" s="130" t="s">
        <v>600</v>
      </c>
      <c r="N197" s="131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60</v>
      </c>
      <c r="B198" s="106">
        <v>42538</v>
      </c>
      <c r="C198" s="106"/>
      <c r="D198" s="107" t="s">
        <v>705</v>
      </c>
      <c r="E198" s="108" t="s">
        <v>624</v>
      </c>
      <c r="F198" s="109">
        <v>44</v>
      </c>
      <c r="G198" s="108"/>
      <c r="H198" s="108">
        <v>69.5</v>
      </c>
      <c r="I198" s="126">
        <v>69.5</v>
      </c>
      <c r="J198" s="127" t="s">
        <v>706</v>
      </c>
      <c r="K198" s="128">
        <f>H198-F198</f>
        <v>25.5</v>
      </c>
      <c r="L198" s="129">
        <f>K198/F198</f>
        <v>0.57954545454545459</v>
      </c>
      <c r="M198" s="130" t="s">
        <v>600</v>
      </c>
      <c r="N198" s="131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61</v>
      </c>
      <c r="B199" s="106">
        <v>42549</v>
      </c>
      <c r="C199" s="106"/>
      <c r="D199" s="148" t="s">
        <v>761</v>
      </c>
      <c r="E199" s="108" t="s">
        <v>624</v>
      </c>
      <c r="F199" s="109">
        <v>262.5</v>
      </c>
      <c r="G199" s="108"/>
      <c r="H199" s="108">
        <v>340</v>
      </c>
      <c r="I199" s="126">
        <v>333</v>
      </c>
      <c r="J199" s="127" t="s">
        <v>762</v>
      </c>
      <c r="K199" s="128">
        <v>77.5</v>
      </c>
      <c r="L199" s="129">
        <v>0.29523809523809502</v>
      </c>
      <c r="M199" s="130" t="s">
        <v>600</v>
      </c>
      <c r="N199" s="131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62</v>
      </c>
      <c r="B200" s="106">
        <v>42549</v>
      </c>
      <c r="C200" s="106"/>
      <c r="D200" s="148" t="s">
        <v>763</v>
      </c>
      <c r="E200" s="108" t="s">
        <v>624</v>
      </c>
      <c r="F200" s="109">
        <v>840</v>
      </c>
      <c r="G200" s="108"/>
      <c r="H200" s="108">
        <v>1230</v>
      </c>
      <c r="I200" s="126">
        <v>1230</v>
      </c>
      <c r="J200" s="127" t="s">
        <v>683</v>
      </c>
      <c r="K200" s="128">
        <v>390</v>
      </c>
      <c r="L200" s="129">
        <v>0.46428571428571402</v>
      </c>
      <c r="M200" s="130" t="s">
        <v>600</v>
      </c>
      <c r="N200" s="131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6">
        <v>63</v>
      </c>
      <c r="B201" s="143">
        <v>42556</v>
      </c>
      <c r="C201" s="143"/>
      <c r="D201" s="144" t="s">
        <v>707</v>
      </c>
      <c r="E201" s="145" t="s">
        <v>624</v>
      </c>
      <c r="F201" s="146">
        <v>395</v>
      </c>
      <c r="G201" s="147"/>
      <c r="H201" s="147">
        <f>(468.5+342.5)/2</f>
        <v>405.5</v>
      </c>
      <c r="I201" s="147">
        <v>510</v>
      </c>
      <c r="J201" s="170" t="s">
        <v>708</v>
      </c>
      <c r="K201" s="171">
        <f t="shared" ref="K201:K207" si="56">H201-F201</f>
        <v>10.5</v>
      </c>
      <c r="L201" s="172">
        <f t="shared" ref="L201:L207" si="57">K201/F201</f>
        <v>2.6582278481012658E-2</v>
      </c>
      <c r="M201" s="173" t="s">
        <v>709</v>
      </c>
      <c r="N201" s="174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64</v>
      </c>
      <c r="B202" s="110">
        <v>42584</v>
      </c>
      <c r="C202" s="110"/>
      <c r="D202" s="111" t="s">
        <v>710</v>
      </c>
      <c r="E202" s="112" t="s">
        <v>601</v>
      </c>
      <c r="F202" s="113">
        <f>169.5-12.8</f>
        <v>156.69999999999999</v>
      </c>
      <c r="G202" s="113"/>
      <c r="H202" s="114">
        <v>77</v>
      </c>
      <c r="I202" s="132" t="s">
        <v>711</v>
      </c>
      <c r="J202" s="387" t="s">
        <v>3402</v>
      </c>
      <c r="K202" s="134">
        <f t="shared" si="56"/>
        <v>-79.699999999999989</v>
      </c>
      <c r="L202" s="135">
        <f t="shared" si="57"/>
        <v>-0.50861518825781749</v>
      </c>
      <c r="M202" s="136" t="s">
        <v>664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65</v>
      </c>
      <c r="B203" s="110">
        <v>42586</v>
      </c>
      <c r="C203" s="110"/>
      <c r="D203" s="111" t="s">
        <v>712</v>
      </c>
      <c r="E203" s="112" t="s">
        <v>624</v>
      </c>
      <c r="F203" s="113">
        <v>400</v>
      </c>
      <c r="G203" s="113"/>
      <c r="H203" s="114">
        <v>305</v>
      </c>
      <c r="I203" s="132">
        <v>475</v>
      </c>
      <c r="J203" s="133" t="s">
        <v>713</v>
      </c>
      <c r="K203" s="134">
        <f t="shared" si="56"/>
        <v>-95</v>
      </c>
      <c r="L203" s="135">
        <f t="shared" si="57"/>
        <v>-0.23749999999999999</v>
      </c>
      <c r="M203" s="136" t="s">
        <v>664</v>
      </c>
      <c r="N203" s="137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66</v>
      </c>
      <c r="B204" s="106">
        <v>42593</v>
      </c>
      <c r="C204" s="106"/>
      <c r="D204" s="107" t="s">
        <v>714</v>
      </c>
      <c r="E204" s="108" t="s">
        <v>624</v>
      </c>
      <c r="F204" s="109">
        <v>86.5</v>
      </c>
      <c r="G204" s="108"/>
      <c r="H204" s="108">
        <v>130</v>
      </c>
      <c r="I204" s="126">
        <v>130</v>
      </c>
      <c r="J204" s="141" t="s">
        <v>715</v>
      </c>
      <c r="K204" s="128">
        <f t="shared" si="56"/>
        <v>43.5</v>
      </c>
      <c r="L204" s="129">
        <f t="shared" si="57"/>
        <v>0.50289017341040465</v>
      </c>
      <c r="M204" s="130" t="s">
        <v>600</v>
      </c>
      <c r="N204" s="131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67</v>
      </c>
      <c r="B205" s="110">
        <v>42600</v>
      </c>
      <c r="C205" s="110"/>
      <c r="D205" s="111" t="s">
        <v>381</v>
      </c>
      <c r="E205" s="112" t="s">
        <v>624</v>
      </c>
      <c r="F205" s="113">
        <v>133.5</v>
      </c>
      <c r="G205" s="113"/>
      <c r="H205" s="114">
        <v>126.5</v>
      </c>
      <c r="I205" s="132">
        <v>178</v>
      </c>
      <c r="J205" s="133" t="s">
        <v>716</v>
      </c>
      <c r="K205" s="134">
        <f t="shared" si="56"/>
        <v>-7</v>
      </c>
      <c r="L205" s="135">
        <f t="shared" si="57"/>
        <v>-5.2434456928838954E-2</v>
      </c>
      <c r="M205" s="136" t="s">
        <v>664</v>
      </c>
      <c r="N205" s="137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68</v>
      </c>
      <c r="B206" s="106">
        <v>42613</v>
      </c>
      <c r="C206" s="106"/>
      <c r="D206" s="107" t="s">
        <v>717</v>
      </c>
      <c r="E206" s="108" t="s">
        <v>624</v>
      </c>
      <c r="F206" s="109">
        <v>560</v>
      </c>
      <c r="G206" s="108"/>
      <c r="H206" s="108">
        <v>725</v>
      </c>
      <c r="I206" s="126">
        <v>725</v>
      </c>
      <c r="J206" s="127" t="s">
        <v>626</v>
      </c>
      <c r="K206" s="128">
        <f t="shared" si="56"/>
        <v>165</v>
      </c>
      <c r="L206" s="129">
        <f t="shared" si="57"/>
        <v>0.29464285714285715</v>
      </c>
      <c r="M206" s="130" t="s">
        <v>600</v>
      </c>
      <c r="N206" s="131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69</v>
      </c>
      <c r="B207" s="106">
        <v>42614</v>
      </c>
      <c r="C207" s="106"/>
      <c r="D207" s="107" t="s">
        <v>718</v>
      </c>
      <c r="E207" s="108" t="s">
        <v>624</v>
      </c>
      <c r="F207" s="109">
        <v>160.5</v>
      </c>
      <c r="G207" s="108"/>
      <c r="H207" s="108">
        <v>210</v>
      </c>
      <c r="I207" s="126">
        <v>210</v>
      </c>
      <c r="J207" s="127" t="s">
        <v>626</v>
      </c>
      <c r="K207" s="128">
        <f t="shared" si="56"/>
        <v>49.5</v>
      </c>
      <c r="L207" s="129">
        <f t="shared" si="57"/>
        <v>0.30841121495327101</v>
      </c>
      <c r="M207" s="130" t="s">
        <v>600</v>
      </c>
      <c r="N207" s="131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70</v>
      </c>
      <c r="B208" s="106">
        <v>42646</v>
      </c>
      <c r="C208" s="106"/>
      <c r="D208" s="148" t="s">
        <v>405</v>
      </c>
      <c r="E208" s="108" t="s">
        <v>624</v>
      </c>
      <c r="F208" s="109">
        <v>430</v>
      </c>
      <c r="G208" s="108"/>
      <c r="H208" s="108">
        <v>596</v>
      </c>
      <c r="I208" s="126">
        <v>575</v>
      </c>
      <c r="J208" s="127" t="s">
        <v>764</v>
      </c>
      <c r="K208" s="128">
        <v>166</v>
      </c>
      <c r="L208" s="129">
        <v>0.38604651162790699</v>
      </c>
      <c r="M208" s="130" t="s">
        <v>600</v>
      </c>
      <c r="N208" s="131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71</v>
      </c>
      <c r="B209" s="106">
        <v>42657</v>
      </c>
      <c r="C209" s="106"/>
      <c r="D209" s="107" t="s">
        <v>719</v>
      </c>
      <c r="E209" s="108" t="s">
        <v>624</v>
      </c>
      <c r="F209" s="109">
        <v>280</v>
      </c>
      <c r="G209" s="108"/>
      <c r="H209" s="108">
        <v>345</v>
      </c>
      <c r="I209" s="126">
        <v>345</v>
      </c>
      <c r="J209" s="127" t="s">
        <v>626</v>
      </c>
      <c r="K209" s="128">
        <f t="shared" ref="K209:K214" si="58">H209-F209</f>
        <v>65</v>
      </c>
      <c r="L209" s="129">
        <f>K209/F209</f>
        <v>0.23214285714285715</v>
      </c>
      <c r="M209" s="130" t="s">
        <v>600</v>
      </c>
      <c r="N209" s="131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72</v>
      </c>
      <c r="B210" s="106">
        <v>42657</v>
      </c>
      <c r="C210" s="106"/>
      <c r="D210" s="107" t="s">
        <v>720</v>
      </c>
      <c r="E210" s="108" t="s">
        <v>624</v>
      </c>
      <c r="F210" s="109">
        <v>245</v>
      </c>
      <c r="G210" s="108"/>
      <c r="H210" s="108">
        <v>325.5</v>
      </c>
      <c r="I210" s="126">
        <v>330</v>
      </c>
      <c r="J210" s="127" t="s">
        <v>721</v>
      </c>
      <c r="K210" s="128">
        <f t="shared" si="58"/>
        <v>80.5</v>
      </c>
      <c r="L210" s="129">
        <f>K210/F210</f>
        <v>0.32857142857142857</v>
      </c>
      <c r="M210" s="130" t="s">
        <v>600</v>
      </c>
      <c r="N210" s="131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73</v>
      </c>
      <c r="B211" s="106">
        <v>42660</v>
      </c>
      <c r="C211" s="106"/>
      <c r="D211" s="107" t="s">
        <v>349</v>
      </c>
      <c r="E211" s="108" t="s">
        <v>624</v>
      </c>
      <c r="F211" s="109">
        <v>125</v>
      </c>
      <c r="G211" s="108"/>
      <c r="H211" s="108">
        <v>160</v>
      </c>
      <c r="I211" s="126">
        <v>160</v>
      </c>
      <c r="J211" s="127" t="s">
        <v>683</v>
      </c>
      <c r="K211" s="128">
        <f t="shared" si="58"/>
        <v>35</v>
      </c>
      <c r="L211" s="129">
        <v>0.28000000000000003</v>
      </c>
      <c r="M211" s="130" t="s">
        <v>600</v>
      </c>
      <c r="N211" s="131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74</v>
      </c>
      <c r="B212" s="106">
        <v>42660</v>
      </c>
      <c r="C212" s="106"/>
      <c r="D212" s="107" t="s">
        <v>483</v>
      </c>
      <c r="E212" s="108" t="s">
        <v>624</v>
      </c>
      <c r="F212" s="109">
        <v>114</v>
      </c>
      <c r="G212" s="108"/>
      <c r="H212" s="108">
        <v>145</v>
      </c>
      <c r="I212" s="126">
        <v>145</v>
      </c>
      <c r="J212" s="127" t="s">
        <v>683</v>
      </c>
      <c r="K212" s="128">
        <f t="shared" si="58"/>
        <v>31</v>
      </c>
      <c r="L212" s="129">
        <f>K212/F212</f>
        <v>0.27192982456140352</v>
      </c>
      <c r="M212" s="130" t="s">
        <v>600</v>
      </c>
      <c r="N212" s="131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75</v>
      </c>
      <c r="B213" s="106">
        <v>42660</v>
      </c>
      <c r="C213" s="106"/>
      <c r="D213" s="107" t="s">
        <v>722</v>
      </c>
      <c r="E213" s="108" t="s">
        <v>624</v>
      </c>
      <c r="F213" s="109">
        <v>212</v>
      </c>
      <c r="G213" s="108"/>
      <c r="H213" s="108">
        <v>280</v>
      </c>
      <c r="I213" s="126">
        <v>276</v>
      </c>
      <c r="J213" s="127" t="s">
        <v>723</v>
      </c>
      <c r="K213" s="128">
        <f t="shared" si="58"/>
        <v>68</v>
      </c>
      <c r="L213" s="129">
        <f>K213/F213</f>
        <v>0.32075471698113206</v>
      </c>
      <c r="M213" s="130" t="s">
        <v>600</v>
      </c>
      <c r="N213" s="131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76</v>
      </c>
      <c r="B214" s="106">
        <v>42678</v>
      </c>
      <c r="C214" s="106"/>
      <c r="D214" s="107" t="s">
        <v>151</v>
      </c>
      <c r="E214" s="108" t="s">
        <v>624</v>
      </c>
      <c r="F214" s="109">
        <v>155</v>
      </c>
      <c r="G214" s="108"/>
      <c r="H214" s="108">
        <v>210</v>
      </c>
      <c r="I214" s="126">
        <v>210</v>
      </c>
      <c r="J214" s="127" t="s">
        <v>724</v>
      </c>
      <c r="K214" s="128">
        <f t="shared" si="58"/>
        <v>55</v>
      </c>
      <c r="L214" s="129">
        <f>K214/F214</f>
        <v>0.35483870967741937</v>
      </c>
      <c r="M214" s="130" t="s">
        <v>600</v>
      </c>
      <c r="N214" s="131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77</v>
      </c>
      <c r="B215" s="110">
        <v>42710</v>
      </c>
      <c r="C215" s="110"/>
      <c r="D215" s="111" t="s">
        <v>765</v>
      </c>
      <c r="E215" s="112" t="s">
        <v>624</v>
      </c>
      <c r="F215" s="113">
        <v>150.5</v>
      </c>
      <c r="G215" s="113"/>
      <c r="H215" s="114">
        <v>72.5</v>
      </c>
      <c r="I215" s="132">
        <v>174</v>
      </c>
      <c r="J215" s="133" t="s">
        <v>766</v>
      </c>
      <c r="K215" s="134">
        <v>-78</v>
      </c>
      <c r="L215" s="135">
        <v>-0.51827242524916906</v>
      </c>
      <c r="M215" s="136" t="s">
        <v>664</v>
      </c>
      <c r="N215" s="137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78</v>
      </c>
      <c r="B216" s="106">
        <v>42712</v>
      </c>
      <c r="C216" s="106"/>
      <c r="D216" s="107" t="s">
        <v>125</v>
      </c>
      <c r="E216" s="108" t="s">
        <v>624</v>
      </c>
      <c r="F216" s="109">
        <v>380</v>
      </c>
      <c r="G216" s="108"/>
      <c r="H216" s="108">
        <v>478</v>
      </c>
      <c r="I216" s="126">
        <v>468</v>
      </c>
      <c r="J216" s="127" t="s">
        <v>683</v>
      </c>
      <c r="K216" s="128">
        <f>H216-F216</f>
        <v>98</v>
      </c>
      <c r="L216" s="129">
        <f>K216/F216</f>
        <v>0.25789473684210529</v>
      </c>
      <c r="M216" s="130" t="s">
        <v>600</v>
      </c>
      <c r="N216" s="131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79</v>
      </c>
      <c r="B217" s="106">
        <v>42734</v>
      </c>
      <c r="C217" s="106"/>
      <c r="D217" s="107" t="s">
        <v>248</v>
      </c>
      <c r="E217" s="108" t="s">
        <v>624</v>
      </c>
      <c r="F217" s="109">
        <v>305</v>
      </c>
      <c r="G217" s="108"/>
      <c r="H217" s="108">
        <v>375</v>
      </c>
      <c r="I217" s="126">
        <v>375</v>
      </c>
      <c r="J217" s="127" t="s">
        <v>683</v>
      </c>
      <c r="K217" s="128">
        <f>H217-F217</f>
        <v>70</v>
      </c>
      <c r="L217" s="129">
        <f>K217/F217</f>
        <v>0.22950819672131148</v>
      </c>
      <c r="M217" s="130" t="s">
        <v>600</v>
      </c>
      <c r="N217" s="131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80</v>
      </c>
      <c r="B218" s="106">
        <v>42739</v>
      </c>
      <c r="C218" s="106"/>
      <c r="D218" s="107" t="s">
        <v>351</v>
      </c>
      <c r="E218" s="108" t="s">
        <v>624</v>
      </c>
      <c r="F218" s="109">
        <v>99.5</v>
      </c>
      <c r="G218" s="108"/>
      <c r="H218" s="108">
        <v>158</v>
      </c>
      <c r="I218" s="126">
        <v>158</v>
      </c>
      <c r="J218" s="127" t="s">
        <v>683</v>
      </c>
      <c r="K218" s="128">
        <f>H218-F218</f>
        <v>58.5</v>
      </c>
      <c r="L218" s="129">
        <f>K218/F218</f>
        <v>0.5879396984924623</v>
      </c>
      <c r="M218" s="130" t="s">
        <v>600</v>
      </c>
      <c r="N218" s="131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81</v>
      </c>
      <c r="B219" s="106">
        <v>42739</v>
      </c>
      <c r="C219" s="106"/>
      <c r="D219" s="107" t="s">
        <v>351</v>
      </c>
      <c r="E219" s="108" t="s">
        <v>624</v>
      </c>
      <c r="F219" s="109">
        <v>99.5</v>
      </c>
      <c r="G219" s="108"/>
      <c r="H219" s="108">
        <v>158</v>
      </c>
      <c r="I219" s="126">
        <v>158</v>
      </c>
      <c r="J219" s="127" t="s">
        <v>683</v>
      </c>
      <c r="K219" s="128">
        <v>58.5</v>
      </c>
      <c r="L219" s="129">
        <v>0.58793969849246197</v>
      </c>
      <c r="M219" s="130" t="s">
        <v>600</v>
      </c>
      <c r="N219" s="131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82</v>
      </c>
      <c r="B220" s="106">
        <v>42786</v>
      </c>
      <c r="C220" s="106"/>
      <c r="D220" s="107" t="s">
        <v>169</v>
      </c>
      <c r="E220" s="108" t="s">
        <v>624</v>
      </c>
      <c r="F220" s="109">
        <v>140.5</v>
      </c>
      <c r="G220" s="108"/>
      <c r="H220" s="108">
        <v>220</v>
      </c>
      <c r="I220" s="126">
        <v>220</v>
      </c>
      <c r="J220" s="127" t="s">
        <v>683</v>
      </c>
      <c r="K220" s="128">
        <f>H220-F220</f>
        <v>79.5</v>
      </c>
      <c r="L220" s="129">
        <f>K220/F220</f>
        <v>0.5658362989323843</v>
      </c>
      <c r="M220" s="130" t="s">
        <v>600</v>
      </c>
      <c r="N220" s="131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83</v>
      </c>
      <c r="B221" s="106">
        <v>42786</v>
      </c>
      <c r="C221" s="106"/>
      <c r="D221" s="107" t="s">
        <v>767</v>
      </c>
      <c r="E221" s="108" t="s">
        <v>624</v>
      </c>
      <c r="F221" s="109">
        <v>202.5</v>
      </c>
      <c r="G221" s="108"/>
      <c r="H221" s="108">
        <v>234</v>
      </c>
      <c r="I221" s="126">
        <v>234</v>
      </c>
      <c r="J221" s="127" t="s">
        <v>683</v>
      </c>
      <c r="K221" s="128">
        <v>31.5</v>
      </c>
      <c r="L221" s="129">
        <v>0.155555555555556</v>
      </c>
      <c r="M221" s="130" t="s">
        <v>600</v>
      </c>
      <c r="N221" s="131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84</v>
      </c>
      <c r="B222" s="106">
        <v>42818</v>
      </c>
      <c r="C222" s="106"/>
      <c r="D222" s="107" t="s">
        <v>557</v>
      </c>
      <c r="E222" s="108" t="s">
        <v>624</v>
      </c>
      <c r="F222" s="109">
        <v>300.5</v>
      </c>
      <c r="G222" s="108"/>
      <c r="H222" s="108">
        <v>417.5</v>
      </c>
      <c r="I222" s="126">
        <v>420</v>
      </c>
      <c r="J222" s="127" t="s">
        <v>725</v>
      </c>
      <c r="K222" s="128">
        <f>H222-F222</f>
        <v>117</v>
      </c>
      <c r="L222" s="129">
        <f>K222/F222</f>
        <v>0.38935108153078202</v>
      </c>
      <c r="M222" s="130" t="s">
        <v>600</v>
      </c>
      <c r="N222" s="131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85</v>
      </c>
      <c r="B223" s="106">
        <v>42818</v>
      </c>
      <c r="C223" s="106"/>
      <c r="D223" s="107" t="s">
        <v>763</v>
      </c>
      <c r="E223" s="108" t="s">
        <v>624</v>
      </c>
      <c r="F223" s="109">
        <v>850</v>
      </c>
      <c r="G223" s="108"/>
      <c r="H223" s="108">
        <v>1042.5</v>
      </c>
      <c r="I223" s="126">
        <v>1023</v>
      </c>
      <c r="J223" s="127" t="s">
        <v>768</v>
      </c>
      <c r="K223" s="128">
        <v>192.5</v>
      </c>
      <c r="L223" s="129">
        <v>0.22647058823529401</v>
      </c>
      <c r="M223" s="130" t="s">
        <v>600</v>
      </c>
      <c r="N223" s="131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86</v>
      </c>
      <c r="B224" s="106">
        <v>42830</v>
      </c>
      <c r="C224" s="106"/>
      <c r="D224" s="107" t="s">
        <v>501</v>
      </c>
      <c r="E224" s="108" t="s">
        <v>624</v>
      </c>
      <c r="F224" s="109">
        <v>785</v>
      </c>
      <c r="G224" s="108"/>
      <c r="H224" s="108">
        <v>930</v>
      </c>
      <c r="I224" s="126">
        <v>920</v>
      </c>
      <c r="J224" s="127" t="s">
        <v>726</v>
      </c>
      <c r="K224" s="128">
        <f>H224-F224</f>
        <v>145</v>
      </c>
      <c r="L224" s="129">
        <f>K224/F224</f>
        <v>0.18471337579617833</v>
      </c>
      <c r="M224" s="130" t="s">
        <v>600</v>
      </c>
      <c r="N224" s="131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87</v>
      </c>
      <c r="B225" s="110">
        <v>42831</v>
      </c>
      <c r="C225" s="110"/>
      <c r="D225" s="111" t="s">
        <v>769</v>
      </c>
      <c r="E225" s="112" t="s">
        <v>624</v>
      </c>
      <c r="F225" s="113">
        <v>40</v>
      </c>
      <c r="G225" s="113"/>
      <c r="H225" s="114">
        <v>13.1</v>
      </c>
      <c r="I225" s="132">
        <v>60</v>
      </c>
      <c r="J225" s="138" t="s">
        <v>770</v>
      </c>
      <c r="K225" s="134">
        <v>-26.9</v>
      </c>
      <c r="L225" s="135">
        <v>-0.67249999999999999</v>
      </c>
      <c r="M225" s="136" t="s">
        <v>664</v>
      </c>
      <c r="N225" s="137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88</v>
      </c>
      <c r="B226" s="106">
        <v>42837</v>
      </c>
      <c r="C226" s="106"/>
      <c r="D226" s="107" t="s">
        <v>88</v>
      </c>
      <c r="E226" s="108" t="s">
        <v>624</v>
      </c>
      <c r="F226" s="109">
        <v>289.5</v>
      </c>
      <c r="G226" s="108"/>
      <c r="H226" s="108">
        <v>354</v>
      </c>
      <c r="I226" s="126">
        <v>360</v>
      </c>
      <c r="J226" s="127" t="s">
        <v>727</v>
      </c>
      <c r="K226" s="128">
        <f t="shared" ref="K226:K234" si="59">H226-F226</f>
        <v>64.5</v>
      </c>
      <c r="L226" s="129">
        <f t="shared" ref="L226:L234" si="60">K226/F226</f>
        <v>0.22279792746113988</v>
      </c>
      <c r="M226" s="130" t="s">
        <v>600</v>
      </c>
      <c r="N226" s="131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89</v>
      </c>
      <c r="B227" s="106">
        <v>42845</v>
      </c>
      <c r="C227" s="106"/>
      <c r="D227" s="107" t="s">
        <v>438</v>
      </c>
      <c r="E227" s="108" t="s">
        <v>624</v>
      </c>
      <c r="F227" s="109">
        <v>700</v>
      </c>
      <c r="G227" s="108"/>
      <c r="H227" s="108">
        <v>840</v>
      </c>
      <c r="I227" s="126">
        <v>840</v>
      </c>
      <c r="J227" s="127" t="s">
        <v>728</v>
      </c>
      <c r="K227" s="128">
        <f t="shared" si="59"/>
        <v>140</v>
      </c>
      <c r="L227" s="129">
        <f t="shared" si="60"/>
        <v>0.2</v>
      </c>
      <c r="M227" s="130" t="s">
        <v>600</v>
      </c>
      <c r="N227" s="131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90</v>
      </c>
      <c r="B228" s="106">
        <v>42887</v>
      </c>
      <c r="C228" s="106"/>
      <c r="D228" s="148" t="s">
        <v>363</v>
      </c>
      <c r="E228" s="108" t="s">
        <v>624</v>
      </c>
      <c r="F228" s="109">
        <v>130</v>
      </c>
      <c r="G228" s="108"/>
      <c r="H228" s="108">
        <v>144.25</v>
      </c>
      <c r="I228" s="126">
        <v>170</v>
      </c>
      <c r="J228" s="127" t="s">
        <v>729</v>
      </c>
      <c r="K228" s="128">
        <f t="shared" si="59"/>
        <v>14.25</v>
      </c>
      <c r="L228" s="129">
        <f t="shared" si="60"/>
        <v>0.10961538461538461</v>
      </c>
      <c r="M228" s="130" t="s">
        <v>600</v>
      </c>
      <c r="N228" s="131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91</v>
      </c>
      <c r="B229" s="106">
        <v>42901</v>
      </c>
      <c r="C229" s="106"/>
      <c r="D229" s="148" t="s">
        <v>730</v>
      </c>
      <c r="E229" s="108" t="s">
        <v>624</v>
      </c>
      <c r="F229" s="109">
        <v>214.5</v>
      </c>
      <c r="G229" s="108"/>
      <c r="H229" s="108">
        <v>262</v>
      </c>
      <c r="I229" s="126">
        <v>262</v>
      </c>
      <c r="J229" s="127" t="s">
        <v>731</v>
      </c>
      <c r="K229" s="128">
        <f t="shared" si="59"/>
        <v>47.5</v>
      </c>
      <c r="L229" s="129">
        <f t="shared" si="60"/>
        <v>0.22144522144522144</v>
      </c>
      <c r="M229" s="130" t="s">
        <v>600</v>
      </c>
      <c r="N229" s="131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92</v>
      </c>
      <c r="B230" s="154">
        <v>42933</v>
      </c>
      <c r="C230" s="154"/>
      <c r="D230" s="155" t="s">
        <v>732</v>
      </c>
      <c r="E230" s="156" t="s">
        <v>624</v>
      </c>
      <c r="F230" s="157">
        <v>370</v>
      </c>
      <c r="G230" s="156"/>
      <c r="H230" s="156">
        <v>447.5</v>
      </c>
      <c r="I230" s="178">
        <v>450</v>
      </c>
      <c r="J230" s="231" t="s">
        <v>683</v>
      </c>
      <c r="K230" s="128">
        <f t="shared" si="59"/>
        <v>77.5</v>
      </c>
      <c r="L230" s="180">
        <f t="shared" si="60"/>
        <v>0.20945945945945946</v>
      </c>
      <c r="M230" s="181" t="s">
        <v>600</v>
      </c>
      <c r="N230" s="182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93</v>
      </c>
      <c r="B231" s="154">
        <v>42943</v>
      </c>
      <c r="C231" s="154"/>
      <c r="D231" s="155" t="s">
        <v>167</v>
      </c>
      <c r="E231" s="156" t="s">
        <v>624</v>
      </c>
      <c r="F231" s="157">
        <v>657.5</v>
      </c>
      <c r="G231" s="156"/>
      <c r="H231" s="156">
        <v>825</v>
      </c>
      <c r="I231" s="178">
        <v>820</v>
      </c>
      <c r="J231" s="231" t="s">
        <v>683</v>
      </c>
      <c r="K231" s="128">
        <f t="shared" si="59"/>
        <v>167.5</v>
      </c>
      <c r="L231" s="180">
        <f t="shared" si="60"/>
        <v>0.25475285171102663</v>
      </c>
      <c r="M231" s="181" t="s">
        <v>600</v>
      </c>
      <c r="N231" s="182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94</v>
      </c>
      <c r="B232" s="106">
        <v>42964</v>
      </c>
      <c r="C232" s="106"/>
      <c r="D232" s="107" t="s">
        <v>368</v>
      </c>
      <c r="E232" s="108" t="s">
        <v>624</v>
      </c>
      <c r="F232" s="109">
        <v>605</v>
      </c>
      <c r="G232" s="108"/>
      <c r="H232" s="108">
        <v>750</v>
      </c>
      <c r="I232" s="126">
        <v>750</v>
      </c>
      <c r="J232" s="127" t="s">
        <v>726</v>
      </c>
      <c r="K232" s="128">
        <f t="shared" si="59"/>
        <v>145</v>
      </c>
      <c r="L232" s="129">
        <f t="shared" si="60"/>
        <v>0.23966942148760331</v>
      </c>
      <c r="M232" s="130" t="s">
        <v>600</v>
      </c>
      <c r="N232" s="131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7">
        <v>95</v>
      </c>
      <c r="B233" s="149">
        <v>42979</v>
      </c>
      <c r="C233" s="149"/>
      <c r="D233" s="150" t="s">
        <v>509</v>
      </c>
      <c r="E233" s="151" t="s">
        <v>624</v>
      </c>
      <c r="F233" s="152">
        <v>255</v>
      </c>
      <c r="G233" s="153"/>
      <c r="H233" s="153">
        <v>217.25</v>
      </c>
      <c r="I233" s="153">
        <v>320</v>
      </c>
      <c r="J233" s="175" t="s">
        <v>733</v>
      </c>
      <c r="K233" s="134">
        <f t="shared" si="59"/>
        <v>-37.75</v>
      </c>
      <c r="L233" s="176">
        <f t="shared" si="60"/>
        <v>-0.14803921568627451</v>
      </c>
      <c r="M233" s="136" t="s">
        <v>664</v>
      </c>
      <c r="N233" s="17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96</v>
      </c>
      <c r="B234" s="106">
        <v>42997</v>
      </c>
      <c r="C234" s="106"/>
      <c r="D234" s="107" t="s">
        <v>734</v>
      </c>
      <c r="E234" s="108" t="s">
        <v>624</v>
      </c>
      <c r="F234" s="109">
        <v>215</v>
      </c>
      <c r="G234" s="108"/>
      <c r="H234" s="108">
        <v>258</v>
      </c>
      <c r="I234" s="126">
        <v>258</v>
      </c>
      <c r="J234" s="127" t="s">
        <v>683</v>
      </c>
      <c r="K234" s="128">
        <f t="shared" si="59"/>
        <v>43</v>
      </c>
      <c r="L234" s="129">
        <f t="shared" si="60"/>
        <v>0.2</v>
      </c>
      <c r="M234" s="130" t="s">
        <v>600</v>
      </c>
      <c r="N234" s="131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97</v>
      </c>
      <c r="B235" s="106">
        <v>42997</v>
      </c>
      <c r="C235" s="106"/>
      <c r="D235" s="107" t="s">
        <v>734</v>
      </c>
      <c r="E235" s="108" t="s">
        <v>624</v>
      </c>
      <c r="F235" s="109">
        <v>215</v>
      </c>
      <c r="G235" s="108"/>
      <c r="H235" s="108">
        <v>258</v>
      </c>
      <c r="I235" s="126">
        <v>258</v>
      </c>
      <c r="J235" s="231" t="s">
        <v>683</v>
      </c>
      <c r="K235" s="128">
        <v>43</v>
      </c>
      <c r="L235" s="129">
        <v>0.2</v>
      </c>
      <c r="M235" s="130" t="s">
        <v>600</v>
      </c>
      <c r="N235" s="131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98</v>
      </c>
      <c r="B236" s="207">
        <v>42998</v>
      </c>
      <c r="C236" s="207"/>
      <c r="D236" s="376" t="s">
        <v>2980</v>
      </c>
      <c r="E236" s="208" t="s">
        <v>624</v>
      </c>
      <c r="F236" s="209">
        <v>75</v>
      </c>
      <c r="G236" s="208"/>
      <c r="H236" s="208">
        <v>90</v>
      </c>
      <c r="I236" s="232">
        <v>90</v>
      </c>
      <c r="J236" s="127" t="s">
        <v>735</v>
      </c>
      <c r="K236" s="128">
        <f t="shared" ref="K236:K241" si="61">H236-F236</f>
        <v>15</v>
      </c>
      <c r="L236" s="129">
        <f t="shared" ref="L236:L241" si="62">K236/F236</f>
        <v>0.2</v>
      </c>
      <c r="M236" s="130" t="s">
        <v>600</v>
      </c>
      <c r="N236" s="131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99</v>
      </c>
      <c r="B237" s="154">
        <v>43011</v>
      </c>
      <c r="C237" s="154"/>
      <c r="D237" s="155" t="s">
        <v>736</v>
      </c>
      <c r="E237" s="156" t="s">
        <v>624</v>
      </c>
      <c r="F237" s="157">
        <v>315</v>
      </c>
      <c r="G237" s="156"/>
      <c r="H237" s="156">
        <v>392</v>
      </c>
      <c r="I237" s="178">
        <v>384</v>
      </c>
      <c r="J237" s="231" t="s">
        <v>737</v>
      </c>
      <c r="K237" s="128">
        <f t="shared" si="61"/>
        <v>77</v>
      </c>
      <c r="L237" s="180">
        <f t="shared" si="62"/>
        <v>0.24444444444444444</v>
      </c>
      <c r="M237" s="181" t="s">
        <v>600</v>
      </c>
      <c r="N237" s="182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100</v>
      </c>
      <c r="B238" s="154">
        <v>43013</v>
      </c>
      <c r="C238" s="154"/>
      <c r="D238" s="155" t="s">
        <v>738</v>
      </c>
      <c r="E238" s="156" t="s">
        <v>624</v>
      </c>
      <c r="F238" s="157">
        <v>145</v>
      </c>
      <c r="G238" s="156"/>
      <c r="H238" s="156">
        <v>179</v>
      </c>
      <c r="I238" s="178">
        <v>180</v>
      </c>
      <c r="J238" s="231" t="s">
        <v>614</v>
      </c>
      <c r="K238" s="128">
        <f t="shared" si="61"/>
        <v>34</v>
      </c>
      <c r="L238" s="180">
        <f t="shared" si="62"/>
        <v>0.23448275862068965</v>
      </c>
      <c r="M238" s="181" t="s">
        <v>600</v>
      </c>
      <c r="N238" s="182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101</v>
      </c>
      <c r="B239" s="154">
        <v>43014</v>
      </c>
      <c r="C239" s="154"/>
      <c r="D239" s="155" t="s">
        <v>339</v>
      </c>
      <c r="E239" s="156" t="s">
        <v>624</v>
      </c>
      <c r="F239" s="157">
        <v>256</v>
      </c>
      <c r="G239" s="156"/>
      <c r="H239" s="156">
        <v>323</v>
      </c>
      <c r="I239" s="178">
        <v>320</v>
      </c>
      <c r="J239" s="231" t="s">
        <v>683</v>
      </c>
      <c r="K239" s="128">
        <f t="shared" si="61"/>
        <v>67</v>
      </c>
      <c r="L239" s="180">
        <f t="shared" si="62"/>
        <v>0.26171875</v>
      </c>
      <c r="M239" s="181" t="s">
        <v>600</v>
      </c>
      <c r="N239" s="182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102</v>
      </c>
      <c r="B240" s="154">
        <v>43017</v>
      </c>
      <c r="C240" s="154"/>
      <c r="D240" s="155" t="s">
        <v>360</v>
      </c>
      <c r="E240" s="156" t="s">
        <v>624</v>
      </c>
      <c r="F240" s="157">
        <v>137.5</v>
      </c>
      <c r="G240" s="156"/>
      <c r="H240" s="156">
        <v>184</v>
      </c>
      <c r="I240" s="178">
        <v>183</v>
      </c>
      <c r="J240" s="179" t="s">
        <v>739</v>
      </c>
      <c r="K240" s="128">
        <f t="shared" si="61"/>
        <v>46.5</v>
      </c>
      <c r="L240" s="180">
        <f t="shared" si="62"/>
        <v>0.33818181818181819</v>
      </c>
      <c r="M240" s="181" t="s">
        <v>600</v>
      </c>
      <c r="N240" s="182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103</v>
      </c>
      <c r="B241" s="154">
        <v>43018</v>
      </c>
      <c r="C241" s="154"/>
      <c r="D241" s="155" t="s">
        <v>740</v>
      </c>
      <c r="E241" s="156" t="s">
        <v>624</v>
      </c>
      <c r="F241" s="157">
        <v>125.5</v>
      </c>
      <c r="G241" s="156"/>
      <c r="H241" s="156">
        <v>158</v>
      </c>
      <c r="I241" s="178">
        <v>155</v>
      </c>
      <c r="J241" s="179" t="s">
        <v>741</v>
      </c>
      <c r="K241" s="128">
        <f t="shared" si="61"/>
        <v>32.5</v>
      </c>
      <c r="L241" s="180">
        <f t="shared" si="62"/>
        <v>0.25896414342629481</v>
      </c>
      <c r="M241" s="181" t="s">
        <v>600</v>
      </c>
      <c r="N241" s="182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104</v>
      </c>
      <c r="B242" s="154">
        <v>43018</v>
      </c>
      <c r="C242" s="154"/>
      <c r="D242" s="155" t="s">
        <v>771</v>
      </c>
      <c r="E242" s="156" t="s">
        <v>624</v>
      </c>
      <c r="F242" s="157">
        <v>895</v>
      </c>
      <c r="G242" s="156"/>
      <c r="H242" s="156">
        <v>1122.5</v>
      </c>
      <c r="I242" s="178">
        <v>1078</v>
      </c>
      <c r="J242" s="179" t="s">
        <v>772</v>
      </c>
      <c r="K242" s="128">
        <v>227.5</v>
      </c>
      <c r="L242" s="180">
        <v>0.25418994413407803</v>
      </c>
      <c r="M242" s="181" t="s">
        <v>600</v>
      </c>
      <c r="N242" s="182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105</v>
      </c>
      <c r="B243" s="154">
        <v>43020</v>
      </c>
      <c r="C243" s="154"/>
      <c r="D243" s="155" t="s">
        <v>347</v>
      </c>
      <c r="E243" s="156" t="s">
        <v>624</v>
      </c>
      <c r="F243" s="157">
        <v>525</v>
      </c>
      <c r="G243" s="156"/>
      <c r="H243" s="156">
        <v>629</v>
      </c>
      <c r="I243" s="178">
        <v>629</v>
      </c>
      <c r="J243" s="231" t="s">
        <v>683</v>
      </c>
      <c r="K243" s="128">
        <v>104</v>
      </c>
      <c r="L243" s="180">
        <v>0.19809523809523799</v>
      </c>
      <c r="M243" s="181" t="s">
        <v>600</v>
      </c>
      <c r="N243" s="182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106</v>
      </c>
      <c r="B244" s="154">
        <v>43046</v>
      </c>
      <c r="C244" s="154"/>
      <c r="D244" s="155" t="s">
        <v>393</v>
      </c>
      <c r="E244" s="156" t="s">
        <v>624</v>
      </c>
      <c r="F244" s="157">
        <v>740</v>
      </c>
      <c r="G244" s="156"/>
      <c r="H244" s="156">
        <v>892.5</v>
      </c>
      <c r="I244" s="178">
        <v>900</v>
      </c>
      <c r="J244" s="179" t="s">
        <v>742</v>
      </c>
      <c r="K244" s="128">
        <f>H244-F244</f>
        <v>152.5</v>
      </c>
      <c r="L244" s="180">
        <f>K244/F244</f>
        <v>0.20608108108108109</v>
      </c>
      <c r="M244" s="181" t="s">
        <v>600</v>
      </c>
      <c r="N244" s="182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107</v>
      </c>
      <c r="B245" s="106">
        <v>43073</v>
      </c>
      <c r="C245" s="106"/>
      <c r="D245" s="107" t="s">
        <v>743</v>
      </c>
      <c r="E245" s="108" t="s">
        <v>624</v>
      </c>
      <c r="F245" s="109">
        <v>118.5</v>
      </c>
      <c r="G245" s="108"/>
      <c r="H245" s="108">
        <v>143.5</v>
      </c>
      <c r="I245" s="126">
        <v>145</v>
      </c>
      <c r="J245" s="141" t="s">
        <v>744</v>
      </c>
      <c r="K245" s="128">
        <f>H245-F245</f>
        <v>25</v>
      </c>
      <c r="L245" s="129">
        <f>K245/F245</f>
        <v>0.2109704641350211</v>
      </c>
      <c r="M245" s="130" t="s">
        <v>600</v>
      </c>
      <c r="N245" s="131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108</v>
      </c>
      <c r="B246" s="110">
        <v>43090</v>
      </c>
      <c r="C246" s="110"/>
      <c r="D246" s="158" t="s">
        <v>443</v>
      </c>
      <c r="E246" s="112" t="s">
        <v>624</v>
      </c>
      <c r="F246" s="113">
        <v>715</v>
      </c>
      <c r="G246" s="113"/>
      <c r="H246" s="114">
        <v>500</v>
      </c>
      <c r="I246" s="132">
        <v>872</v>
      </c>
      <c r="J246" s="138" t="s">
        <v>745</v>
      </c>
      <c r="K246" s="134">
        <f>H246-F246</f>
        <v>-215</v>
      </c>
      <c r="L246" s="135">
        <f>K246/F246</f>
        <v>-0.30069930069930068</v>
      </c>
      <c r="M246" s="136" t="s">
        <v>664</v>
      </c>
      <c r="N246" s="137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109</v>
      </c>
      <c r="B247" s="106">
        <v>43098</v>
      </c>
      <c r="C247" s="106"/>
      <c r="D247" s="107" t="s">
        <v>736</v>
      </c>
      <c r="E247" s="108" t="s">
        <v>624</v>
      </c>
      <c r="F247" s="109">
        <v>435</v>
      </c>
      <c r="G247" s="108"/>
      <c r="H247" s="108">
        <v>542.5</v>
      </c>
      <c r="I247" s="126">
        <v>539</v>
      </c>
      <c r="J247" s="141" t="s">
        <v>683</v>
      </c>
      <c r="K247" s="128">
        <v>107.5</v>
      </c>
      <c r="L247" s="129">
        <v>0.247126436781609</v>
      </c>
      <c r="M247" s="130" t="s">
        <v>600</v>
      </c>
      <c r="N247" s="131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110</v>
      </c>
      <c r="B248" s="106">
        <v>43098</v>
      </c>
      <c r="C248" s="106"/>
      <c r="D248" s="107" t="s">
        <v>571</v>
      </c>
      <c r="E248" s="108" t="s">
        <v>624</v>
      </c>
      <c r="F248" s="109">
        <v>885</v>
      </c>
      <c r="G248" s="108"/>
      <c r="H248" s="108">
        <v>1090</v>
      </c>
      <c r="I248" s="126">
        <v>1084</v>
      </c>
      <c r="J248" s="141" t="s">
        <v>683</v>
      </c>
      <c r="K248" s="128">
        <v>205</v>
      </c>
      <c r="L248" s="129">
        <v>0.23163841807909599</v>
      </c>
      <c r="M248" s="130" t="s">
        <v>600</v>
      </c>
      <c r="N248" s="131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8">
        <v>111</v>
      </c>
      <c r="B249" s="348">
        <v>43192</v>
      </c>
      <c r="C249" s="348"/>
      <c r="D249" s="116" t="s">
        <v>753</v>
      </c>
      <c r="E249" s="351" t="s">
        <v>624</v>
      </c>
      <c r="F249" s="354">
        <v>478.5</v>
      </c>
      <c r="G249" s="351"/>
      <c r="H249" s="351">
        <v>442</v>
      </c>
      <c r="I249" s="357">
        <v>613</v>
      </c>
      <c r="J249" s="387" t="s">
        <v>3404</v>
      </c>
      <c r="K249" s="134">
        <f>H249-F249</f>
        <v>-36.5</v>
      </c>
      <c r="L249" s="135">
        <f>K249/F249</f>
        <v>-7.6280041797283177E-2</v>
      </c>
      <c r="M249" s="136" t="s">
        <v>664</v>
      </c>
      <c r="N249" s="137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112</v>
      </c>
      <c r="B250" s="110">
        <v>43194</v>
      </c>
      <c r="C250" s="110"/>
      <c r="D250" s="375" t="s">
        <v>2979</v>
      </c>
      <c r="E250" s="112" t="s">
        <v>624</v>
      </c>
      <c r="F250" s="113">
        <f>141.5-7.3</f>
        <v>134.19999999999999</v>
      </c>
      <c r="G250" s="113"/>
      <c r="H250" s="114">
        <v>77</v>
      </c>
      <c r="I250" s="132">
        <v>180</v>
      </c>
      <c r="J250" s="387" t="s">
        <v>3403</v>
      </c>
      <c r="K250" s="134">
        <f>H250-F250</f>
        <v>-57.199999999999989</v>
      </c>
      <c r="L250" s="135">
        <f>K250/F250</f>
        <v>-0.42622950819672129</v>
      </c>
      <c r="M250" s="136" t="s">
        <v>664</v>
      </c>
      <c r="N250" s="137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113</v>
      </c>
      <c r="B251" s="110">
        <v>43209</v>
      </c>
      <c r="C251" s="110"/>
      <c r="D251" s="111" t="s">
        <v>746</v>
      </c>
      <c r="E251" s="112" t="s">
        <v>624</v>
      </c>
      <c r="F251" s="113">
        <v>430</v>
      </c>
      <c r="G251" s="113"/>
      <c r="H251" s="114">
        <v>220</v>
      </c>
      <c r="I251" s="132">
        <v>537</v>
      </c>
      <c r="J251" s="138" t="s">
        <v>747</v>
      </c>
      <c r="K251" s="134">
        <f>H251-F251</f>
        <v>-210</v>
      </c>
      <c r="L251" s="135">
        <f>K251/F251</f>
        <v>-0.48837209302325579</v>
      </c>
      <c r="M251" s="136" t="s">
        <v>664</v>
      </c>
      <c r="N251" s="137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114</v>
      </c>
      <c r="B252" s="159">
        <v>43220</v>
      </c>
      <c r="C252" s="159"/>
      <c r="D252" s="160" t="s">
        <v>394</v>
      </c>
      <c r="E252" s="161" t="s">
        <v>624</v>
      </c>
      <c r="F252" s="163">
        <v>153.5</v>
      </c>
      <c r="G252" s="163"/>
      <c r="H252" s="163">
        <v>196</v>
      </c>
      <c r="I252" s="163">
        <v>196</v>
      </c>
      <c r="J252" s="360" t="s">
        <v>3495</v>
      </c>
      <c r="K252" s="183">
        <f>H252-F252</f>
        <v>42.5</v>
      </c>
      <c r="L252" s="184">
        <f>K252/F252</f>
        <v>0.27687296416938112</v>
      </c>
      <c r="M252" s="162" t="s">
        <v>600</v>
      </c>
      <c r="N252" s="185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115</v>
      </c>
      <c r="B253" s="110">
        <v>43306</v>
      </c>
      <c r="C253" s="110"/>
      <c r="D253" s="111" t="s">
        <v>769</v>
      </c>
      <c r="E253" s="112" t="s">
        <v>624</v>
      </c>
      <c r="F253" s="113">
        <v>27.5</v>
      </c>
      <c r="G253" s="113"/>
      <c r="H253" s="114">
        <v>13.1</v>
      </c>
      <c r="I253" s="132">
        <v>60</v>
      </c>
      <c r="J253" s="138" t="s">
        <v>773</v>
      </c>
      <c r="K253" s="134">
        <v>-14.4</v>
      </c>
      <c r="L253" s="135">
        <v>-0.52363636363636401</v>
      </c>
      <c r="M253" s="136" t="s">
        <v>664</v>
      </c>
      <c r="N253" s="137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8">
        <v>116</v>
      </c>
      <c r="B254" s="348">
        <v>43318</v>
      </c>
      <c r="C254" s="348"/>
      <c r="D254" s="116" t="s">
        <v>748</v>
      </c>
      <c r="E254" s="351" t="s">
        <v>624</v>
      </c>
      <c r="F254" s="351">
        <v>148.5</v>
      </c>
      <c r="G254" s="351"/>
      <c r="H254" s="351">
        <v>102</v>
      </c>
      <c r="I254" s="357">
        <v>182</v>
      </c>
      <c r="J254" s="138" t="s">
        <v>3494</v>
      </c>
      <c r="K254" s="134">
        <f>H254-F254</f>
        <v>-46.5</v>
      </c>
      <c r="L254" s="135">
        <f>K254/F254</f>
        <v>-0.31313131313131315</v>
      </c>
      <c r="M254" s="136" t="s">
        <v>664</v>
      </c>
      <c r="N254" s="137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117</v>
      </c>
      <c r="B255" s="106">
        <v>43335</v>
      </c>
      <c r="C255" s="106"/>
      <c r="D255" s="107" t="s">
        <v>774</v>
      </c>
      <c r="E255" s="108" t="s">
        <v>624</v>
      </c>
      <c r="F255" s="156">
        <v>285</v>
      </c>
      <c r="G255" s="108"/>
      <c r="H255" s="108">
        <v>355</v>
      </c>
      <c r="I255" s="126">
        <v>364</v>
      </c>
      <c r="J255" s="141" t="s">
        <v>775</v>
      </c>
      <c r="K255" s="128">
        <v>70</v>
      </c>
      <c r="L255" s="129">
        <v>0.24561403508771901</v>
      </c>
      <c r="M255" s="130" t="s">
        <v>600</v>
      </c>
      <c r="N255" s="131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118</v>
      </c>
      <c r="B256" s="106">
        <v>43341</v>
      </c>
      <c r="C256" s="106"/>
      <c r="D256" s="107" t="s">
        <v>384</v>
      </c>
      <c r="E256" s="108" t="s">
        <v>624</v>
      </c>
      <c r="F256" s="156">
        <v>525</v>
      </c>
      <c r="G256" s="108"/>
      <c r="H256" s="108">
        <v>585</v>
      </c>
      <c r="I256" s="126">
        <v>635</v>
      </c>
      <c r="J256" s="141" t="s">
        <v>749</v>
      </c>
      <c r="K256" s="128">
        <f t="shared" ref="K256:K268" si="63">H256-F256</f>
        <v>60</v>
      </c>
      <c r="L256" s="129">
        <f t="shared" ref="L256:L268" si="64">K256/F256</f>
        <v>0.11428571428571428</v>
      </c>
      <c r="M256" s="130" t="s">
        <v>600</v>
      </c>
      <c r="N256" s="131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119</v>
      </c>
      <c r="B257" s="106">
        <v>43395</v>
      </c>
      <c r="C257" s="106"/>
      <c r="D257" s="107" t="s">
        <v>368</v>
      </c>
      <c r="E257" s="108" t="s">
        <v>624</v>
      </c>
      <c r="F257" s="156">
        <v>475</v>
      </c>
      <c r="G257" s="108"/>
      <c r="H257" s="108">
        <v>574</v>
      </c>
      <c r="I257" s="126">
        <v>570</v>
      </c>
      <c r="J257" s="141" t="s">
        <v>683</v>
      </c>
      <c r="K257" s="128">
        <f t="shared" si="63"/>
        <v>99</v>
      </c>
      <c r="L257" s="129">
        <f t="shared" si="64"/>
        <v>0.20842105263157895</v>
      </c>
      <c r="M257" s="130" t="s">
        <v>600</v>
      </c>
      <c r="N257" s="131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120</v>
      </c>
      <c r="B258" s="154">
        <v>43397</v>
      </c>
      <c r="C258" s="154"/>
      <c r="D258" s="416" t="s">
        <v>391</v>
      </c>
      <c r="E258" s="156" t="s">
        <v>624</v>
      </c>
      <c r="F258" s="156">
        <v>707.5</v>
      </c>
      <c r="G258" s="156"/>
      <c r="H258" s="156">
        <v>872</v>
      </c>
      <c r="I258" s="178">
        <v>872</v>
      </c>
      <c r="J258" s="179" t="s">
        <v>683</v>
      </c>
      <c r="K258" s="128">
        <f t="shared" si="63"/>
        <v>164.5</v>
      </c>
      <c r="L258" s="180">
        <f t="shared" si="64"/>
        <v>0.23250883392226149</v>
      </c>
      <c r="M258" s="181" t="s">
        <v>600</v>
      </c>
      <c r="N258" s="182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121</v>
      </c>
      <c r="B259" s="154">
        <v>43398</v>
      </c>
      <c r="C259" s="154"/>
      <c r="D259" s="416" t="s">
        <v>348</v>
      </c>
      <c r="E259" s="156" t="s">
        <v>624</v>
      </c>
      <c r="F259" s="156">
        <v>162</v>
      </c>
      <c r="G259" s="156"/>
      <c r="H259" s="156">
        <v>204</v>
      </c>
      <c r="I259" s="178">
        <v>209</v>
      </c>
      <c r="J259" s="179" t="s">
        <v>3493</v>
      </c>
      <c r="K259" s="128">
        <f t="shared" si="63"/>
        <v>42</v>
      </c>
      <c r="L259" s="180">
        <f t="shared" si="64"/>
        <v>0.25925925925925924</v>
      </c>
      <c r="M259" s="181" t="s">
        <v>600</v>
      </c>
      <c r="N259" s="182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122</v>
      </c>
      <c r="B260" s="207">
        <v>43399</v>
      </c>
      <c r="C260" s="207"/>
      <c r="D260" s="155" t="s">
        <v>495</v>
      </c>
      <c r="E260" s="208" t="s">
        <v>624</v>
      </c>
      <c r="F260" s="208">
        <v>240</v>
      </c>
      <c r="G260" s="208"/>
      <c r="H260" s="208">
        <v>297</v>
      </c>
      <c r="I260" s="232">
        <v>297</v>
      </c>
      <c r="J260" s="179" t="s">
        <v>683</v>
      </c>
      <c r="K260" s="233">
        <f t="shared" si="63"/>
        <v>57</v>
      </c>
      <c r="L260" s="234">
        <f t="shared" si="64"/>
        <v>0.23749999999999999</v>
      </c>
      <c r="M260" s="235" t="s">
        <v>600</v>
      </c>
      <c r="N260" s="236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123</v>
      </c>
      <c r="B261" s="106">
        <v>43439</v>
      </c>
      <c r="C261" s="106"/>
      <c r="D261" s="148" t="s">
        <v>750</v>
      </c>
      <c r="E261" s="108" t="s">
        <v>624</v>
      </c>
      <c r="F261" s="108">
        <v>202.5</v>
      </c>
      <c r="G261" s="108"/>
      <c r="H261" s="108">
        <v>255</v>
      </c>
      <c r="I261" s="126">
        <v>252</v>
      </c>
      <c r="J261" s="141" t="s">
        <v>683</v>
      </c>
      <c r="K261" s="128">
        <f t="shared" si="63"/>
        <v>52.5</v>
      </c>
      <c r="L261" s="129">
        <f t="shared" si="64"/>
        <v>0.25925925925925924</v>
      </c>
      <c r="M261" s="130" t="s">
        <v>600</v>
      </c>
      <c r="N261" s="131">
        <v>43542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124</v>
      </c>
      <c r="B262" s="207">
        <v>43465</v>
      </c>
      <c r="C262" s="106"/>
      <c r="D262" s="416" t="s">
        <v>423</v>
      </c>
      <c r="E262" s="208" t="s">
        <v>624</v>
      </c>
      <c r="F262" s="208">
        <v>710</v>
      </c>
      <c r="G262" s="208"/>
      <c r="H262" s="208">
        <v>866</v>
      </c>
      <c r="I262" s="232">
        <v>866</v>
      </c>
      <c r="J262" s="179" t="s">
        <v>683</v>
      </c>
      <c r="K262" s="128">
        <f t="shared" si="63"/>
        <v>156</v>
      </c>
      <c r="L262" s="129">
        <f t="shared" si="64"/>
        <v>0.21971830985915494</v>
      </c>
      <c r="M262" s="130" t="s">
        <v>600</v>
      </c>
      <c r="N262" s="363">
        <v>43553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125</v>
      </c>
      <c r="B263" s="207">
        <v>43522</v>
      </c>
      <c r="C263" s="207"/>
      <c r="D263" s="416" t="s">
        <v>141</v>
      </c>
      <c r="E263" s="208" t="s">
        <v>624</v>
      </c>
      <c r="F263" s="208">
        <v>337.25</v>
      </c>
      <c r="G263" s="208"/>
      <c r="H263" s="208">
        <v>398.5</v>
      </c>
      <c r="I263" s="232">
        <v>411</v>
      </c>
      <c r="J263" s="141" t="s">
        <v>3492</v>
      </c>
      <c r="K263" s="128">
        <f t="shared" si="63"/>
        <v>61.25</v>
      </c>
      <c r="L263" s="129">
        <f t="shared" si="64"/>
        <v>0.1816160118606375</v>
      </c>
      <c r="M263" s="130" t="s">
        <v>600</v>
      </c>
      <c r="N263" s="363">
        <v>43760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0">
        <v>126</v>
      </c>
      <c r="B264" s="164">
        <v>43559</v>
      </c>
      <c r="C264" s="164"/>
      <c r="D264" s="165" t="s">
        <v>410</v>
      </c>
      <c r="E264" s="166" t="s">
        <v>624</v>
      </c>
      <c r="F264" s="166">
        <v>130</v>
      </c>
      <c r="G264" s="166"/>
      <c r="H264" s="166">
        <v>65</v>
      </c>
      <c r="I264" s="186">
        <v>158</v>
      </c>
      <c r="J264" s="138" t="s">
        <v>751</v>
      </c>
      <c r="K264" s="134">
        <f t="shared" si="63"/>
        <v>-65</v>
      </c>
      <c r="L264" s="135">
        <f t="shared" si="64"/>
        <v>-0.5</v>
      </c>
      <c r="M264" s="136" t="s">
        <v>664</v>
      </c>
      <c r="N264" s="137">
        <v>43726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1">
        <v>127</v>
      </c>
      <c r="B265" s="187">
        <v>43017</v>
      </c>
      <c r="C265" s="187"/>
      <c r="D265" s="188" t="s">
        <v>169</v>
      </c>
      <c r="E265" s="189" t="s">
        <v>624</v>
      </c>
      <c r="F265" s="190">
        <v>141.5</v>
      </c>
      <c r="G265" s="191"/>
      <c r="H265" s="191">
        <v>183.5</v>
      </c>
      <c r="I265" s="191">
        <v>210</v>
      </c>
      <c r="J265" s="218" t="s">
        <v>3441</v>
      </c>
      <c r="K265" s="219">
        <f t="shared" si="63"/>
        <v>42</v>
      </c>
      <c r="L265" s="220">
        <f t="shared" si="64"/>
        <v>0.29681978798586572</v>
      </c>
      <c r="M265" s="190" t="s">
        <v>600</v>
      </c>
      <c r="N265" s="221">
        <v>43042</v>
      </c>
      <c r="O265" s="57"/>
      <c r="P265" s="16"/>
      <c r="Q265" s="16"/>
      <c r="R265" s="94" t="s">
        <v>752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0">
        <v>128</v>
      </c>
      <c r="B266" s="164">
        <v>43074</v>
      </c>
      <c r="C266" s="164"/>
      <c r="D266" s="165" t="s">
        <v>303</v>
      </c>
      <c r="E266" s="166" t="s">
        <v>624</v>
      </c>
      <c r="F266" s="167">
        <v>172</v>
      </c>
      <c r="G266" s="166"/>
      <c r="H266" s="166">
        <v>155.25</v>
      </c>
      <c r="I266" s="186">
        <v>230</v>
      </c>
      <c r="J266" s="387" t="s">
        <v>3401</v>
      </c>
      <c r="K266" s="134">
        <f t="shared" ref="K266" si="65">H266-F266</f>
        <v>-16.75</v>
      </c>
      <c r="L266" s="135">
        <f t="shared" ref="L266" si="66">K266/F266</f>
        <v>-9.7383720930232565E-2</v>
      </c>
      <c r="M266" s="136" t="s">
        <v>664</v>
      </c>
      <c r="N266" s="137">
        <v>43787</v>
      </c>
      <c r="O266" s="57"/>
      <c r="P266" s="16"/>
      <c r="Q266" s="16"/>
      <c r="R266" s="17" t="s">
        <v>752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1">
        <v>129</v>
      </c>
      <c r="B267" s="187">
        <v>43398</v>
      </c>
      <c r="C267" s="187"/>
      <c r="D267" s="188" t="s">
        <v>104</v>
      </c>
      <c r="E267" s="189" t="s">
        <v>624</v>
      </c>
      <c r="F267" s="191">
        <v>698.5</v>
      </c>
      <c r="G267" s="191"/>
      <c r="H267" s="191">
        <v>850</v>
      </c>
      <c r="I267" s="191">
        <v>890</v>
      </c>
      <c r="J267" s="222" t="s">
        <v>3489</v>
      </c>
      <c r="K267" s="219">
        <f t="shared" si="63"/>
        <v>151.5</v>
      </c>
      <c r="L267" s="220">
        <f t="shared" si="64"/>
        <v>0.21689334287759485</v>
      </c>
      <c r="M267" s="190" t="s">
        <v>600</v>
      </c>
      <c r="N267" s="221">
        <v>43453</v>
      </c>
      <c r="O267" s="57"/>
      <c r="P267" s="16"/>
      <c r="Q267" s="16"/>
      <c r="R267" s="94" t="s">
        <v>752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130</v>
      </c>
      <c r="B268" s="159">
        <v>42877</v>
      </c>
      <c r="C268" s="159"/>
      <c r="D268" s="160" t="s">
        <v>383</v>
      </c>
      <c r="E268" s="161" t="s">
        <v>624</v>
      </c>
      <c r="F268" s="162">
        <v>127.6</v>
      </c>
      <c r="G268" s="163"/>
      <c r="H268" s="163">
        <v>138</v>
      </c>
      <c r="I268" s="163">
        <v>190</v>
      </c>
      <c r="J268" s="388" t="s">
        <v>3405</v>
      </c>
      <c r="K268" s="183">
        <f t="shared" si="63"/>
        <v>10.400000000000006</v>
      </c>
      <c r="L268" s="184">
        <f t="shared" si="64"/>
        <v>8.1504702194357417E-2</v>
      </c>
      <c r="M268" s="162" t="s">
        <v>600</v>
      </c>
      <c r="N268" s="185">
        <v>43774</v>
      </c>
      <c r="O268" s="57"/>
      <c r="P268" s="16"/>
      <c r="Q268" s="16"/>
      <c r="R268" s="17" t="s">
        <v>754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2">
        <v>131</v>
      </c>
      <c r="B269" s="195">
        <v>43158</v>
      </c>
      <c r="C269" s="195"/>
      <c r="D269" s="192" t="s">
        <v>755</v>
      </c>
      <c r="E269" s="196" t="s">
        <v>624</v>
      </c>
      <c r="F269" s="197">
        <v>317</v>
      </c>
      <c r="G269" s="196"/>
      <c r="H269" s="196"/>
      <c r="I269" s="225">
        <v>398</v>
      </c>
      <c r="J269" s="224"/>
      <c r="K269" s="194"/>
      <c r="L269" s="193"/>
      <c r="M269" s="224" t="s">
        <v>602</v>
      </c>
      <c r="N269" s="223"/>
      <c r="O269" s="57"/>
      <c r="P269" s="16"/>
      <c r="Q269" s="16"/>
      <c r="R269" s="94" t="s">
        <v>754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0">
        <v>132</v>
      </c>
      <c r="B270" s="164">
        <v>43164</v>
      </c>
      <c r="C270" s="164"/>
      <c r="D270" s="165" t="s">
        <v>135</v>
      </c>
      <c r="E270" s="166" t="s">
        <v>624</v>
      </c>
      <c r="F270" s="167">
        <f>510-14.4</f>
        <v>495.6</v>
      </c>
      <c r="G270" s="166"/>
      <c r="H270" s="166">
        <v>350</v>
      </c>
      <c r="I270" s="186">
        <v>672</v>
      </c>
      <c r="J270" s="387" t="s">
        <v>3462</v>
      </c>
      <c r="K270" s="134">
        <f t="shared" ref="K270" si="67">H270-F270</f>
        <v>-145.60000000000002</v>
      </c>
      <c r="L270" s="135">
        <f t="shared" ref="L270" si="68">K270/F270</f>
        <v>-0.29378531073446329</v>
      </c>
      <c r="M270" s="136" t="s">
        <v>664</v>
      </c>
      <c r="N270" s="137">
        <v>43887</v>
      </c>
      <c r="O270" s="57"/>
      <c r="P270" s="16"/>
      <c r="Q270" s="16"/>
      <c r="R270" s="17" t="s">
        <v>754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0">
        <v>133</v>
      </c>
      <c r="B271" s="164">
        <v>43237</v>
      </c>
      <c r="C271" s="164"/>
      <c r="D271" s="165" t="s">
        <v>489</v>
      </c>
      <c r="E271" s="166" t="s">
        <v>624</v>
      </c>
      <c r="F271" s="167">
        <v>230.3</v>
      </c>
      <c r="G271" s="166"/>
      <c r="H271" s="166">
        <v>102.5</v>
      </c>
      <c r="I271" s="186">
        <v>348</v>
      </c>
      <c r="J271" s="387" t="s">
        <v>3483</v>
      </c>
      <c r="K271" s="134">
        <f t="shared" ref="K271" si="69">H271-F271</f>
        <v>-127.80000000000001</v>
      </c>
      <c r="L271" s="135">
        <f t="shared" ref="L271" si="70">K271/F271</f>
        <v>-0.55492835432045162</v>
      </c>
      <c r="M271" s="136" t="s">
        <v>664</v>
      </c>
      <c r="N271" s="137">
        <v>43896</v>
      </c>
      <c r="O271" s="57"/>
      <c r="P271" s="16"/>
      <c r="Q271" s="16"/>
      <c r="R271" s="17" t="s">
        <v>752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5">
        <v>134</v>
      </c>
      <c r="B272" s="198">
        <v>43258</v>
      </c>
      <c r="C272" s="198"/>
      <c r="D272" s="201" t="s">
        <v>449</v>
      </c>
      <c r="E272" s="199" t="s">
        <v>624</v>
      </c>
      <c r="F272" s="197">
        <f>342.5-5.1</f>
        <v>337.4</v>
      </c>
      <c r="G272" s="199"/>
      <c r="H272" s="199"/>
      <c r="I272" s="226">
        <v>439</v>
      </c>
      <c r="J272" s="227"/>
      <c r="K272" s="228"/>
      <c r="L272" s="229"/>
      <c r="M272" s="227" t="s">
        <v>602</v>
      </c>
      <c r="N272" s="230"/>
      <c r="O272" s="57"/>
      <c r="P272" s="16"/>
      <c r="Q272" s="16"/>
      <c r="R272" s="94" t="s">
        <v>754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5">
        <v>135</v>
      </c>
      <c r="B273" s="198">
        <v>43285</v>
      </c>
      <c r="C273" s="198"/>
      <c r="D273" s="202" t="s">
        <v>49</v>
      </c>
      <c r="E273" s="199" t="s">
        <v>624</v>
      </c>
      <c r="F273" s="197">
        <f>127.5-5.53</f>
        <v>121.97</v>
      </c>
      <c r="G273" s="199"/>
      <c r="H273" s="199"/>
      <c r="I273" s="226">
        <v>170</v>
      </c>
      <c r="J273" s="227"/>
      <c r="K273" s="228"/>
      <c r="L273" s="229"/>
      <c r="M273" s="227" t="s">
        <v>602</v>
      </c>
      <c r="N273" s="230"/>
      <c r="O273" s="57"/>
      <c r="P273" s="16"/>
      <c r="Q273" s="16"/>
      <c r="R273" s="342" t="s">
        <v>754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0">
        <v>136</v>
      </c>
      <c r="B274" s="164">
        <v>43294</v>
      </c>
      <c r="C274" s="164"/>
      <c r="D274" s="165" t="s">
        <v>243</v>
      </c>
      <c r="E274" s="166" t="s">
        <v>624</v>
      </c>
      <c r="F274" s="167">
        <v>46.5</v>
      </c>
      <c r="G274" s="166"/>
      <c r="H274" s="166">
        <v>17</v>
      </c>
      <c r="I274" s="186">
        <v>59</v>
      </c>
      <c r="J274" s="387" t="s">
        <v>3461</v>
      </c>
      <c r="K274" s="134">
        <f t="shared" ref="K274" si="71">H274-F274</f>
        <v>-29.5</v>
      </c>
      <c r="L274" s="135">
        <f t="shared" ref="L274" si="72">K274/F274</f>
        <v>-0.63440860215053763</v>
      </c>
      <c r="M274" s="136" t="s">
        <v>664</v>
      </c>
      <c r="N274" s="137">
        <v>43887</v>
      </c>
      <c r="O274" s="57"/>
      <c r="P274" s="16"/>
      <c r="Q274" s="16"/>
      <c r="R274" s="17" t="s">
        <v>752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2">
        <v>137</v>
      </c>
      <c r="B275" s="195">
        <v>43396</v>
      </c>
      <c r="C275" s="195"/>
      <c r="D275" s="202" t="s">
        <v>425</v>
      </c>
      <c r="E275" s="199" t="s">
        <v>624</v>
      </c>
      <c r="F275" s="200">
        <v>156.5</v>
      </c>
      <c r="G275" s="199"/>
      <c r="H275" s="199"/>
      <c r="I275" s="226">
        <v>191</v>
      </c>
      <c r="J275" s="227"/>
      <c r="K275" s="228"/>
      <c r="L275" s="229"/>
      <c r="M275" s="227" t="s">
        <v>602</v>
      </c>
      <c r="N275" s="230"/>
      <c r="O275" s="57"/>
      <c r="P275" s="16"/>
      <c r="Q275" s="16"/>
      <c r="R275" s="344" t="s">
        <v>752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2">
        <v>138</v>
      </c>
      <c r="B276" s="195">
        <v>43439</v>
      </c>
      <c r="C276" s="195"/>
      <c r="D276" s="202" t="s">
        <v>330</v>
      </c>
      <c r="E276" s="199" t="s">
        <v>624</v>
      </c>
      <c r="F276" s="200">
        <v>259.5</v>
      </c>
      <c r="G276" s="199"/>
      <c r="H276" s="199"/>
      <c r="I276" s="226">
        <v>321</v>
      </c>
      <c r="J276" s="227"/>
      <c r="K276" s="228"/>
      <c r="L276" s="229"/>
      <c r="M276" s="227" t="s">
        <v>602</v>
      </c>
      <c r="N276" s="230"/>
      <c r="O276" s="16"/>
      <c r="P276" s="16"/>
      <c r="Q276" s="16"/>
      <c r="R276" s="342" t="s">
        <v>754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0">
        <v>139</v>
      </c>
      <c r="B277" s="164">
        <v>43439</v>
      </c>
      <c r="C277" s="164"/>
      <c r="D277" s="165" t="s">
        <v>776</v>
      </c>
      <c r="E277" s="166" t="s">
        <v>624</v>
      </c>
      <c r="F277" s="166">
        <v>715</v>
      </c>
      <c r="G277" s="166"/>
      <c r="H277" s="166">
        <v>445</v>
      </c>
      <c r="I277" s="186">
        <v>840</v>
      </c>
      <c r="J277" s="138" t="s">
        <v>2995</v>
      </c>
      <c r="K277" s="134">
        <f t="shared" ref="K277:K280" si="73">H277-F277</f>
        <v>-270</v>
      </c>
      <c r="L277" s="135">
        <f t="shared" ref="L277:L280" si="74">K277/F277</f>
        <v>-0.3776223776223776</v>
      </c>
      <c r="M277" s="136" t="s">
        <v>664</v>
      </c>
      <c r="N277" s="137">
        <v>43800</v>
      </c>
      <c r="O277" s="57"/>
      <c r="P277" s="16"/>
      <c r="Q277" s="16"/>
      <c r="R277" s="17" t="s">
        <v>752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140</v>
      </c>
      <c r="B278" s="207">
        <v>43469</v>
      </c>
      <c r="C278" s="207"/>
      <c r="D278" s="155" t="s">
        <v>145</v>
      </c>
      <c r="E278" s="208" t="s">
        <v>624</v>
      </c>
      <c r="F278" s="208">
        <v>875</v>
      </c>
      <c r="G278" s="208"/>
      <c r="H278" s="208">
        <v>1165</v>
      </c>
      <c r="I278" s="232">
        <v>1185</v>
      </c>
      <c r="J278" s="141" t="s">
        <v>3490</v>
      </c>
      <c r="K278" s="128">
        <f t="shared" si="73"/>
        <v>290</v>
      </c>
      <c r="L278" s="129">
        <f t="shared" si="74"/>
        <v>0.33142857142857141</v>
      </c>
      <c r="M278" s="130" t="s">
        <v>600</v>
      </c>
      <c r="N278" s="363">
        <v>43847</v>
      </c>
      <c r="O278" s="57"/>
      <c r="P278" s="16"/>
      <c r="Q278" s="16"/>
      <c r="R278" s="17" t="s">
        <v>752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141</v>
      </c>
      <c r="B279" s="207">
        <v>43559</v>
      </c>
      <c r="C279" s="207"/>
      <c r="D279" s="416" t="s">
        <v>345</v>
      </c>
      <c r="E279" s="208" t="s">
        <v>624</v>
      </c>
      <c r="F279" s="208">
        <f>387-14.63</f>
        <v>372.37</v>
      </c>
      <c r="G279" s="208"/>
      <c r="H279" s="208">
        <v>490</v>
      </c>
      <c r="I279" s="232">
        <v>490</v>
      </c>
      <c r="J279" s="141" t="s">
        <v>683</v>
      </c>
      <c r="K279" s="128">
        <f t="shared" si="73"/>
        <v>117.63</v>
      </c>
      <c r="L279" s="129">
        <f t="shared" si="74"/>
        <v>0.31589548030185027</v>
      </c>
      <c r="M279" s="130" t="s">
        <v>600</v>
      </c>
      <c r="N279" s="363">
        <v>43850</v>
      </c>
      <c r="O279" s="57"/>
      <c r="P279" s="16"/>
      <c r="Q279" s="16"/>
      <c r="R279" s="17" t="s">
        <v>752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70">
        <v>142</v>
      </c>
      <c r="B280" s="164">
        <v>43578</v>
      </c>
      <c r="C280" s="164"/>
      <c r="D280" s="165" t="s">
        <v>777</v>
      </c>
      <c r="E280" s="166" t="s">
        <v>601</v>
      </c>
      <c r="F280" s="166">
        <v>220</v>
      </c>
      <c r="G280" s="166"/>
      <c r="H280" s="166">
        <v>127.5</v>
      </c>
      <c r="I280" s="186">
        <v>284</v>
      </c>
      <c r="J280" s="387" t="s">
        <v>3484</v>
      </c>
      <c r="K280" s="134">
        <f t="shared" si="73"/>
        <v>-92.5</v>
      </c>
      <c r="L280" s="135">
        <f t="shared" si="74"/>
        <v>-0.42045454545454547</v>
      </c>
      <c r="M280" s="136" t="s">
        <v>664</v>
      </c>
      <c r="N280" s="137">
        <v>43896</v>
      </c>
      <c r="O280" s="57"/>
      <c r="P280" s="16"/>
      <c r="Q280" s="16"/>
      <c r="R280" s="17" t="s">
        <v>752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143</v>
      </c>
      <c r="B281" s="207">
        <v>43622</v>
      </c>
      <c r="C281" s="207"/>
      <c r="D281" s="416" t="s">
        <v>496</v>
      </c>
      <c r="E281" s="208" t="s">
        <v>601</v>
      </c>
      <c r="F281" s="208">
        <v>332.8</v>
      </c>
      <c r="G281" s="208"/>
      <c r="H281" s="208">
        <v>405</v>
      </c>
      <c r="I281" s="232">
        <v>419</v>
      </c>
      <c r="J281" s="141" t="s">
        <v>3491</v>
      </c>
      <c r="K281" s="128">
        <f t="shared" ref="K281" si="75">H281-F281</f>
        <v>72.199999999999989</v>
      </c>
      <c r="L281" s="129">
        <f t="shared" ref="L281" si="76">K281/F281</f>
        <v>0.21694711538461534</v>
      </c>
      <c r="M281" s="130" t="s">
        <v>600</v>
      </c>
      <c r="N281" s="363">
        <v>43860</v>
      </c>
      <c r="O281" s="57"/>
      <c r="P281" s="16"/>
      <c r="Q281" s="16"/>
      <c r="R281" s="17" t="s">
        <v>752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4">
        <v>144</v>
      </c>
      <c r="B282" s="143">
        <v>43641</v>
      </c>
      <c r="C282" s="143"/>
      <c r="D282" s="144" t="s">
        <v>139</v>
      </c>
      <c r="E282" s="145" t="s">
        <v>624</v>
      </c>
      <c r="F282" s="146">
        <v>386</v>
      </c>
      <c r="G282" s="147"/>
      <c r="H282" s="147">
        <v>395</v>
      </c>
      <c r="I282" s="147">
        <v>452</v>
      </c>
      <c r="J282" s="170" t="s">
        <v>3406</v>
      </c>
      <c r="K282" s="171">
        <f t="shared" ref="K282" si="77">H282-F282</f>
        <v>9</v>
      </c>
      <c r="L282" s="172">
        <f t="shared" ref="L282" si="78">K282/F282</f>
        <v>2.3316062176165803E-2</v>
      </c>
      <c r="M282" s="173" t="s">
        <v>709</v>
      </c>
      <c r="N282" s="174">
        <v>43868</v>
      </c>
      <c r="O282" s="16"/>
      <c r="P282" s="16"/>
      <c r="Q282" s="16"/>
      <c r="R282" s="344" t="s">
        <v>752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3">
        <v>145</v>
      </c>
      <c r="B283" s="195">
        <v>43707</v>
      </c>
      <c r="C283" s="195"/>
      <c r="D283" s="202" t="s">
        <v>260</v>
      </c>
      <c r="E283" s="199" t="s">
        <v>624</v>
      </c>
      <c r="F283" s="199" t="s">
        <v>756</v>
      </c>
      <c r="G283" s="199"/>
      <c r="H283" s="199"/>
      <c r="I283" s="226">
        <v>190</v>
      </c>
      <c r="J283" s="227"/>
      <c r="K283" s="228"/>
      <c r="L283" s="229"/>
      <c r="M283" s="358" t="s">
        <v>602</v>
      </c>
      <c r="N283" s="230"/>
      <c r="O283" s="16"/>
      <c r="P283" s="16"/>
      <c r="Q283" s="16"/>
      <c r="R283" s="344" t="s">
        <v>752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146</v>
      </c>
      <c r="B284" s="207">
        <v>43731</v>
      </c>
      <c r="C284" s="207"/>
      <c r="D284" s="155" t="s">
        <v>440</v>
      </c>
      <c r="E284" s="208" t="s">
        <v>624</v>
      </c>
      <c r="F284" s="208">
        <v>235</v>
      </c>
      <c r="G284" s="208"/>
      <c r="H284" s="208">
        <v>295</v>
      </c>
      <c r="I284" s="232">
        <v>296</v>
      </c>
      <c r="J284" s="141" t="s">
        <v>3148</v>
      </c>
      <c r="K284" s="128">
        <f t="shared" ref="K284" si="79">H284-F284</f>
        <v>60</v>
      </c>
      <c r="L284" s="129">
        <f t="shared" ref="L284" si="80">K284/F284</f>
        <v>0.25531914893617019</v>
      </c>
      <c r="M284" s="130" t="s">
        <v>600</v>
      </c>
      <c r="N284" s="363">
        <v>43844</v>
      </c>
      <c r="O284" s="57"/>
      <c r="P284" s="16"/>
      <c r="Q284" s="16"/>
      <c r="R284" s="17" t="s">
        <v>752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147</v>
      </c>
      <c r="B285" s="207">
        <v>43752</v>
      </c>
      <c r="C285" s="207"/>
      <c r="D285" s="155" t="s">
        <v>2978</v>
      </c>
      <c r="E285" s="208" t="s">
        <v>624</v>
      </c>
      <c r="F285" s="208">
        <v>277.5</v>
      </c>
      <c r="G285" s="208"/>
      <c r="H285" s="208">
        <v>333</v>
      </c>
      <c r="I285" s="232">
        <v>333</v>
      </c>
      <c r="J285" s="141" t="s">
        <v>3149</v>
      </c>
      <c r="K285" s="128">
        <f t="shared" ref="K285" si="81">H285-F285</f>
        <v>55.5</v>
      </c>
      <c r="L285" s="129">
        <f t="shared" ref="L285" si="82">K285/F285</f>
        <v>0.2</v>
      </c>
      <c r="M285" s="130" t="s">
        <v>600</v>
      </c>
      <c r="N285" s="363">
        <v>43846</v>
      </c>
      <c r="O285" s="57"/>
      <c r="P285" s="16"/>
      <c r="Q285" s="16"/>
      <c r="R285" s="17" t="s">
        <v>754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148</v>
      </c>
      <c r="B286" s="207">
        <v>43752</v>
      </c>
      <c r="C286" s="207"/>
      <c r="D286" s="155" t="s">
        <v>2977</v>
      </c>
      <c r="E286" s="208" t="s">
        <v>624</v>
      </c>
      <c r="F286" s="208">
        <v>930</v>
      </c>
      <c r="G286" s="208"/>
      <c r="H286" s="208">
        <v>1165</v>
      </c>
      <c r="I286" s="232">
        <v>1200</v>
      </c>
      <c r="J286" s="141" t="s">
        <v>3151</v>
      </c>
      <c r="K286" s="128">
        <f t="shared" ref="K286" si="83">H286-F286</f>
        <v>235</v>
      </c>
      <c r="L286" s="129">
        <f t="shared" ref="L286" si="84">K286/F286</f>
        <v>0.25268817204301075</v>
      </c>
      <c r="M286" s="130" t="s">
        <v>600</v>
      </c>
      <c r="N286" s="363">
        <v>43847</v>
      </c>
      <c r="O286" s="57"/>
      <c r="P286" s="16"/>
      <c r="Q286" s="16"/>
      <c r="R286" s="17" t="s">
        <v>754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2">
        <v>149</v>
      </c>
      <c r="B287" s="347">
        <v>43753</v>
      </c>
      <c r="C287" s="212"/>
      <c r="D287" s="374" t="s">
        <v>2976</v>
      </c>
      <c r="E287" s="350" t="s">
        <v>624</v>
      </c>
      <c r="F287" s="353">
        <v>111</v>
      </c>
      <c r="G287" s="350"/>
      <c r="H287" s="350"/>
      <c r="I287" s="356">
        <v>141</v>
      </c>
      <c r="J287" s="238"/>
      <c r="K287" s="238"/>
      <c r="L287" s="123"/>
      <c r="M287" s="362" t="s">
        <v>602</v>
      </c>
      <c r="N287" s="240"/>
      <c r="O287" s="16"/>
      <c r="P287" s="16"/>
      <c r="Q287" s="16"/>
      <c r="R287" s="344" t="s">
        <v>752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150</v>
      </c>
      <c r="B288" s="207">
        <v>43753</v>
      </c>
      <c r="C288" s="207"/>
      <c r="D288" s="155" t="s">
        <v>2975</v>
      </c>
      <c r="E288" s="208" t="s">
        <v>624</v>
      </c>
      <c r="F288" s="209">
        <v>296</v>
      </c>
      <c r="G288" s="208"/>
      <c r="H288" s="208">
        <v>370</v>
      </c>
      <c r="I288" s="232">
        <v>370</v>
      </c>
      <c r="J288" s="141" t="s">
        <v>683</v>
      </c>
      <c r="K288" s="128">
        <f t="shared" ref="K288" si="85">H288-F288</f>
        <v>74</v>
      </c>
      <c r="L288" s="129">
        <f t="shared" ref="L288" si="86">K288/F288</f>
        <v>0.25</v>
      </c>
      <c r="M288" s="130" t="s">
        <v>600</v>
      </c>
      <c r="N288" s="363">
        <v>43853</v>
      </c>
      <c r="O288" s="57"/>
      <c r="P288" s="16"/>
      <c r="Q288" s="16"/>
      <c r="R288" s="17" t="s">
        <v>754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3">
        <v>151</v>
      </c>
      <c r="B289" s="211">
        <v>43754</v>
      </c>
      <c r="C289" s="211"/>
      <c r="D289" s="192" t="s">
        <v>2974</v>
      </c>
      <c r="E289" s="349" t="s">
        <v>624</v>
      </c>
      <c r="F289" s="352" t="s">
        <v>2940</v>
      </c>
      <c r="G289" s="349"/>
      <c r="H289" s="349"/>
      <c r="I289" s="355">
        <v>344</v>
      </c>
      <c r="J289" s="359"/>
      <c r="K289" s="241"/>
      <c r="L289" s="361"/>
      <c r="M289" s="343" t="s">
        <v>602</v>
      </c>
      <c r="N289" s="364"/>
      <c r="O289" s="16"/>
      <c r="P289" s="16"/>
      <c r="Q289" s="16"/>
      <c r="R289" s="344" t="s">
        <v>752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6">
        <v>152</v>
      </c>
      <c r="B290" s="212">
        <v>43832</v>
      </c>
      <c r="C290" s="212"/>
      <c r="D290" s="216" t="s">
        <v>2254</v>
      </c>
      <c r="E290" s="213" t="s">
        <v>624</v>
      </c>
      <c r="F290" s="214" t="s">
        <v>3136</v>
      </c>
      <c r="G290" s="213"/>
      <c r="H290" s="213"/>
      <c r="I290" s="237">
        <v>590</v>
      </c>
      <c r="J290" s="238"/>
      <c r="K290" s="238"/>
      <c r="L290" s="123"/>
      <c r="M290" s="343" t="s">
        <v>602</v>
      </c>
      <c r="N290" s="240"/>
      <c r="O290" s="16"/>
      <c r="P290" s="16"/>
      <c r="Q290" s="16"/>
      <c r="R290" s="344" t="s">
        <v>754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153</v>
      </c>
      <c r="B291" s="207">
        <v>43966</v>
      </c>
      <c r="C291" s="207"/>
      <c r="D291" s="155" t="s">
        <v>65</v>
      </c>
      <c r="E291" s="208" t="s">
        <v>624</v>
      </c>
      <c r="F291" s="209">
        <v>67.5</v>
      </c>
      <c r="G291" s="208"/>
      <c r="H291" s="208">
        <v>86</v>
      </c>
      <c r="I291" s="232">
        <v>86</v>
      </c>
      <c r="J291" s="141" t="s">
        <v>3643</v>
      </c>
      <c r="K291" s="128">
        <f t="shared" ref="K291" si="87">H291-F291</f>
        <v>18.5</v>
      </c>
      <c r="L291" s="129">
        <f t="shared" ref="L291" si="88">K291/F291</f>
        <v>0.27407407407407408</v>
      </c>
      <c r="M291" s="130" t="s">
        <v>600</v>
      </c>
      <c r="N291" s="363">
        <v>44008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>
        <v>154</v>
      </c>
      <c r="B292" s="3">
        <v>44035</v>
      </c>
      <c r="C292" s="212"/>
      <c r="D292" s="216" t="s">
        <v>495</v>
      </c>
      <c r="E292" s="213" t="s">
        <v>624</v>
      </c>
      <c r="F292" s="214" t="s">
        <v>3823</v>
      </c>
      <c r="G292" s="213"/>
      <c r="H292" s="213"/>
      <c r="I292" s="237">
        <v>296</v>
      </c>
      <c r="J292" s="238" t="s">
        <v>602</v>
      </c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/>
      <c r="B293" s="212"/>
      <c r="C293" s="212"/>
      <c r="D293" s="216"/>
      <c r="E293" s="213"/>
      <c r="F293" s="214"/>
      <c r="G293" s="213"/>
      <c r="H293" s="213"/>
      <c r="I293" s="237"/>
      <c r="J293" s="238"/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Q296" s="16"/>
      <c r="R296" s="344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Q297" s="16"/>
      <c r="R297" s="344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Q298" s="16"/>
      <c r="R298" s="344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Q299" s="16"/>
      <c r="R299" s="344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P301" s="16"/>
      <c r="R301" s="344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R302" s="344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R303" s="344"/>
    </row>
    <row r="304" spans="1:26">
      <c r="A304" s="210"/>
      <c r="B304" s="200" t="s">
        <v>2981</v>
      </c>
      <c r="O304" s="16"/>
      <c r="P304" s="16"/>
      <c r="R304" s="344"/>
    </row>
    <row r="305" spans="18:18">
      <c r="R305" s="242"/>
    </row>
    <row r="306" spans="18:18">
      <c r="R306" s="242"/>
    </row>
    <row r="307" spans="18:18">
      <c r="R307" s="242"/>
    </row>
    <row r="308" spans="18:18">
      <c r="R308" s="242"/>
    </row>
    <row r="309" spans="18:18">
      <c r="R309" s="242"/>
    </row>
    <row r="310" spans="18:18">
      <c r="R310" s="242"/>
    </row>
    <row r="311" spans="18:18">
      <c r="R311" s="242"/>
    </row>
    <row r="312" spans="18:18">
      <c r="R312" s="242"/>
    </row>
    <row r="313" spans="18:18">
      <c r="R313" s="242"/>
    </row>
    <row r="314" spans="18:18">
      <c r="R314" s="242"/>
    </row>
    <row r="315" spans="18:18">
      <c r="R315" s="242"/>
    </row>
    <row r="321" spans="1:1">
      <c r="A321" s="217"/>
    </row>
    <row r="322" spans="1:1">
      <c r="A322" s="217"/>
    </row>
    <row r="323" spans="1:1">
      <c r="A323" s="213"/>
    </row>
  </sheetData>
  <autoFilter ref="R1:R323"/>
  <mergeCells count="61">
    <mergeCell ref="A105:A106"/>
    <mergeCell ref="B105:B106"/>
    <mergeCell ref="J105:J106"/>
    <mergeCell ref="L105:L106"/>
    <mergeCell ref="M105:M106"/>
    <mergeCell ref="A97:A98"/>
    <mergeCell ref="B97:B98"/>
    <mergeCell ref="A99:A100"/>
    <mergeCell ref="N97:N98"/>
    <mergeCell ref="O97:O98"/>
    <mergeCell ref="B99:B100"/>
    <mergeCell ref="J99:J100"/>
    <mergeCell ref="L99:L100"/>
    <mergeCell ref="M99:M100"/>
    <mergeCell ref="A108:A109"/>
    <mergeCell ref="B108:B109"/>
    <mergeCell ref="J108:J109"/>
    <mergeCell ref="L108:L109"/>
    <mergeCell ref="M108:M109"/>
    <mergeCell ref="A116:A117"/>
    <mergeCell ref="B116:B117"/>
    <mergeCell ref="J116:J117"/>
    <mergeCell ref="L116:L117"/>
    <mergeCell ref="M116:M117"/>
    <mergeCell ref="A95:A96"/>
    <mergeCell ref="B95:B96"/>
    <mergeCell ref="J95:J96"/>
    <mergeCell ref="L95:L96"/>
    <mergeCell ref="M95:M96"/>
    <mergeCell ref="O95:O96"/>
    <mergeCell ref="J97:J98"/>
    <mergeCell ref="L97:L98"/>
    <mergeCell ref="M97:M98"/>
    <mergeCell ref="P95:P96"/>
    <mergeCell ref="N95:N96"/>
    <mergeCell ref="P97:P98"/>
    <mergeCell ref="N116:N117"/>
    <mergeCell ref="O116:O117"/>
    <mergeCell ref="P116:P117"/>
    <mergeCell ref="O99:O100"/>
    <mergeCell ref="N99:N100"/>
    <mergeCell ref="P99:P100"/>
    <mergeCell ref="N101:N102"/>
    <mergeCell ref="O101:O102"/>
    <mergeCell ref="P101:P102"/>
    <mergeCell ref="N103:N104"/>
    <mergeCell ref="O103:O104"/>
    <mergeCell ref="P103:P104"/>
    <mergeCell ref="N105:N106"/>
    <mergeCell ref="O105:O106"/>
    <mergeCell ref="P105:P106"/>
    <mergeCell ref="A101:A102"/>
    <mergeCell ref="B101:B102"/>
    <mergeCell ref="J101:J102"/>
    <mergeCell ref="L101:L102"/>
    <mergeCell ref="M101:M102"/>
    <mergeCell ref="A103:A104"/>
    <mergeCell ref="B103:B104"/>
    <mergeCell ref="J103:J104"/>
    <mergeCell ref="L103:L104"/>
    <mergeCell ref="M103:M10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2020-07-24T02:21:41Z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